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APPAMA01-C01\Direccion_Contabilidad\Definiciones Contables\EEFF\2024\03 - Marzo 2024\DIVERSOS\EEFF SUBSIDIARIAS\VALORES\5. INFORME FINAL EMITIDO\BVS\"/>
    </mc:Choice>
  </mc:AlternateContent>
  <xr:revisionPtr revIDLastSave="0" documentId="13_ncr:1_{7BE01A0F-081C-4D96-BC2E-D82100E168EF}" xr6:coauthVersionLast="47" xr6:coauthVersionMax="47" xr10:uidLastSave="{00000000-0000-0000-0000-000000000000}"/>
  <bookViews>
    <workbookView xWindow="-110" yWindow="-110" windowWidth="19420" windowHeight="10420" tabRatio="771" firstSheet="1" activeTab="1" xr2:uid="{00000000-000D-0000-FFFF-FFFF00000000}"/>
  </bookViews>
  <sheets>
    <sheet name="MCC1" sheetId="28" state="hidden" r:id="rId1"/>
    <sheet name="Balance" sheetId="1" r:id="rId2"/>
    <sheet name="Resultado" sheetId="2" r:id="rId3"/>
    <sheet name="Bal Prueba Val Banistmo Sep22" sheetId="27" state="hidden" r:id="rId4"/>
    <sheet name="Homologación" sheetId="26" state="hidden" r:id="rId5"/>
    <sheet name="Res. Integrales" sheetId="18" r:id="rId6"/>
    <sheet name="Patrimonio" sheetId="3" r:id="rId7"/>
    <sheet name="Flujo de Efectivo" sheetId="4" r:id="rId8"/>
    <sheet name="WP P&amp;G" sheetId="17" state="hidden" r:id="rId9"/>
    <sheet name="Int Acum por Cobrar" sheetId="31" state="hidden" r:id="rId10"/>
    <sheet name="Det Gan Neta en Valores" sheetId="8" state="hidden" r:id="rId11"/>
    <sheet name="Anexo 27" sheetId="9" state="hidden" r:id="rId12"/>
    <sheet name="MOV.INVER" sheetId="15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26" localSheetId="7">[1]PUC!#REF!</definedName>
    <definedName name="_226" localSheetId="6">[1]PUC!#REF!</definedName>
    <definedName name="_226" localSheetId="8">[1]PUC!#REF!</definedName>
    <definedName name="_226">[2]PUC!#REF!</definedName>
    <definedName name="_236" localSheetId="7">[1]PUC!#REF!</definedName>
    <definedName name="_236" localSheetId="6">[1]PUC!#REF!</definedName>
    <definedName name="_236" localSheetId="8">[1]PUC!#REF!</definedName>
    <definedName name="_236">[2]PUC!#REF!</definedName>
    <definedName name="_515" localSheetId="7">[1]PUC!#REF!</definedName>
    <definedName name="_515" localSheetId="6">[1]PUC!#REF!</definedName>
    <definedName name="_515" localSheetId="8">[1]PUC!#REF!</definedName>
    <definedName name="_515">[2]PUC!#REF!</definedName>
    <definedName name="_563" localSheetId="7">[1]PUC!#REF!</definedName>
    <definedName name="_563" localSheetId="6">[1]PUC!#REF!</definedName>
    <definedName name="_563" localSheetId="8">[1]PUC!#REF!</definedName>
    <definedName name="_563">[2]PUC!#REF!</definedName>
    <definedName name="_568" localSheetId="7">[1]PUC!#REF!</definedName>
    <definedName name="_568" localSheetId="6">[1]PUC!#REF!</definedName>
    <definedName name="_568" localSheetId="8">[1]PUC!#REF!</definedName>
    <definedName name="_568">[2]PUC!#REF!</definedName>
    <definedName name="_702" localSheetId="7">[1]PUC!#REF!</definedName>
    <definedName name="_702" localSheetId="6">[1]PUC!#REF!</definedName>
    <definedName name="_702" localSheetId="8">[1]PUC!#REF!</definedName>
    <definedName name="_702">[2]PUC!#REF!</definedName>
    <definedName name="_704" localSheetId="7">[1]PUC!#REF!</definedName>
    <definedName name="_704" localSheetId="6">[1]PUC!#REF!</definedName>
    <definedName name="_704" localSheetId="8">[1]PUC!#REF!</definedName>
    <definedName name="_704">[2]PUC!#REF!</definedName>
    <definedName name="_726" localSheetId="7">[1]PUC!#REF!</definedName>
    <definedName name="_726" localSheetId="6">[1]PUC!#REF!</definedName>
    <definedName name="_726" localSheetId="8">[1]PUC!#REF!</definedName>
    <definedName name="_726">[2]PUC!#REF!</definedName>
    <definedName name="_728" localSheetId="7">[1]PUC!#REF!</definedName>
    <definedName name="_728" localSheetId="6">[1]PUC!#REF!</definedName>
    <definedName name="_728" localSheetId="8">[1]PUC!#REF!</definedName>
    <definedName name="_728">[2]PUC!#REF!</definedName>
    <definedName name="_xlnm._FilterDatabase" localSheetId="11" hidden="1">'Anexo 27'!$A$5:$D$111</definedName>
    <definedName name="_xlnm._FilterDatabase" localSheetId="0" hidden="1">'MCC1'!$A$1:$AM$307</definedName>
    <definedName name="_xlnm._FilterDatabase" localSheetId="12" hidden="1">MOV.INVER!$A$1:$X$704</definedName>
    <definedName name="_Order1" hidden="1">0</definedName>
    <definedName name="_Order2" hidden="1">0</definedName>
    <definedName name="a" localSheetId="7">#REF!</definedName>
    <definedName name="a" localSheetId="8">#REF!</definedName>
    <definedName name="a">#REF!</definedName>
    <definedName name="A_40" localSheetId="7">#REF!</definedName>
    <definedName name="A_40" localSheetId="6">#REF!</definedName>
    <definedName name="A_40" localSheetId="8">#REF!</definedName>
    <definedName name="A_40">#REF!</definedName>
    <definedName name="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ril2000" localSheetId="7">#REF!</definedName>
    <definedName name="Abril2000" localSheetId="6">#REF!</definedName>
    <definedName name="Abril2000" localSheetId="8">#REF!</definedName>
    <definedName name="Abril2000">#REF!</definedName>
    <definedName name="Abril2001" localSheetId="7">#REF!</definedName>
    <definedName name="Abril2001" localSheetId="6">#REF!</definedName>
    <definedName name="Abril2001" localSheetId="8">#REF!</definedName>
    <definedName name="Abril2001">#REF!</definedName>
    <definedName name="Abril2002" localSheetId="7">#REF!</definedName>
    <definedName name="Abril2002" localSheetId="6">#REF!</definedName>
    <definedName name="Abril2002" localSheetId="8">#REF!</definedName>
    <definedName name="Abril2002">#REF!</definedName>
    <definedName name="Abril2003" localSheetId="7">#REF!</definedName>
    <definedName name="Abril2003" localSheetId="6">#REF!</definedName>
    <definedName name="Abril2003" localSheetId="8">#REF!</definedName>
    <definedName name="Abril2003">#REF!</definedName>
    <definedName name="Abril2004" localSheetId="7">#REF!</definedName>
    <definedName name="Abril2004" localSheetId="6">#REF!</definedName>
    <definedName name="Abril2004" localSheetId="8">#REF!</definedName>
    <definedName name="Abril2004">#REF!</definedName>
    <definedName name="ACC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UMULADO" localSheetId="7">#REF!</definedName>
    <definedName name="ACUMULADO" localSheetId="6">#REF!</definedName>
    <definedName name="ACUMULADO" localSheetId="8">#REF!</definedName>
    <definedName name="ACUMULADO">#REF!</definedName>
    <definedName name="Agosto2000" localSheetId="7">#REF!</definedName>
    <definedName name="Agosto2000" localSheetId="6">#REF!</definedName>
    <definedName name="Agosto2000" localSheetId="8">#REF!</definedName>
    <definedName name="Agosto2000">#REF!</definedName>
    <definedName name="Agosto2001" localSheetId="7">#REF!</definedName>
    <definedName name="Agosto2001" localSheetId="6">#REF!</definedName>
    <definedName name="Agosto2001" localSheetId="8">#REF!</definedName>
    <definedName name="Agosto2001">#REF!</definedName>
    <definedName name="Agosto2002" localSheetId="7">#REF!</definedName>
    <definedName name="Agosto2002" localSheetId="6">#REF!</definedName>
    <definedName name="Agosto2002" localSheetId="8">#REF!</definedName>
    <definedName name="Agosto2002">#REF!</definedName>
    <definedName name="Agosto2003" localSheetId="7">#REF!</definedName>
    <definedName name="Agosto2003" localSheetId="6">#REF!</definedName>
    <definedName name="Agosto2003" localSheetId="8">#REF!</definedName>
    <definedName name="Agosto2003">#REF!</definedName>
    <definedName name="Agosto2004" localSheetId="7">#REF!</definedName>
    <definedName name="Agosto2004" localSheetId="6">#REF!</definedName>
    <definedName name="Agosto2004" localSheetId="8">#REF!</definedName>
    <definedName name="Agosto2004">#REF!</definedName>
    <definedName name="AÑO2000" localSheetId="7">#REF!</definedName>
    <definedName name="AÑO2000" localSheetId="6">#REF!</definedName>
    <definedName name="AÑO2000" localSheetId="8">#REF!</definedName>
    <definedName name="AÑO2000">#REF!</definedName>
    <definedName name="AÑO2001" localSheetId="7">#REF!</definedName>
    <definedName name="AÑO2001" localSheetId="6">#REF!</definedName>
    <definedName name="AÑO2001" localSheetId="8">#REF!</definedName>
    <definedName name="AÑO2001">#REF!</definedName>
    <definedName name="AÑO2002" localSheetId="7">#REF!</definedName>
    <definedName name="AÑO2002" localSheetId="6">#REF!</definedName>
    <definedName name="AÑO2002" localSheetId="8">#REF!</definedName>
    <definedName name="AÑO2002">#REF!</definedName>
    <definedName name="_xlnm.Print_Area" localSheetId="11">'Anexo 27'!$A$1:$C$110</definedName>
    <definedName name="_xlnm.Print_Area" localSheetId="1">Balance!$A$1:$K$42</definedName>
    <definedName name="_xlnm.Print_Area" localSheetId="7">'Flujo de Efectivo'!$A$1:$F$53</definedName>
    <definedName name="_xlnm.Print_Area" localSheetId="6">Patrimonio!$A$1:$R$43</definedName>
    <definedName name="_xlnm.Print_Area" localSheetId="5">'Res. Integrales'!$A$1:$L$21</definedName>
    <definedName name="_xlnm.Print_Area" localSheetId="2">Resultado!$A$1:$P$49</definedName>
    <definedName name="_xlnm.Print_Area" localSheetId="8">'WP P&amp;G'!$A$1:$Z$49</definedName>
    <definedName name="Arrendamiento">#REF!</definedName>
    <definedName name="Arrendamientos" localSheetId="7">#REF!</definedName>
    <definedName name="Arrendamientos" localSheetId="6">#REF!</definedName>
    <definedName name="Arrendamientos" localSheetId="8">#REF!</definedName>
    <definedName name="Arrendamientos">#REF!</definedName>
    <definedName name="AT" localSheetId="7">#REF!</definedName>
    <definedName name="AT" localSheetId="8">#REF!</definedName>
    <definedName name="AT">#REF!</definedName>
    <definedName name="B" localSheetId="7">#REF!</definedName>
    <definedName name="B" localSheetId="8">#REF!</definedName>
    <definedName name="B">#REF!</definedName>
    <definedName name="Banco" localSheetId="7">#REF!</definedName>
    <definedName name="Banco" localSheetId="6">#REF!</definedName>
    <definedName name="Banco" localSheetId="8">#REF!</definedName>
    <definedName name="Banco">#REF!</definedName>
    <definedName name="BASEDATOS">#REF!</definedName>
    <definedName name="_xlnm.Database">#REF!</definedName>
    <definedName name="bb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dINV" localSheetId="7">OFFSET(#REF!,0,0,COUNTA(#REF!),COUNTA(#REF!))</definedName>
    <definedName name="bdINV" localSheetId="6">OFFSET(#REF!,0,0,COUNTA(#REF!),COUNTA(#REF!))</definedName>
    <definedName name="bdINV" localSheetId="8">OFFSET(#REF!,0,0,COUNTA(#REF!),COUNTA(#REF!))</definedName>
    <definedName name="bdINV">OFFSET(#REF!,0,0,COUNTA(#REF!),COUNTA(#REF!))</definedName>
    <definedName name="BNBKB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UDGET" localSheetId="7">#REF!</definedName>
    <definedName name="BUDGET" localSheetId="8">#REF!</definedName>
    <definedName name="BUDGET">#REF!</definedName>
    <definedName name="C_ACUM" localSheetId="7">#REF!</definedName>
    <definedName name="C_ACUM" localSheetId="6">#REF!</definedName>
    <definedName name="C_ACUM" localSheetId="8">#REF!</definedName>
    <definedName name="C_ACUM">#REF!</definedName>
    <definedName name="C_ANT" localSheetId="7">#REF!</definedName>
    <definedName name="C_ANT" localSheetId="6">#REF!</definedName>
    <definedName name="C_ANT" localSheetId="8">#REF!</definedName>
    <definedName name="C_ANT">#REF!</definedName>
    <definedName name="C_MES" localSheetId="7">#REF!</definedName>
    <definedName name="C_MES" localSheetId="6">#REF!</definedName>
    <definedName name="C_MES" localSheetId="8">#REF!</definedName>
    <definedName name="C_MES">#REF!</definedName>
    <definedName name="Cabex" localSheetId="7">#REF!</definedName>
    <definedName name="Cabex" localSheetId="6">#REF!</definedName>
    <definedName name="Cabex" localSheetId="8">#REF!</definedName>
    <definedName name="Cabex">#REF!</definedName>
    <definedName name="Ccbal">[3]Ccbal!$B$2:$D$50</definedName>
    <definedName name="CCCCCC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IERRE" localSheetId="8">[4]Parámetros!$A$2</definedName>
    <definedName name="CIERRE">[5]Parámetros!$A$2</definedName>
    <definedName name="Clasific" localSheetId="7">OFFSET([5]Parámetros!$W$1,0,0,COUNTA([5]Parámetros!$W$1:$W$65536),5)</definedName>
    <definedName name="Clasific" localSheetId="6">OFFSET([5]Parámetros!$W$1,0,0,COUNTA([5]Parámetros!$W$1:$W$65536),5)</definedName>
    <definedName name="Clasific" localSheetId="8">OFFSET([4]Parámetros!$W$1,0,0,COUNTA([4]Parámetros!$W$1:$W$65536),5)</definedName>
    <definedName name="Clasific">OFFSET([5]Parámetros!$W$1,0,0,COUNTA([5]Parámetros!$W$1:$W$65536),5)</definedName>
    <definedName name="CODIGO_MAR" localSheetId="7">#REF!</definedName>
    <definedName name="CODIGO_MAR" localSheetId="6">#REF!</definedName>
    <definedName name="CODIGO_MAR" localSheetId="8">#REF!</definedName>
    <definedName name="CODIGO_MAR">#REF!</definedName>
    <definedName name="CODIGO_SAR" localSheetId="7">#REF!</definedName>
    <definedName name="CODIGO_SAR" localSheetId="6">#REF!</definedName>
    <definedName name="CODIGO_SAR" localSheetId="8">#REF!</definedName>
    <definedName name="CODIGO_SAR">#REF!</definedName>
    <definedName name="colJueves">[6]Captados!$AH$17:$AN$31,[6]Captados!$AH$36:$AN$51,[6]Captados!$AH$53:$AN$57,[6]Captados!$AH$61:$AN$69,[6]Captados!$AH$73:$AN$76</definedName>
    <definedName name="colLunes">[6]Captados!$M$17:$S$31,[6]Captados!$M$36:$S$51,[6]Captados!$M$53:$S$57,[6]Captados!$M$61:$S$69,[6]Captados!$M$73:$S$76</definedName>
    <definedName name="colMartes">[6]Captados!$T$17:$Z$31,[6]Captados!$T$36:$Z$51,[6]Captados!$T$53:$Z$57,[6]Captados!$T$61:$Z$69,[6]Captados!$T$73:$Z$76</definedName>
    <definedName name="colMiercoles">[6]Captados!$AA$17:$AG$31,[6]Captados!$AA$36:$AG$51,[6]Captados!$AA$53:$AG$57,[6]Captados!$AA$61:$AG$69,[6]Captados!$AA$73:$AG$76</definedName>
    <definedName name="colViernes">[6]Captados!$AO$17:$AU$31,[6]Captados!$AO$36:$AU$51,[6]Captados!$AO$53:$AU$57,[6]Captados!$AO$61:$AU$69,[6]Captados!$AO$73:$AU$76</definedName>
    <definedName name="COMP.ANUAL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rporacion" localSheetId="7">#REF!</definedName>
    <definedName name="Corporacion" localSheetId="6">#REF!</definedName>
    <definedName name="Corporacion" localSheetId="8">#REF!</definedName>
    <definedName name="Corporacion">#REF!</definedName>
    <definedName name="CORTE">[7]Parámetros!$A$2</definedName>
    <definedName name="CtaContGarant" localSheetId="7">OFFSET([5]Parámetros!$K$1,0,0,COUNTA([5]Parámetros!$K$1:$K$65536),5)</definedName>
    <definedName name="CtaContGarant" localSheetId="6">OFFSET([5]Parámetros!$K$1,0,0,COUNTA([5]Parámetros!$K$1:$K$65536),5)</definedName>
    <definedName name="CtaContGarant" localSheetId="8">OFFSET([4]Parámetros!$K$1,0,0,COUNTA([4]Parámetros!$K$1:$K$65536),5)</definedName>
    <definedName name="CtaContGarant">OFFSET([5]Parámetros!$K$1,0,0,COUNTA([5]Parámetros!$K$1:$K$65536),5)</definedName>
    <definedName name="CtaContIntAc" localSheetId="7">OFFSET([5]Parámetros!$Q$1,0,0,COUNTA([5]Parámetros!$Q$1:$Q$65536),5)</definedName>
    <definedName name="CtaContIntAc" localSheetId="6">OFFSET([5]Parámetros!$Q$1,0,0,COUNTA([5]Parámetros!$Q$1:$Q$65536),5)</definedName>
    <definedName name="CtaContIntAc" localSheetId="8">OFFSET([4]Parámetros!$Q$1,0,0,COUNTA([4]Parámetros!$Q$1:$Q$65536),5)</definedName>
    <definedName name="CtaContIntAc">OFFSET([5]Parámetros!$Q$1,0,0,COUNTA([5]Parámetros!$Q$1:$Q$65536),5)</definedName>
    <definedName name="CtaContPrinc" localSheetId="7">OFFSET([5]Parámetros!$E$1,0,0,COUNTA([5]Parámetros!$E$1:$E$65536),5)</definedName>
    <definedName name="CtaContPrinc" localSheetId="6">OFFSET([5]Parámetros!$E$1,0,0,COUNTA([5]Parámetros!$E$1:$E$65536),5)</definedName>
    <definedName name="CtaContPrinc" localSheetId="8">OFFSET([4]Parámetros!$E$1,0,0,COUNTA([4]Parámetros!$E$1:$E$65536),5)</definedName>
    <definedName name="CtaContPrinc">OFFSET([5]Parámetros!$E$1,0,0,COUNTA([5]Parámetros!$E$1:$E$65536),5)</definedName>
    <definedName name="Cuentas" localSheetId="7">#REF!</definedName>
    <definedName name="Cuentas" localSheetId="6">#REF!</definedName>
    <definedName name="Cuentas" localSheetId="8">#REF!</definedName>
    <definedName name="Cuentas">#REF!</definedName>
    <definedName name="Cust_ACUM" localSheetId="7">#REF!</definedName>
    <definedName name="Cust_ACUM" localSheetId="6">#REF!</definedName>
    <definedName name="Cust_ACUM" localSheetId="8">#REF!</definedName>
    <definedName name="Cust_ACUM">#REF!</definedName>
    <definedName name="Cust_ANT" localSheetId="7">#REF!</definedName>
    <definedName name="Cust_ANT" localSheetId="6">#REF!</definedName>
    <definedName name="Cust_ANT" localSheetId="8">#REF!</definedName>
    <definedName name="Cust_ANT">#REF!</definedName>
    <definedName name="Cust_MES" localSheetId="7">#REF!</definedName>
    <definedName name="Cust_MES" localSheetId="6">#REF!</definedName>
    <definedName name="Cust_MES" localSheetId="8">#REF!</definedName>
    <definedName name="Cust_MES">#REF!</definedName>
    <definedName name="DATOS" localSheetId="7">#REF!</definedName>
    <definedName name="DATOS" localSheetId="8">#REF!</definedName>
    <definedName name="DATOS">#REF!</definedName>
    <definedName name="def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scripcion" localSheetId="7">#REF!</definedName>
    <definedName name="Descripcion" localSheetId="6">#REF!</definedName>
    <definedName name="Descripcion" localSheetId="8">#REF!</definedName>
    <definedName name="Descripcion">#REF!</definedName>
    <definedName name="detventaauditado" localSheetId="7">#REF!</definedName>
    <definedName name="detventaauditado" localSheetId="8">#REF!</definedName>
    <definedName name="detventaauditado">#REF!</definedName>
    <definedName name="DETVENTAAUDITAS" localSheetId="7">#REF!</definedName>
    <definedName name="DETVENTAAUDITAS" localSheetId="8">#REF!</definedName>
    <definedName name="DETVENTAAUDITAS">#REF!</definedName>
    <definedName name="dic" localSheetId="7">#REF!</definedName>
    <definedName name="dic" localSheetId="8">#REF!</definedName>
    <definedName name="dic">#REF!</definedName>
    <definedName name="Diciembr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1989" localSheetId="7">#REF!</definedName>
    <definedName name="Diciembre1989" localSheetId="6">#REF!</definedName>
    <definedName name="Diciembre1989" localSheetId="8">#REF!</definedName>
    <definedName name="Diciembre1989">#REF!</definedName>
    <definedName name="Diciembre1990" localSheetId="7">#REF!</definedName>
    <definedName name="Diciembre1990" localSheetId="6">#REF!</definedName>
    <definedName name="Diciembre1990" localSheetId="8">#REF!</definedName>
    <definedName name="Diciembre1990">#REF!</definedName>
    <definedName name="Diciembre1991" localSheetId="7">#REF!</definedName>
    <definedName name="Diciembre1991" localSheetId="6">#REF!</definedName>
    <definedName name="Diciembre1991" localSheetId="8">#REF!</definedName>
    <definedName name="Diciembre1991">#REF!</definedName>
    <definedName name="Diciembre1992" localSheetId="7">#REF!</definedName>
    <definedName name="Diciembre1992" localSheetId="6">#REF!</definedName>
    <definedName name="Diciembre1992" localSheetId="8">#REF!</definedName>
    <definedName name="Diciembre1992">#REF!</definedName>
    <definedName name="Diciembre1993" localSheetId="7">#REF!</definedName>
    <definedName name="Diciembre1993" localSheetId="6">#REF!</definedName>
    <definedName name="Diciembre1993" localSheetId="8">#REF!</definedName>
    <definedName name="Diciembre1993">#REF!</definedName>
    <definedName name="Diciembre1994" localSheetId="7">#REF!</definedName>
    <definedName name="Diciembre1994" localSheetId="6">#REF!</definedName>
    <definedName name="Diciembre1994" localSheetId="8">#REF!</definedName>
    <definedName name="Diciembre1994">#REF!</definedName>
    <definedName name="Diciembre1995" localSheetId="7">#REF!</definedName>
    <definedName name="Diciembre1995" localSheetId="6">#REF!</definedName>
    <definedName name="Diciembre1995" localSheetId="8">#REF!</definedName>
    <definedName name="Diciembre1995">#REF!</definedName>
    <definedName name="Diciembre1996" localSheetId="7">#REF!</definedName>
    <definedName name="Diciembre1996" localSheetId="6">#REF!</definedName>
    <definedName name="Diciembre1996" localSheetId="8">#REF!</definedName>
    <definedName name="Diciembre1996">#REF!</definedName>
    <definedName name="Diciembre1997" localSheetId="7">#REF!</definedName>
    <definedName name="Diciembre1997" localSheetId="6">#REF!</definedName>
    <definedName name="Diciembre1997" localSheetId="8">#REF!</definedName>
    <definedName name="Diciembre1997">#REF!</definedName>
    <definedName name="Diciembre1998" localSheetId="7">#REF!</definedName>
    <definedName name="Diciembre1998" localSheetId="6">#REF!</definedName>
    <definedName name="Diciembre1998" localSheetId="8">#REF!</definedName>
    <definedName name="Diciembre1998">#REF!</definedName>
    <definedName name="Diciembre1999" localSheetId="7">#REF!</definedName>
    <definedName name="Diciembre1999" localSheetId="6">#REF!</definedName>
    <definedName name="Diciembre1999" localSheetId="8">#REF!</definedName>
    <definedName name="Diciembre1999">#REF!</definedName>
    <definedName name="Diciembre2000" localSheetId="7">#REF!</definedName>
    <definedName name="Diciembre2000" localSheetId="6">#REF!</definedName>
    <definedName name="Diciembre2000" localSheetId="8">#REF!</definedName>
    <definedName name="Diciembre2000">#REF!</definedName>
    <definedName name="Diciembre2001" localSheetId="7">#REF!</definedName>
    <definedName name="Diciembre2001" localSheetId="6">#REF!</definedName>
    <definedName name="Diciembre2001" localSheetId="8">#REF!</definedName>
    <definedName name="Diciembre2001">#REF!</definedName>
    <definedName name="Diciembre2002" localSheetId="7">#REF!</definedName>
    <definedName name="Diciembre2002" localSheetId="6">#REF!</definedName>
    <definedName name="Diciembre2002" localSheetId="8">#REF!</definedName>
    <definedName name="Diciembre2002">#REF!</definedName>
    <definedName name="Diciembre2003" localSheetId="7">#REF!</definedName>
    <definedName name="Diciembre2003" localSheetId="6">#REF!</definedName>
    <definedName name="Diciembre2003" localSheetId="8">#REF!</definedName>
    <definedName name="Diciembre2003">#REF!</definedName>
    <definedName name="Diciembre2004" localSheetId="7">#REF!</definedName>
    <definedName name="Diciembre2004" localSheetId="6">#REF!</definedName>
    <definedName name="Diciembre2004" localSheetId="8">#REF!</definedName>
    <definedName name="Diciembre2004">#REF!</definedName>
    <definedName name="dolJueves">[6]Captados!$AH$151:$AN$165,[6]Captados!$AH$170:$AN$185,[6]Captados!$AH$187:$AN$191,[6]Captados!$AH$195:$AN$203,[6]Captados!$AH$207:$AN$210</definedName>
    <definedName name="dolLunes">[6]Captados!$M$151:$S$165,[6]Captados!$M$170:$S$185,[6]Captados!$M$187:$S$191,[6]Captados!$M$195:$S$203,[6]Captados!$M$207:$S$210</definedName>
    <definedName name="dolMartes">[6]Captados!$T$151:$Z$165,[6]Captados!$T$170:$Z$185,[6]Captados!$T$187:$Z$191,[6]Captados!$T$195:$Z$203,[6]Captados!$T$207:$Z$210</definedName>
    <definedName name="dolMiercoles">[6]Captados!$AA$151:$AG$165,[6]Captados!$AA$170:$AG$185,[6]Captados!$AA$187:$AG$191,[6]Captados!$AA$195:$AG$203,[6]Captados!$AA$207:$AG$210</definedName>
    <definedName name="dolViernes">[6]Captados!$AO$151:$AU$165,[6]Captados!$AO$170:$AU$185,[6]Captados!$AO$187:$AU$191,[6]Captados!$AO$195:$AU$203,[6]Captados!$AO$207:$AU$210</definedName>
    <definedName name="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ncaje" localSheetId="7">#REF!</definedName>
    <definedName name="encaje" localSheetId="8">#REF!</definedName>
    <definedName name="encaje">#REF!</definedName>
    <definedName name="en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ro2000" localSheetId="7">#REF!</definedName>
    <definedName name="Enero2000" localSheetId="6">#REF!</definedName>
    <definedName name="Enero2000" localSheetId="8">#REF!</definedName>
    <definedName name="Enero2000">#REF!</definedName>
    <definedName name="Enero2001" localSheetId="7">#REF!</definedName>
    <definedName name="Enero2001" localSheetId="6">#REF!</definedName>
    <definedName name="Enero2001" localSheetId="8">#REF!</definedName>
    <definedName name="Enero2001">#REF!</definedName>
    <definedName name="Enero2002" localSheetId="7">#REF!</definedName>
    <definedName name="Enero2002" localSheetId="6">#REF!</definedName>
    <definedName name="Enero2002" localSheetId="8">#REF!</definedName>
    <definedName name="Enero2002">#REF!</definedName>
    <definedName name="Enero2003" localSheetId="7">#REF!</definedName>
    <definedName name="Enero2003" localSheetId="6">#REF!</definedName>
    <definedName name="Enero2003" localSheetId="8">#REF!</definedName>
    <definedName name="Enero2003">#REF!</definedName>
    <definedName name="Enero2004" localSheetId="7">#REF!</definedName>
    <definedName name="Enero2004" localSheetId="6">#REF!</definedName>
    <definedName name="Enero2004" localSheetId="8">#REF!</definedName>
    <definedName name="Enero2004">#REF!</definedName>
    <definedName name="Enero2005" localSheetId="7">#REF!</definedName>
    <definedName name="Enero2005" localSheetId="6">#REF!</definedName>
    <definedName name="Enero2005" localSheetId="8">#REF!</definedName>
    <definedName name="Enero2005">#REF!</definedName>
    <definedName name="ENTIDAD" localSheetId="7">#REF!</definedName>
    <definedName name="ENTIDAD" localSheetId="8">#REF!</definedName>
    <definedName name="ENTIDAD">#REF!</definedName>
    <definedName name="entidades">[6]Parámetros!$A$4:$B$27</definedName>
    <definedName name="ER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_ACUM" localSheetId="7">#REF!</definedName>
    <definedName name="ER_ACUM" localSheetId="6">#REF!</definedName>
    <definedName name="ER_ACUM" localSheetId="8">#REF!</definedName>
    <definedName name="ER_ACUM">#REF!</definedName>
    <definedName name="ER_ACUM2" localSheetId="7">#REF!</definedName>
    <definedName name="ER_ACUM2" localSheetId="6">#REF!</definedName>
    <definedName name="ER_ACUM2" localSheetId="8">#REF!</definedName>
    <definedName name="ER_ACUM2">#REF!</definedName>
    <definedName name="ER_MES" localSheetId="7">#REF!</definedName>
    <definedName name="ER_MES" localSheetId="6">#REF!</definedName>
    <definedName name="ER_MES" localSheetId="8">#REF!</definedName>
    <definedName name="ER_MES">#REF!</definedName>
    <definedName name="ER_MES2" localSheetId="7">#REF!</definedName>
    <definedName name="ER_MES2" localSheetId="6">#REF!</definedName>
    <definedName name="ER_MES2" localSheetId="8">#REF!</definedName>
    <definedName name="ER_MES2">#REF!</definedName>
    <definedName name="ERDIC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TADO" localSheetId="7">#REF!</definedName>
    <definedName name="ESTADO" localSheetId="8">#REF!</definedName>
    <definedName name="ESTADO">#REF!</definedName>
    <definedName name="Estatus" localSheetId="7">#REF!</definedName>
    <definedName name="Estatus" localSheetId="8">#REF!</definedName>
    <definedName name="Estatus">#REF!</definedName>
    <definedName name="eurodolJueves">[6]Captados!$AH$287:$AN$301,[6]Captados!$AH$306:$AN$321,[6]Captados!$AH$323:$AN$327,[6]Captados!$AH$331:$AN$339,[6]Captados!$AH$343:$AN$346</definedName>
    <definedName name="eurodolLunes">[6]Captados!$M$287:$S$301,[6]Captados!$M$306:$S$321,[6]Captados!$M$323:$S$327,[6]Captados!$M$331:$S$339,[6]Captados!$M$343:$S$346</definedName>
    <definedName name="eurodolMartes">[6]Captados!$T$287:$Z$301,[6]Captados!$T$306:$Z$321,[6]Captados!$T$323:$Z$327,[6]Captados!$T$331:$Z$339,[6]Captados!$T$343:$Z$346</definedName>
    <definedName name="eurodolMiercoles">[6]Captados!$AA$287:$AG$301,[6]Captados!$AA$306:$AG$321,[6]Captados!$AA$323:$AG$327,[6]Captados!$AA$331:$AG$339,[6]Captados!$AA$343:$AG$346</definedName>
    <definedName name="eurodolViernes">[6]Captados!$AO$287:$AU$301,[6]Captados!$AO$306:$AU$321,[6]Captados!$AO$323:$AU$327,[6]Captados!$AO$331:$AU$339,[6]Captados!$AO$343:$AU$346</definedName>
    <definedName name="euroJueves">[6]Captados!$AH$219:$AN$233,[6]Captados!$AH$238:$AN$253,[6]Captados!$AH$255:$AN$259,[6]Captados!$AH$263:$AN$271,[6]Captados!$AH$275:$AN$278</definedName>
    <definedName name="euroLunes">[6]Captados!$M$219:$S$233,[6]Captados!$M$238:$S$253,[6]Captados!$M$255:$S$259,[6]Captados!$M$263:$S$271,[6]Captados!$M$275:$S$278</definedName>
    <definedName name="euroMartes">[6]Captados!$T$219:$Z$233,[6]Captados!$T$238:$Z$253,[6]Captados!$T$255:$Z$259,[6]Captados!$T$263:$Z$271,[6]Captados!$T$275:$Z$278</definedName>
    <definedName name="euroMiercoles">[6]Captados!$AA$219:$AG$233,[6]Captados!$AA$238:$AG$253,[6]Captados!$AA$255:$AG$259,[6]Captados!$AA$263:$AG$271,[6]Captados!$AA$275:$AG$278</definedName>
    <definedName name="euroViernes">[6]Captados!$AO$219:$AU$233,[6]Captados!$AO$238:$AU$253,[6]Captados!$AO$255:$AU$259,[6]Captados!$AO$263:$AU$271,[6]Captados!$AO$275:$AU$278</definedName>
    <definedName name="fe_ACUM" localSheetId="7">#REF!</definedName>
    <definedName name="fe_ACUM" localSheetId="6">#REF!</definedName>
    <definedName name="fe_ACUM" localSheetId="8">#REF!</definedName>
    <definedName name="fe_ACUM">#REF!</definedName>
    <definedName name="fe_MES" localSheetId="7">#REF!</definedName>
    <definedName name="fe_MES" localSheetId="6">#REF!</definedName>
    <definedName name="fe_MES" localSheetId="8">#REF!</definedName>
    <definedName name="fe_MES">#REF!</definedName>
    <definedName name="FEB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rero2000" localSheetId="7">#REF!</definedName>
    <definedName name="Febrero2000" localSheetId="6">#REF!</definedName>
    <definedName name="Febrero2000" localSheetId="8">#REF!</definedName>
    <definedName name="Febrero2000">#REF!</definedName>
    <definedName name="Febrero2001" localSheetId="7">#REF!</definedName>
    <definedName name="Febrero2001" localSheetId="6">#REF!</definedName>
    <definedName name="Febrero2001" localSheetId="8">#REF!</definedName>
    <definedName name="Febrero2001">#REF!</definedName>
    <definedName name="Febrero2002" localSheetId="7">#REF!</definedName>
    <definedName name="Febrero2002" localSheetId="6">#REF!</definedName>
    <definedName name="Febrero2002" localSheetId="8">#REF!</definedName>
    <definedName name="Febrero2002">#REF!</definedName>
    <definedName name="Febrero2003" localSheetId="7">#REF!</definedName>
    <definedName name="Febrero2003" localSheetId="6">#REF!</definedName>
    <definedName name="Febrero2003" localSheetId="8">#REF!</definedName>
    <definedName name="Febrero2003">#REF!</definedName>
    <definedName name="Febrero2004" localSheetId="7">#REF!</definedName>
    <definedName name="Febrero2004" localSheetId="6">#REF!</definedName>
    <definedName name="Febrero2004" localSheetId="8">#REF!</definedName>
    <definedName name="Febrero2004">#REF!</definedName>
    <definedName name="Fecha" localSheetId="7">#REF!</definedName>
    <definedName name="Fecha" localSheetId="8">#REF!</definedName>
    <definedName name="Fecha">#REF!</definedName>
    <definedName name="fi_ACUM" localSheetId="7">#REF!</definedName>
    <definedName name="fi_ACUM" localSheetId="6">#REF!</definedName>
    <definedName name="fi_ACUM" localSheetId="8">#REF!</definedName>
    <definedName name="fi_ACUM">#REF!</definedName>
    <definedName name="fi_MES" localSheetId="7">#REF!</definedName>
    <definedName name="fi_MES" localSheetId="6">#REF!</definedName>
    <definedName name="fi_MES" localSheetId="8">#REF!</definedName>
    <definedName name="fi_MES">#REF!</definedName>
    <definedName name="Fideicomisos" localSheetId="7">#REF!</definedName>
    <definedName name="Fideicomisos" localSheetId="6">#REF!</definedName>
    <definedName name="Fideicomisos" localSheetId="8">#REF!</definedName>
    <definedName name="Fideicomisos">#REF!</definedName>
    <definedName name="GENERAL_INSURANCE" localSheetId="7">#REF!</definedName>
    <definedName name="GENERAL_INSURANCE" localSheetId="6">#REF!</definedName>
    <definedName name="GENERAL_INSURANCE" localSheetId="8">#REF!</definedName>
    <definedName name="GENERAL_INSURANCE">#REF!</definedName>
    <definedName name="gg_ACUM1" localSheetId="7">#REF!</definedName>
    <definedName name="gg_ACUM1" localSheetId="6">#REF!</definedName>
    <definedName name="gg_ACUM1" localSheetId="8">#REF!</definedName>
    <definedName name="gg_ACUM1">#REF!</definedName>
    <definedName name="gg_ACUM2" localSheetId="7">#REF!</definedName>
    <definedName name="gg_ACUM2" localSheetId="6">#REF!</definedName>
    <definedName name="gg_ACUM2" localSheetId="8">#REF!</definedName>
    <definedName name="gg_ACUM2">#REF!</definedName>
    <definedName name="gg_MES1" localSheetId="7">#REF!</definedName>
    <definedName name="gg_MES1" localSheetId="6">#REF!</definedName>
    <definedName name="gg_MES1" localSheetId="8">#REF!</definedName>
    <definedName name="gg_MES1">#REF!</definedName>
    <definedName name="gg_MES2" localSheetId="7">#REF!</definedName>
    <definedName name="gg_MES2" localSheetId="6">#REF!</definedName>
    <definedName name="gg_MES2" localSheetId="8">#REF!</definedName>
    <definedName name="gg_MES2">#REF!</definedName>
    <definedName name="ggr_ACUM1" localSheetId="7">#REF!</definedName>
    <definedName name="ggr_ACUM1" localSheetId="6">#REF!</definedName>
    <definedName name="ggr_ACUM1" localSheetId="8">#REF!</definedName>
    <definedName name="ggr_ACUM1">#REF!</definedName>
    <definedName name="ggr_ACUM2" localSheetId="7">#REF!</definedName>
    <definedName name="ggr_ACUM2" localSheetId="6">#REF!</definedName>
    <definedName name="ggr_ACUM2" localSheetId="8">#REF!</definedName>
    <definedName name="ggr_ACUM2">#REF!</definedName>
    <definedName name="ggr_MES1" localSheetId="7">#REF!</definedName>
    <definedName name="ggr_MES1" localSheetId="6">#REF!</definedName>
    <definedName name="ggr_MES1" localSheetId="8">#REF!</definedName>
    <definedName name="ggr_MES1">#REF!</definedName>
    <definedName name="ggr_MES2" localSheetId="7">#REF!</definedName>
    <definedName name="ggr_MES2" localSheetId="6">#REF!</definedName>
    <definedName name="ggr_MES2" localSheetId="8">#REF!</definedName>
    <definedName name="ggr_MES2">#REF!</definedName>
    <definedName name="GIRRCOP" localSheetId="7">#REF!</definedName>
    <definedName name="GIRRCOP" localSheetId="6">#REF!</definedName>
    <definedName name="GIRRCOP" localSheetId="8">#REF!</definedName>
    <definedName name="GIRRCOP">#REF!</definedName>
    <definedName name="GIRRUSD" localSheetId="7">#REF!</definedName>
    <definedName name="GIRRUSD" localSheetId="6">#REF!</definedName>
    <definedName name="GIRRUSD" localSheetId="8">#REF!</definedName>
    <definedName name="GIRRUSD">#REF!</definedName>
    <definedName name="gp_ACUM1" localSheetId="7">#REF!</definedName>
    <definedName name="gp_ACUM1" localSheetId="6">#REF!</definedName>
    <definedName name="gp_ACUM1" localSheetId="8">#REF!</definedName>
    <definedName name="gp_ACUM1">#REF!</definedName>
    <definedName name="gp_ACUM2" localSheetId="7">#REF!</definedName>
    <definedName name="gp_ACUM2" localSheetId="6">#REF!</definedName>
    <definedName name="gp_ACUM2" localSheetId="8">#REF!</definedName>
    <definedName name="gp_ACUM2">#REF!</definedName>
    <definedName name="gp_MES1" localSheetId="7">#REF!</definedName>
    <definedName name="gp_MES1" localSheetId="6">#REF!</definedName>
    <definedName name="gp_MES1" localSheetId="8">#REF!</definedName>
    <definedName name="gp_MES1">#REF!</definedName>
    <definedName name="gp_MES2" localSheetId="7">#REF!</definedName>
    <definedName name="gp_MES2" localSheetId="6">#REF!</definedName>
    <definedName name="gp_MES2" localSheetId="8">#REF!</definedName>
    <definedName name="gp_MES2">#REF!</definedName>
    <definedName name="_xlnm.Recorder" localSheetId="7">#REF!</definedName>
    <definedName name="_xlnm.Recorder" localSheetId="6">#REF!</definedName>
    <definedName name="_xlnm.Recorder" localSheetId="8">#REF!</definedName>
    <definedName name="_xlnm.Recorder">#REF!</definedName>
    <definedName name="hjhiy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_ACUM" localSheetId="7">#REF!</definedName>
    <definedName name="I_ACUM" localSheetId="6">#REF!</definedName>
    <definedName name="I_ACUM" localSheetId="8">#REF!</definedName>
    <definedName name="I_ACUM">#REF!</definedName>
    <definedName name="I_ANT" localSheetId="7">#REF!</definedName>
    <definedName name="I_ANT" localSheetId="6">#REF!</definedName>
    <definedName name="I_ANT" localSheetId="8">#REF!</definedName>
    <definedName name="I_ANT">#REF!</definedName>
    <definedName name="I_MES" localSheetId="7">#REF!</definedName>
    <definedName name="I_MES" localSheetId="6">#REF!</definedName>
    <definedName name="I_MES" localSheetId="8">#REF!</definedName>
    <definedName name="I_MES">#REF!</definedName>
    <definedName name="ie_ACUM" localSheetId="7">#REF!</definedName>
    <definedName name="ie_ACUM" localSheetId="6">#REF!</definedName>
    <definedName name="ie_ACUM" localSheetId="8">#REF!</definedName>
    <definedName name="ie_ACUM">#REF!</definedName>
    <definedName name="ie_MES" localSheetId="7">#REF!</definedName>
    <definedName name="ie_MES" localSheetId="6">#REF!</definedName>
    <definedName name="ie_MES" localSheetId="8">#REF!</definedName>
    <definedName name="ie_MES">#REF!</definedName>
    <definedName name="ii_ACUM" localSheetId="7">#REF!</definedName>
    <definedName name="ii_ACUM" localSheetId="6">#REF!</definedName>
    <definedName name="ii_ACUM" localSheetId="8">#REF!</definedName>
    <definedName name="ii_ACUM">#REF!</definedName>
    <definedName name="ii_Mes" localSheetId="7">#REF!</definedName>
    <definedName name="ii_Mes" localSheetId="6">#REF!</definedName>
    <definedName name="ii_Mes" localSheetId="8">#REF!</definedName>
    <definedName name="ii_Mes">#REF!</definedName>
    <definedName name="Imp_ACUM" localSheetId="7">#REF!</definedName>
    <definedName name="Imp_ACUM" localSheetId="6">#REF!</definedName>
    <definedName name="Imp_ACUM" localSheetId="8">#REF!</definedName>
    <definedName name="Imp_ACUM">#REF!</definedName>
    <definedName name="Imp_MES" localSheetId="7">#REF!</definedName>
    <definedName name="Imp_MES" localSheetId="6">#REF!</definedName>
    <definedName name="Imp_MES" localSheetId="8">#REF!</definedName>
    <definedName name="Imp_MES">#REF!</definedName>
    <definedName name="Informes_MAR_y_SAR_Lloyds" localSheetId="7">#REF!</definedName>
    <definedName name="Informes_MAR_y_SAR_Lloyds" localSheetId="6">#REF!</definedName>
    <definedName name="Informes_MAR_y_SAR_Lloyds" localSheetId="8">#REF!</definedName>
    <definedName name="Informes_MAR_y_SAR_Lloyds">#REF!</definedName>
    <definedName name="Inmobiliaria" localSheetId="7">#REF!</definedName>
    <definedName name="Inmobiliaria" localSheetId="6">#REF!</definedName>
    <definedName name="Inmobiliaria" localSheetId="8">#REF!</definedName>
    <definedName name="Inmobiliaria">#REF!</definedName>
    <definedName name="Intang_ACUM" localSheetId="7">#REF!</definedName>
    <definedName name="Intang_ACUM" localSheetId="6">#REF!</definedName>
    <definedName name="Intang_ACUM" localSheetId="8">#REF!</definedName>
    <definedName name="Intang_ACUM">#REF!</definedName>
    <definedName name="Intang_ANT" localSheetId="7">#REF!</definedName>
    <definedName name="Intang_ANT" localSheetId="6">#REF!</definedName>
    <definedName name="Intang_ANT" localSheetId="8">#REF!</definedName>
    <definedName name="Intang_ANT">#REF!</definedName>
    <definedName name="Intang_MES" localSheetId="7">#REF!</definedName>
    <definedName name="Intang_MES" localSheetId="6">#REF!</definedName>
    <definedName name="Intang_MES" localSheetId="8">#REF!</definedName>
    <definedName name="Intang_MES">#REF!</definedName>
    <definedName name="ivett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ulio2000" localSheetId="7">#REF!</definedName>
    <definedName name="Julio2000" localSheetId="6">#REF!</definedName>
    <definedName name="Julio2000" localSheetId="8">#REF!</definedName>
    <definedName name="Julio2000">#REF!</definedName>
    <definedName name="Julio2001" localSheetId="7">#REF!</definedName>
    <definedName name="Julio2001" localSheetId="6">#REF!</definedName>
    <definedName name="Julio2001" localSheetId="8">#REF!</definedName>
    <definedName name="Julio2001">#REF!</definedName>
    <definedName name="Julio2002" localSheetId="7">#REF!</definedName>
    <definedName name="Julio2002" localSheetId="6">#REF!</definedName>
    <definedName name="Julio2002" localSheetId="8">#REF!</definedName>
    <definedName name="Julio2002">#REF!</definedName>
    <definedName name="Julio2003" localSheetId="7">#REF!</definedName>
    <definedName name="Julio2003" localSheetId="6">#REF!</definedName>
    <definedName name="Julio2003" localSheetId="8">#REF!</definedName>
    <definedName name="Julio2003">#REF!</definedName>
    <definedName name="Julio2004" localSheetId="7">#REF!</definedName>
    <definedName name="Julio2004" localSheetId="6">#REF!</definedName>
    <definedName name="Julio2004" localSheetId="8">#REF!</definedName>
    <definedName name="Julio2004">#REF!</definedName>
    <definedName name="Junio1997" localSheetId="7">#REF!</definedName>
    <definedName name="Junio1997" localSheetId="6">#REF!</definedName>
    <definedName name="Junio1997" localSheetId="8">#REF!</definedName>
    <definedName name="Junio1997">#REF!</definedName>
    <definedName name="Junio1998" localSheetId="7">#REF!</definedName>
    <definedName name="Junio1998" localSheetId="6">#REF!</definedName>
    <definedName name="Junio1998" localSheetId="8">#REF!</definedName>
    <definedName name="Junio1998">#REF!</definedName>
    <definedName name="Junio1999" localSheetId="7">#REF!</definedName>
    <definedName name="Junio1999" localSheetId="6">#REF!</definedName>
    <definedName name="Junio1999" localSheetId="8">#REF!</definedName>
    <definedName name="Junio1999">#REF!</definedName>
    <definedName name="Junio2000" localSheetId="7">#REF!</definedName>
    <definedName name="Junio2000" localSheetId="6">#REF!</definedName>
    <definedName name="Junio2000" localSheetId="8">#REF!</definedName>
    <definedName name="Junio2000">#REF!</definedName>
    <definedName name="Junio2001" localSheetId="7">#REF!</definedName>
    <definedName name="Junio2001" localSheetId="6">#REF!</definedName>
    <definedName name="Junio2001" localSheetId="8">#REF!</definedName>
    <definedName name="Junio2001">#REF!</definedName>
    <definedName name="Junio2002" localSheetId="7">#REF!</definedName>
    <definedName name="Junio2002" localSheetId="6">#REF!</definedName>
    <definedName name="Junio2002" localSheetId="8">#REF!</definedName>
    <definedName name="Junio2002">#REF!</definedName>
    <definedName name="Junio2003" localSheetId="7">#REF!</definedName>
    <definedName name="Junio2003" localSheetId="6">#REF!</definedName>
    <definedName name="Junio2003" localSheetId="8">#REF!</definedName>
    <definedName name="Junio2003">#REF!</definedName>
    <definedName name="Junio2004" localSheetId="7">#REF!</definedName>
    <definedName name="Junio2004" localSheetId="6">#REF!</definedName>
    <definedName name="Junio2004" localSheetId="8">#REF!</definedName>
    <definedName name="Junio2004">#REF!</definedName>
    <definedName name="L_ACUM" localSheetId="7">#REF!</definedName>
    <definedName name="L_ACUM" localSheetId="6">#REF!</definedName>
    <definedName name="L_ACUM" localSheetId="8">#REF!</definedName>
    <definedName name="L_ACUM">#REF!</definedName>
    <definedName name="L_ANT" localSheetId="7">#REF!</definedName>
    <definedName name="L_ANT" localSheetId="6">#REF!</definedName>
    <definedName name="L_ANT" localSheetId="8">#REF!</definedName>
    <definedName name="L_ANT">#REF!</definedName>
    <definedName name="L_MES" localSheetId="7">#REF!</definedName>
    <definedName name="L_MES" localSheetId="6">#REF!</definedName>
    <definedName name="L_MES" localSheetId="8">#REF!</definedName>
    <definedName name="L_MES">#REF!</definedName>
    <definedName name="LIFE_ASSURANCE" localSheetId="7">#REF!</definedName>
    <definedName name="LIFE_ASSURANCE" localSheetId="6">#REF!</definedName>
    <definedName name="LIFE_ASSURANCE" localSheetId="8">#REF!</definedName>
    <definedName name="LIFE_ASSURANCE">#REF!</definedName>
    <definedName name="LLL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Marzo1997" localSheetId="7">#REF!</definedName>
    <definedName name="Marzo1997" localSheetId="6">#REF!</definedName>
    <definedName name="Marzo1997" localSheetId="8">#REF!</definedName>
    <definedName name="Marzo1997">#REF!</definedName>
    <definedName name="Marzo1998" localSheetId="7">#REF!</definedName>
    <definedName name="Marzo1998" localSheetId="6">#REF!</definedName>
    <definedName name="Marzo1998" localSheetId="8">#REF!</definedName>
    <definedName name="Marzo1998">#REF!</definedName>
    <definedName name="Marzo1999" localSheetId="7">#REF!</definedName>
    <definedName name="Marzo1999" localSheetId="6">#REF!</definedName>
    <definedName name="Marzo1999" localSheetId="8">#REF!</definedName>
    <definedName name="Marzo1999">#REF!</definedName>
    <definedName name="Marzo2000" localSheetId="7">#REF!</definedName>
    <definedName name="Marzo2000" localSheetId="6">#REF!</definedName>
    <definedName name="Marzo2000" localSheetId="8">#REF!</definedName>
    <definedName name="Marzo2000">#REF!</definedName>
    <definedName name="Marzo2001" localSheetId="7">#REF!</definedName>
    <definedName name="Marzo2001" localSheetId="6">#REF!</definedName>
    <definedName name="Marzo2001" localSheetId="8">#REF!</definedName>
    <definedName name="Marzo2001">#REF!</definedName>
    <definedName name="Marzo2002" localSheetId="7">#REF!</definedName>
    <definedName name="Marzo2002" localSheetId="6">#REF!</definedName>
    <definedName name="Marzo2002" localSheetId="8">#REF!</definedName>
    <definedName name="Marzo2002">#REF!</definedName>
    <definedName name="Marzo2003" localSheetId="7">#REF!</definedName>
    <definedName name="Marzo2003" localSheetId="6">#REF!</definedName>
    <definedName name="Marzo2003" localSheetId="8">#REF!</definedName>
    <definedName name="Marzo2003">#REF!</definedName>
    <definedName name="Marzo2004" localSheetId="7">#REF!</definedName>
    <definedName name="Marzo2004" localSheetId="6">#REF!</definedName>
    <definedName name="Marzo2004" localSheetId="8">#REF!</definedName>
    <definedName name="Marzo2004">#REF!</definedName>
    <definedName name="Mayo2000" localSheetId="7">#REF!</definedName>
    <definedName name="Mayo2000" localSheetId="6">#REF!</definedName>
    <definedName name="Mayo2000" localSheetId="8">#REF!</definedName>
    <definedName name="Mayo2000">#REF!</definedName>
    <definedName name="Mayo2001" localSheetId="7">#REF!</definedName>
    <definedName name="Mayo2001" localSheetId="6">#REF!</definedName>
    <definedName name="Mayo2001" localSheetId="8">#REF!</definedName>
    <definedName name="Mayo2001">#REF!</definedName>
    <definedName name="Mayo2002" localSheetId="7">#REF!</definedName>
    <definedName name="Mayo2002" localSheetId="6">#REF!</definedName>
    <definedName name="Mayo2002" localSheetId="8">#REF!</definedName>
    <definedName name="Mayo2002">#REF!</definedName>
    <definedName name="Mayo2003" localSheetId="7">#REF!</definedName>
    <definedName name="Mayo2003" localSheetId="6">#REF!</definedName>
    <definedName name="Mayo2003" localSheetId="8">#REF!</definedName>
    <definedName name="Mayo2003">#REF!</definedName>
    <definedName name="Mayo2004" localSheetId="7">#REF!</definedName>
    <definedName name="Mayo2004" localSheetId="6">#REF!</definedName>
    <definedName name="Mayo2004" localSheetId="8">#REF!</definedName>
    <definedName name="Mayo2004">#REF!</definedName>
    <definedName name="NICARAGU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OM" localSheetId="7">#REF!</definedName>
    <definedName name="NOM" localSheetId="8">#REF!</definedName>
    <definedName name="NOM">#REF!</definedName>
    <definedName name="Noviembre2000" localSheetId="7">#REF!</definedName>
    <definedName name="Noviembre2000" localSheetId="6">#REF!</definedName>
    <definedName name="Noviembre2000" localSheetId="8">#REF!</definedName>
    <definedName name="Noviembre2000">#REF!</definedName>
    <definedName name="Noviembre2001" localSheetId="7">#REF!</definedName>
    <definedName name="Noviembre2001" localSheetId="6">#REF!</definedName>
    <definedName name="Noviembre2001" localSheetId="8">#REF!</definedName>
    <definedName name="Noviembre2001">#REF!</definedName>
    <definedName name="Noviembre2002" localSheetId="7">#REF!</definedName>
    <definedName name="Noviembre2002" localSheetId="6">#REF!</definedName>
    <definedName name="Noviembre2002" localSheetId="8">#REF!</definedName>
    <definedName name="Noviembre2002">#REF!</definedName>
    <definedName name="Noviembre2003" localSheetId="7">#REF!</definedName>
    <definedName name="Noviembre2003" localSheetId="6">#REF!</definedName>
    <definedName name="Noviembre2003" localSheetId="8">#REF!</definedName>
    <definedName name="Noviembre2003">#REF!</definedName>
    <definedName name="Noviembre2004" localSheetId="7">#REF!</definedName>
    <definedName name="Noviembre2004" localSheetId="6">#REF!</definedName>
    <definedName name="Noviembre2004" localSheetId="8">#REF!</definedName>
    <definedName name="Noviembre2004">#REF!</definedName>
    <definedName name="O_ACUM" localSheetId="7">#REF!</definedName>
    <definedName name="O_ACUM" localSheetId="6">#REF!</definedName>
    <definedName name="O_ACUM" localSheetId="8">#REF!</definedName>
    <definedName name="O_ACUM">#REF!</definedName>
    <definedName name="O_ANT" localSheetId="7">#REF!</definedName>
    <definedName name="O_ANT" localSheetId="6">#REF!</definedName>
    <definedName name="O_ANT" localSheetId="8">#REF!</definedName>
    <definedName name="O_ANT">#REF!</definedName>
    <definedName name="O_MES" localSheetId="7">#REF!</definedName>
    <definedName name="O_MES" localSheetId="6">#REF!</definedName>
    <definedName name="O_MES" localSheetId="8">#REF!</definedName>
    <definedName name="O_MES">#REF!</definedName>
    <definedName name="Octubre2000" localSheetId="7">#REF!</definedName>
    <definedName name="Octubre2000" localSheetId="6">#REF!</definedName>
    <definedName name="Octubre2000" localSheetId="8">#REF!</definedName>
    <definedName name="Octubre2000">#REF!</definedName>
    <definedName name="Octubre2001" localSheetId="7">#REF!</definedName>
    <definedName name="Octubre2001" localSheetId="6">#REF!</definedName>
    <definedName name="Octubre2001" localSheetId="8">#REF!</definedName>
    <definedName name="Octubre2001">#REF!</definedName>
    <definedName name="Octubre2002" localSheetId="7">#REF!</definedName>
    <definedName name="Octubre2002" localSheetId="6">#REF!</definedName>
    <definedName name="Octubre2002" localSheetId="8">#REF!</definedName>
    <definedName name="Octubre2002">#REF!</definedName>
    <definedName name="Octubre2003" localSheetId="7">#REF!</definedName>
    <definedName name="Octubre2003" localSheetId="6">#REF!</definedName>
    <definedName name="Octubre2003" localSheetId="8">#REF!</definedName>
    <definedName name="Octubre2003">#REF!</definedName>
    <definedName name="Octubre2004" localSheetId="7">#REF!</definedName>
    <definedName name="Octubre2004" localSheetId="6">#REF!</definedName>
    <definedName name="Octubre2004" localSheetId="8">#REF!</definedName>
    <definedName name="Octubre2004">#REF!</definedName>
    <definedName name="oi_ACUM" localSheetId="7">#REF!</definedName>
    <definedName name="oi_ACUM" localSheetId="6">#REF!</definedName>
    <definedName name="oi_ACUM" localSheetId="8">#REF!</definedName>
    <definedName name="oi_ACUM">#REF!</definedName>
    <definedName name="oi_MES" localSheetId="7">#REF!</definedName>
    <definedName name="oi_MES" localSheetId="6">#REF!</definedName>
    <definedName name="oi_MES" localSheetId="8">#REF!</definedName>
    <definedName name="oi_MES">#REF!</definedName>
    <definedName name="Op_ACUM" localSheetId="7">#REF!</definedName>
    <definedName name="Op_ACUM" localSheetId="6">#REF!</definedName>
    <definedName name="Op_ACUM" localSheetId="8">#REF!</definedName>
    <definedName name="Op_ACUM">#REF!</definedName>
    <definedName name="Op_ANT" localSheetId="7">#REF!</definedName>
    <definedName name="Op_ANT" localSheetId="6">#REF!</definedName>
    <definedName name="Op_ANT" localSheetId="8">#REF!</definedName>
    <definedName name="Op_ANT">#REF!</definedName>
    <definedName name="Op_ATN" localSheetId="7">#REF!</definedName>
    <definedName name="Op_ATN" localSheetId="6">#REF!</definedName>
    <definedName name="Op_ATN" localSheetId="8">#REF!</definedName>
    <definedName name="Op_ATN">#REF!</definedName>
    <definedName name="Op_MES" localSheetId="7">#REF!</definedName>
    <definedName name="Op_MES" localSheetId="6">#REF!</definedName>
    <definedName name="Op_MES" localSheetId="8">#REF!</definedName>
    <definedName name="Op_MES">#REF!</definedName>
    <definedName name="panam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ER" localSheetId="7">#REF!</definedName>
    <definedName name="PER" localSheetId="8">#REF!</definedName>
    <definedName name="PER">#REF!</definedName>
    <definedName name="perman" localSheetId="7">#REF!</definedName>
    <definedName name="perman" localSheetId="8">#REF!</definedName>
    <definedName name="perman">#REF!</definedName>
    <definedName name="portafolio" localSheetId="7">[8]Portafolio!$B$5:$AK$263</definedName>
    <definedName name="portafolio" localSheetId="6">[8]Portafolio!$B$5:$AK$263</definedName>
    <definedName name="portafolio" localSheetId="8">[9]Portafolio!$B$5:$AK$263</definedName>
    <definedName name="portafolio">[10]Portafolio!$B$5:$AK$263</definedName>
    <definedName name="Procesado" localSheetId="7">#REF!</definedName>
    <definedName name="Procesado" localSheetId="8">#REF!</definedName>
    <definedName name="Procesado">#REF!</definedName>
    <definedName name="ProvPYG" localSheetId="7">[11]Parametros!$X$1:$AB$244</definedName>
    <definedName name="ProvPYG" localSheetId="6">[11]Parametros!$X$1:$AB$244</definedName>
    <definedName name="ProvPYG" localSheetId="8">[12]Parametros!$X$1:$AB$244</definedName>
    <definedName name="ProvPYG">[13]Parametros!$X$1:$AB$244</definedName>
    <definedName name="Q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ango1InfLiqui">[14]DetalleFlujoUSD!$HX$8:$HX$98</definedName>
    <definedName name="re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FI" localSheetId="7">#REF!</definedName>
    <definedName name="SAFI" localSheetId="6">#REF!</definedName>
    <definedName name="SAFI" localSheetId="8">#REF!</definedName>
    <definedName name="SAFI">#REF!</definedName>
    <definedName name="Saldos" localSheetId="7">#REF!</definedName>
    <definedName name="Saldos" localSheetId="8">#REF!</definedName>
    <definedName name="Saldos">#REF!</definedName>
    <definedName name="SCHEDULE_A" localSheetId="7">#REF!</definedName>
    <definedName name="SCHEDULE_A" localSheetId="6">#REF!</definedName>
    <definedName name="SCHEDULE_A" localSheetId="8">#REF!</definedName>
    <definedName name="SCHEDULE_A">#REF!</definedName>
    <definedName name="SCHEDULE_B" localSheetId="7">#REF!</definedName>
    <definedName name="SCHEDULE_B" localSheetId="6">#REF!</definedName>
    <definedName name="SCHEDULE_B" localSheetId="8">#REF!</definedName>
    <definedName name="SCHEDULE_B">#REF!</definedName>
    <definedName name="SCHEDULE_C" localSheetId="7">#REF!</definedName>
    <definedName name="SCHEDULE_C" localSheetId="6">#REF!</definedName>
    <definedName name="SCHEDULE_C" localSheetId="8">#REF!</definedName>
    <definedName name="SCHEDULE_C">#REF!</definedName>
    <definedName name="SCHEDULE_D" localSheetId="7">#REF!</definedName>
    <definedName name="SCHEDULE_D" localSheetId="6">#REF!</definedName>
    <definedName name="SCHEDULE_D" localSheetId="8">#REF!</definedName>
    <definedName name="SCHEDULE_D">#REF!</definedName>
    <definedName name="SCHEDULE_E" localSheetId="7">#REF!</definedName>
    <definedName name="SCHEDULE_E" localSheetId="6">#REF!</definedName>
    <definedName name="SCHEDULE_E" localSheetId="8">#REF!</definedName>
    <definedName name="SCHEDULE_E">#REF!</definedName>
    <definedName name="SCHEDULE_F" localSheetId="7">#REF!</definedName>
    <definedName name="SCHEDULE_F" localSheetId="6">#REF!</definedName>
    <definedName name="SCHEDULE_F" localSheetId="8">#REF!</definedName>
    <definedName name="SCHEDULE_F">#REF!</definedName>
    <definedName name="SCHEDULE_G" localSheetId="7">#REF!</definedName>
    <definedName name="SCHEDULE_G" localSheetId="6">#REF!</definedName>
    <definedName name="SCHEDULE_G" localSheetId="8">#REF!</definedName>
    <definedName name="SCHEDULE_G">#REF!</definedName>
    <definedName name="SCHEDULE_H" localSheetId="7">#REF!</definedName>
    <definedName name="SCHEDULE_H" localSheetId="6">#REF!</definedName>
    <definedName name="SCHEDULE_H" localSheetId="8">#REF!</definedName>
    <definedName name="SCHEDULE_H">#REF!</definedName>
    <definedName name="SCHEDULE_I" localSheetId="7">#REF!</definedName>
    <definedName name="SCHEDULE_I" localSheetId="6">#REF!</definedName>
    <definedName name="SCHEDULE_I" localSheetId="8">#REF!</definedName>
    <definedName name="SCHEDULE_I">#REF!</definedName>
    <definedName name="SCHEDULE_J" localSheetId="7">#REF!</definedName>
    <definedName name="SCHEDULE_J" localSheetId="6">#REF!</definedName>
    <definedName name="SCHEDULE_J" localSheetId="8">#REF!</definedName>
    <definedName name="SCHEDULE_J">#REF!</definedName>
    <definedName name="SCHEDULE_K" localSheetId="7">#REF!</definedName>
    <definedName name="SCHEDULE_K" localSheetId="6">#REF!</definedName>
    <definedName name="SCHEDULE_K" localSheetId="8">#REF!</definedName>
    <definedName name="SCHEDULE_K">#REF!</definedName>
    <definedName name="SCHEDULE_L" localSheetId="7">#REF!</definedName>
    <definedName name="SCHEDULE_L" localSheetId="6">#REF!</definedName>
    <definedName name="SCHEDULE_L" localSheetId="8">#REF!</definedName>
    <definedName name="SCHEDULE_L">#REF!</definedName>
    <definedName name="SCHEDULE_M" localSheetId="7">#REF!</definedName>
    <definedName name="SCHEDULE_M" localSheetId="6">#REF!</definedName>
    <definedName name="SCHEDULE_M" localSheetId="8">#REF!</definedName>
    <definedName name="SCHEDULE_M">#REF!</definedName>
    <definedName name="SCHEDULE_N" localSheetId="7">#REF!</definedName>
    <definedName name="SCHEDULE_N" localSheetId="6">#REF!</definedName>
    <definedName name="SCHEDULE_N" localSheetId="8">#REF!</definedName>
    <definedName name="SCHEDULE_N">#REF!</definedName>
    <definedName name="SCHEDULE_O" localSheetId="7">#REF!</definedName>
    <definedName name="SCHEDULE_O" localSheetId="6">#REF!</definedName>
    <definedName name="SCHEDULE_O" localSheetId="8">#REF!</definedName>
    <definedName name="SCHEDULE_O">#REF!</definedName>
    <definedName name="SCHEDULE_P" localSheetId="7">#REF!</definedName>
    <definedName name="SCHEDULE_P" localSheetId="6">#REF!</definedName>
    <definedName name="SCHEDULE_P" localSheetId="8">#REF!</definedName>
    <definedName name="SCHEDULE_P">#REF!</definedName>
    <definedName name="SCHEDULE_Q" localSheetId="7">#REF!</definedName>
    <definedName name="SCHEDULE_Q" localSheetId="6">#REF!</definedName>
    <definedName name="SCHEDULE_Q" localSheetId="8">#REF!</definedName>
    <definedName name="SCHEDULE_Q">#REF!</definedName>
    <definedName name="SCHEDULE_R" localSheetId="7">#REF!</definedName>
    <definedName name="SCHEDULE_R" localSheetId="6">#REF!</definedName>
    <definedName name="SCHEDULE_R" localSheetId="8">#REF!</definedName>
    <definedName name="SCHEDULE_R">#REF!</definedName>
    <definedName name="SCHEDULE_S" localSheetId="7">#REF!</definedName>
    <definedName name="SCHEDULE_S" localSheetId="6">#REF!</definedName>
    <definedName name="SCHEDULE_S" localSheetId="8">#REF!</definedName>
    <definedName name="SCHEDULE_S">#REF!</definedName>
    <definedName name="Seguros" localSheetId="7">#REF!</definedName>
    <definedName name="Seguros" localSheetId="6">#REF!</definedName>
    <definedName name="Seguros" localSheetId="8">#REF!</definedName>
    <definedName name="Seguros">#REF!</definedName>
    <definedName name="Septiembre1997" localSheetId="7">#REF!</definedName>
    <definedName name="Septiembre1997" localSheetId="6">#REF!</definedName>
    <definedName name="Septiembre1997" localSheetId="8">#REF!</definedName>
    <definedName name="Septiembre1997">#REF!</definedName>
    <definedName name="Septiembre1998" localSheetId="7">#REF!</definedName>
    <definedName name="Septiembre1998" localSheetId="6">#REF!</definedName>
    <definedName name="Septiembre1998" localSheetId="8">#REF!</definedName>
    <definedName name="Septiembre1998">#REF!</definedName>
    <definedName name="Septiembre1999" localSheetId="7">#REF!</definedName>
    <definedName name="Septiembre1999" localSheetId="6">#REF!</definedName>
    <definedName name="Septiembre1999" localSheetId="8">#REF!</definedName>
    <definedName name="Septiembre1999">#REF!</definedName>
    <definedName name="Septiembre2000" localSheetId="7">#REF!</definedName>
    <definedName name="Septiembre2000" localSheetId="6">#REF!</definedName>
    <definedName name="Septiembre2000" localSheetId="8">#REF!</definedName>
    <definedName name="Septiembre2000">#REF!</definedName>
    <definedName name="Septiembre2001" localSheetId="7">#REF!</definedName>
    <definedName name="Septiembre2001" localSheetId="6">#REF!</definedName>
    <definedName name="Septiembre2001" localSheetId="8">#REF!</definedName>
    <definedName name="Septiembre2001">#REF!</definedName>
    <definedName name="Septiembre2002" localSheetId="7">#REF!</definedName>
    <definedName name="Septiembre2002" localSheetId="6">#REF!</definedName>
    <definedName name="Septiembre2002" localSheetId="8">#REF!</definedName>
    <definedName name="Septiembre2002">#REF!</definedName>
    <definedName name="Septiembre2003" localSheetId="7">#REF!</definedName>
    <definedName name="Septiembre2003" localSheetId="6">#REF!</definedName>
    <definedName name="Septiembre2003" localSheetId="8">#REF!</definedName>
    <definedName name="Septiembre2003">#REF!</definedName>
    <definedName name="Septiembre2004" localSheetId="7">#REF!</definedName>
    <definedName name="Septiembre2004" localSheetId="6">#REF!</definedName>
    <definedName name="Septiembre2004" localSheetId="8">#REF!</definedName>
    <definedName name="Septiembre2004">#REF!</definedName>
    <definedName name="Sum_KSheet2_1" localSheetId="8">'[16]Flujo de Efectivo Dic.14'!#REF!</definedName>
    <definedName name="Sum_KSheet2_1">'[15]Flujo de Efectivo Dic.14'!#REF!</definedName>
    <definedName name="Sum_KSheet2_2" localSheetId="8">'[16]Flujo de Efectivo Dic.14'!#REF!</definedName>
    <definedName name="Sum_KSheet2_2">'[15]Flujo de Efectivo Dic.14'!#REF!</definedName>
    <definedName name="Sum_KSheet2_3" localSheetId="8">'[16]Flujo de Efectivo Dic.14'!#REF!</definedName>
    <definedName name="Sum_KSheet2_3">'[15]Flujo de Efectivo Dic.14'!#REF!</definedName>
    <definedName name="Sum_KSheet2_4" localSheetId="8">'[16]Flujo de Efectivo Dic.14'!#REF!</definedName>
    <definedName name="Sum_KSheet2_4">'[15]Flujo de Efectivo Dic.14'!#REF!</definedName>
    <definedName name="Sum_KSheet8_1" localSheetId="8">#REF!</definedName>
    <definedName name="Sum_KSheet8_1">#REF!</definedName>
    <definedName name="Sum_KSheet8_2" localSheetId="8">#REF!</definedName>
    <definedName name="Sum_KSheet8_2">#REF!</definedName>
    <definedName name="Sum_KSheet8_3" localSheetId="8">#REF!</definedName>
    <definedName name="Sum_KSheet8_3">#REF!</definedName>
    <definedName name="Sum_KSheet8_4" localSheetId="8">#REF!</definedName>
    <definedName name="Sum_KSheet8_4">#REF!</definedName>
    <definedName name="SWQ">#REF!</definedName>
    <definedName name="tc" localSheetId="7">#REF!</definedName>
    <definedName name="tc" localSheetId="6">#REF!</definedName>
    <definedName name="tc" localSheetId="8">#REF!</definedName>
    <definedName name="tc">#REF!</definedName>
    <definedName name="TCBCCR" localSheetId="7">#REF!</definedName>
    <definedName name="TCBCCR" localSheetId="8">#REF!</definedName>
    <definedName name="TCBCCR">#REF!</definedName>
    <definedName name="TCHSBC" localSheetId="7">#REF!</definedName>
    <definedName name="TCHSBC" localSheetId="8">[4]Parámetros!$D$2</definedName>
    <definedName name="TCHSBC">#REF!</definedName>
    <definedName name="TCMONEX" localSheetId="8">[4]Parámetros!$C$2</definedName>
    <definedName name="TCMONEX">[5]Parámetros!$C$2</definedName>
    <definedName name="TCO" localSheetId="7">#REF!</definedName>
    <definedName name="TCO" localSheetId="8">#REF!</definedName>
    <definedName name="TCO">#REF!</definedName>
    <definedName name="TCP" localSheetId="7">#REF!</definedName>
    <definedName name="TCP" localSheetId="8">#REF!</definedName>
    <definedName name="TCP">#REF!</definedName>
    <definedName name="TCPHSBC" localSheetId="7">#REF!</definedName>
    <definedName name="TCPHSBC" localSheetId="8">#REF!</definedName>
    <definedName name="TCPHSBC">#REF!</definedName>
    <definedName name="TipoPapel" localSheetId="7">OFFSET([17]Parámetros!$AC$1,0,0,COUNTA([17]Parámetros!$AC$1:$AC$65536),2)</definedName>
    <definedName name="TipoPapel" localSheetId="6">OFFSET([17]Parámetros!$AC$1,0,0,COUNTA([17]Parámetros!$AC$1:$AC$65536),2)</definedName>
    <definedName name="TipoPapel">OFFSET([17]Parámetros!$AC$1,0,0,COUNTA([17]Parámetros!$AC$1:$AC$65536),2)</definedName>
    <definedName name="udesJueves">[6]Captados!$AH$84:$AN$98,[6]Captados!$AH$103:$AN$118,[6]Captados!$AH$120:$AN$124,[6]Captados!$AH$128:$AN$136,[6]Captados!$AH$140:$AN$143</definedName>
    <definedName name="udesLunes">[6]Captados!$M$84:$S$98,[6]Captados!$M$103:$S$118,[6]Captados!$M$120:$S$124,[6]Captados!$M$128:$S$136,[6]Captados!$M$140:$S$143</definedName>
    <definedName name="udesMartes">[6]Captados!$T$84:$Z$98,[6]Captados!$T$103:$Z$118,[6]Captados!$T$120:$Z$124,[6]Captados!$T$128:$Z$136,[6]Captados!$T$140:$Z$143</definedName>
    <definedName name="udesMiercoles">[6]Captados!$AA$84:$AG$98,[6]Captados!$AA$103:$AG$118,[6]Captados!$AA$120:$AG$124,[6]Captados!$AA$128:$AG$136,[6]Captados!$AA$140:$AG$143</definedName>
    <definedName name="udesViernes">[6]Captados!$AO$84:$AU$98,[6]Captados!$AO$103:$AU$118,[6]Captados!$AO$120:$AU$124,[6]Captados!$AO$128:$AU$136,[6]Captados!$AO$140:$AU$143</definedName>
    <definedName name="uujuoo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Valores" localSheetId="7">#REF!</definedName>
    <definedName name="Valores" localSheetId="6">#REF!</definedName>
    <definedName name="Valores" localSheetId="8">#REF!</definedName>
    <definedName name="Valores">#REF!</definedName>
    <definedName name="VALUATION" localSheetId="7">[1]PUC!#REF!</definedName>
    <definedName name="VALUATION" localSheetId="6">[1]PUC!#REF!</definedName>
    <definedName name="VALUATION" localSheetId="8">[1]PUC!#REF!</definedName>
    <definedName name="VALUATION">[1]PUC!#REF!</definedName>
    <definedName name="VALUATION2" localSheetId="7">[1]PUC!#REF!</definedName>
    <definedName name="VALUATION2" localSheetId="6">[1]PUC!#REF!</definedName>
    <definedName name="VALUATION2" localSheetId="8">[1]PUC!#REF!</definedName>
    <definedName name="VALUATION2">[1]PUC!#REF!</definedName>
    <definedName name="VENTA" localSheetId="7">#REF!</definedName>
    <definedName name="VENTA" localSheetId="8">#REF!</definedName>
    <definedName name="VENTA">#REF!</definedName>
    <definedName name="vng" localSheetId="7">#REF!</definedName>
    <definedName name="vng" localSheetId="8">#REF!</definedName>
    <definedName name="vng">#REF!</definedName>
    <definedName name="VT" localSheetId="7">#REF!</definedName>
    <definedName name="VT" localSheetId="8">#REF!</definedName>
    <definedName name="VT">#REF!</definedName>
    <definedName name="vto" localSheetId="7">#REF!</definedName>
    <definedName name="vto" localSheetId="6">#REF!</definedName>
    <definedName name="vto" localSheetId="8">#REF!</definedName>
    <definedName name="vto">#REF!</definedName>
    <definedName name="West" localSheetId="7">#REF!</definedName>
    <definedName name="West" localSheetId="6">#REF!</definedName>
    <definedName name="West" localSheetId="8">#REF!</definedName>
    <definedName name="West">#REF!</definedName>
    <definedName name="wrn.ERCT.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MARFCT.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X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ref_total" localSheetId="7">'[1]Fid.I Sem'!#REF!</definedName>
    <definedName name="xref_total" localSheetId="6">'[1]Fid.I Sem'!#REF!</definedName>
    <definedName name="xref_total" localSheetId="8">'[1]Fid.I Sem'!#REF!</definedName>
    <definedName name="xref_total">'[2]Fid.I Sem'!#REF!</definedName>
    <definedName name="xx" localSheetId="7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6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8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Z_55C693CA_5D0B_4597_9B4A_80EDADA577A8_.wvu.Cols" localSheetId="1" hidden="1">Balance!#REF!</definedName>
    <definedName name="Z_55C693CA_5D0B_4597_9B4A_80EDADA577A8_.wvu.Cols" localSheetId="6" hidden="1">Patrimonio!$I:$J,Patrimonio!$X:$X</definedName>
    <definedName name="Z_55C693CA_5D0B_4597_9B4A_80EDADA577A8_.wvu.Cols" localSheetId="2" hidden="1">Resultado!#REF!</definedName>
    <definedName name="Z_55C693CA_5D0B_4597_9B4A_80EDADA577A8_.wvu.PrintArea" localSheetId="1" hidden="1">Balance!$A$1:$K$44</definedName>
    <definedName name="Z_55C693CA_5D0B_4597_9B4A_80EDADA577A8_.wvu.PrintArea" localSheetId="7" hidden="1">'Flujo de Efectivo'!$A$1:$F$54</definedName>
    <definedName name="Z_55C693CA_5D0B_4597_9B4A_80EDADA577A8_.wvu.PrintArea" localSheetId="6" hidden="1">Patrimonio!$A$1:$W$45</definedName>
    <definedName name="Z_55C693CA_5D0B_4597_9B4A_80EDADA577A8_.wvu.PrintArea" localSheetId="2" hidden="1">Resultado!$A$1:$L$47</definedName>
    <definedName name="Z_55C693CA_5D0B_4597_9B4A_80EDADA577A8_.wvu.Rows" localSheetId="1" hidden="1">Balance!#REF!</definedName>
    <definedName name="Z_55C693CA_5D0B_4597_9B4A_80EDADA577A8_.wvu.Rows" localSheetId="7" hidden="1">'Flujo de Efectivo'!#REF!,'Flujo de Efectivo'!#REF!</definedName>
    <definedName name="Z_55C693CA_5D0B_4597_9B4A_80EDADA577A8_.wvu.Rows" localSheetId="6" hidden="1">Patrimonio!#REF!</definedName>
    <definedName name="Z_55C693CA_5D0B_4597_9B4A_80EDADA577A8_.wvu.Rows" localSheetId="2" hidden="1">Resultado!#REF!</definedName>
    <definedName name="Z_A9F55CD2_6A2D_4399_AC6F_7838D8DBB1F9_.wvu.Cols" localSheetId="1" hidden="1">Balance!#REF!</definedName>
    <definedName name="Z_A9F55CD2_6A2D_4399_AC6F_7838D8DBB1F9_.wvu.Cols" localSheetId="6" hidden="1">Patrimonio!$I:$J,Patrimonio!$X:$X</definedName>
    <definedName name="Z_A9F55CD2_6A2D_4399_AC6F_7838D8DBB1F9_.wvu.Cols" localSheetId="2" hidden="1">Resultado!#REF!</definedName>
    <definedName name="Z_A9F55CD2_6A2D_4399_AC6F_7838D8DBB1F9_.wvu.PrintArea" localSheetId="1" hidden="1">Balance!$A$1:$K$44</definedName>
    <definedName name="Z_A9F55CD2_6A2D_4399_AC6F_7838D8DBB1F9_.wvu.PrintArea" localSheetId="7" hidden="1">'Flujo de Efectivo'!$A$1:$F$54</definedName>
    <definedName name="Z_A9F55CD2_6A2D_4399_AC6F_7838D8DBB1F9_.wvu.PrintArea" localSheetId="6" hidden="1">Patrimonio!$A$1:$W$45</definedName>
    <definedName name="Z_A9F55CD2_6A2D_4399_AC6F_7838D8DBB1F9_.wvu.PrintArea" localSheetId="2" hidden="1">Resultado!$A$1:$L$47</definedName>
    <definedName name="Z_A9F55CD2_6A2D_4399_AC6F_7838D8DBB1F9_.wvu.Rows" localSheetId="1" hidden="1">Balance!#REF!</definedName>
    <definedName name="Z_A9F55CD2_6A2D_4399_AC6F_7838D8DBB1F9_.wvu.Rows" localSheetId="7" hidden="1">'Flujo de Efectivo'!#REF!,'Flujo de Efectivo'!#REF!</definedName>
    <definedName name="Z_A9F55CD2_6A2D_4399_AC6F_7838D8DBB1F9_.wvu.Rows" localSheetId="6" hidden="1">Patrimonio!#REF!</definedName>
    <definedName name="Z_A9F55CD2_6A2D_4399_AC6F_7838D8DBB1F9_.wvu.Rows" localSheetId="2" hidden="1">Resultado!#REF!</definedName>
    <definedName name="Z_C62832D5_F792_42E8_A1FD_DB7E32F4533C_.wvu.Cols" localSheetId="1" hidden="1">Balance!#REF!</definedName>
    <definedName name="Z_C62832D5_F792_42E8_A1FD_DB7E32F4533C_.wvu.Cols" localSheetId="6" hidden="1">Patrimonio!$I:$J,Patrimonio!$X:$X</definedName>
    <definedName name="Z_C62832D5_F792_42E8_A1FD_DB7E32F4533C_.wvu.Cols" localSheetId="2" hidden="1">Resultado!#REF!</definedName>
    <definedName name="Z_C62832D5_F792_42E8_A1FD_DB7E32F4533C_.wvu.PrintArea" localSheetId="1" hidden="1">Balance!$A$1:$K$44</definedName>
    <definedName name="Z_C62832D5_F792_42E8_A1FD_DB7E32F4533C_.wvu.PrintArea" localSheetId="7" hidden="1">'Flujo de Efectivo'!$A$1:$F$54</definedName>
    <definedName name="Z_C62832D5_F792_42E8_A1FD_DB7E32F4533C_.wvu.PrintArea" localSheetId="6" hidden="1">Patrimonio!$A$1:$W$45</definedName>
    <definedName name="Z_C62832D5_F792_42E8_A1FD_DB7E32F4533C_.wvu.PrintArea" localSheetId="2" hidden="1">Resultado!$A$1:$L$47</definedName>
    <definedName name="Z_C62832D5_F792_42E8_A1FD_DB7E32F4533C_.wvu.Rows" localSheetId="1" hidden="1">Balance!#REF!</definedName>
    <definedName name="Z_C62832D5_F792_42E8_A1FD_DB7E32F4533C_.wvu.Rows" localSheetId="7" hidden="1">'Flujo de Efectivo'!#REF!,'Flujo de Efectivo'!#REF!</definedName>
    <definedName name="Z_C62832D5_F792_42E8_A1FD_DB7E32F4533C_.wvu.Rows" localSheetId="6" hidden="1">Patrimonio!#REF!</definedName>
    <definedName name="Z_C62832D5_F792_42E8_A1FD_DB7E32F4533C_.wvu.Rows" localSheetId="2" hidden="1">Resultado!#REF!</definedName>
    <definedName name="Z_E78DA86F_912B_4819_B533_2F9A5214D6CC_.wvu.Cols" localSheetId="1" hidden="1">Balance!#REF!</definedName>
    <definedName name="Z_E78DA86F_912B_4819_B533_2F9A5214D6CC_.wvu.Cols" localSheetId="6" hidden="1">Patrimonio!$I:$J,Patrimonio!$X:$X</definedName>
    <definedName name="Z_E78DA86F_912B_4819_B533_2F9A5214D6CC_.wvu.Cols" localSheetId="2" hidden="1">Resultado!#REF!</definedName>
    <definedName name="Z_E78DA86F_912B_4819_B533_2F9A5214D6CC_.wvu.PrintArea" localSheetId="1" hidden="1">Balance!$A$1:$K$44</definedName>
    <definedName name="Z_E78DA86F_912B_4819_B533_2F9A5214D6CC_.wvu.PrintArea" localSheetId="7" hidden="1">'Flujo de Efectivo'!$A$1:$F$54</definedName>
    <definedName name="Z_E78DA86F_912B_4819_B533_2F9A5214D6CC_.wvu.PrintArea" localSheetId="6" hidden="1">Patrimonio!$A$1:$W$45</definedName>
    <definedName name="Z_E78DA86F_912B_4819_B533_2F9A5214D6CC_.wvu.PrintArea" localSheetId="2" hidden="1">Resultado!$A$1:$L$47</definedName>
    <definedName name="Z_E78DA86F_912B_4819_B533_2F9A5214D6CC_.wvu.Rows" localSheetId="1" hidden="1">Balance!#REF!</definedName>
    <definedName name="Z_E78DA86F_912B_4819_B533_2F9A5214D6CC_.wvu.Rows" localSheetId="7" hidden="1">'Flujo de Efectivo'!#REF!,'Flujo de Efectivo'!#REF!</definedName>
    <definedName name="Z_E78DA86F_912B_4819_B533_2F9A5214D6CC_.wvu.Rows" localSheetId="6" hidden="1">Patrimonio!#REF!</definedName>
    <definedName name="Z_E78DA86F_912B_4819_B533_2F9A5214D6CC_.wvu.Rows" localSheetId="2" hidden="1">Resultado!#REF!</definedName>
    <definedName name="Z_F3A8BDA1_3217_4EFF_A17B_A564B145768F_.wvu.Cols" localSheetId="1" hidden="1">Balance!#REF!</definedName>
    <definedName name="Z_F3A8BDA1_3217_4EFF_A17B_A564B145768F_.wvu.Cols" localSheetId="6" hidden="1">Patrimonio!$I:$J,Patrimonio!$X:$X</definedName>
    <definedName name="Z_F3A8BDA1_3217_4EFF_A17B_A564B145768F_.wvu.Cols" localSheetId="2" hidden="1">Resultado!#REF!</definedName>
    <definedName name="Z_F3A8BDA1_3217_4EFF_A17B_A564B145768F_.wvu.PrintArea" localSheetId="1" hidden="1">Balance!$A$1:$K$44</definedName>
    <definedName name="Z_F3A8BDA1_3217_4EFF_A17B_A564B145768F_.wvu.PrintArea" localSheetId="7" hidden="1">'Flujo de Efectivo'!$A$1:$F$54</definedName>
    <definedName name="Z_F3A8BDA1_3217_4EFF_A17B_A564B145768F_.wvu.PrintArea" localSheetId="6" hidden="1">Patrimonio!$A$1:$W$45</definedName>
    <definedName name="Z_F3A8BDA1_3217_4EFF_A17B_A564B145768F_.wvu.PrintArea" localSheetId="2" hidden="1">Resultado!$A$1:$L$47</definedName>
    <definedName name="Z_F3A8BDA1_3217_4EFF_A17B_A564B145768F_.wvu.Rows" localSheetId="1" hidden="1">Balance!#REF!</definedName>
    <definedName name="Z_F3A8BDA1_3217_4EFF_A17B_A564B145768F_.wvu.Rows" localSheetId="7" hidden="1">'Flujo de Efectivo'!#REF!,'Flujo de Efectivo'!#REF!</definedName>
    <definedName name="Z_F3A8BDA1_3217_4EFF_A17B_A564B145768F_.wvu.Rows" localSheetId="6" hidden="1">Patrimonio!#REF!</definedName>
    <definedName name="Z_F3A8BDA1_3217_4EFF_A17B_A564B145768F_.wvu.Rows" localSheetId="2" hidden="1">Resultado!#REF!</definedName>
    <definedName name="Z_F3AE1BB9_939C_42AE_B91D_51D0CC290EAD_.wvu.Cols" localSheetId="1" hidden="1">Balance!#REF!</definedName>
    <definedName name="Z_F3AE1BB9_939C_42AE_B91D_51D0CC290EAD_.wvu.Cols" localSheetId="6" hidden="1">Patrimonio!$I:$J,Patrimonio!$X:$X</definedName>
    <definedName name="Z_F3AE1BB9_939C_42AE_B91D_51D0CC290EAD_.wvu.Cols" localSheetId="2" hidden="1">Resultado!#REF!</definedName>
    <definedName name="Z_F3AE1BB9_939C_42AE_B91D_51D0CC290EAD_.wvu.PrintArea" localSheetId="1" hidden="1">Balance!$A$1:$K$44</definedName>
    <definedName name="Z_F3AE1BB9_939C_42AE_B91D_51D0CC290EAD_.wvu.PrintArea" localSheetId="7" hidden="1">'Flujo de Efectivo'!$A$1:$F$54</definedName>
    <definedName name="Z_F3AE1BB9_939C_42AE_B91D_51D0CC290EAD_.wvu.PrintArea" localSheetId="6" hidden="1">Patrimonio!$A$1:$W$45</definedName>
    <definedName name="Z_F3AE1BB9_939C_42AE_B91D_51D0CC290EAD_.wvu.PrintArea" localSheetId="2" hidden="1">Resultado!$A$1:$L$47</definedName>
    <definedName name="Z_F3AE1BB9_939C_42AE_B91D_51D0CC290EAD_.wvu.Rows" localSheetId="1" hidden="1">Balance!#REF!</definedName>
    <definedName name="Z_F3AE1BB9_939C_42AE_B91D_51D0CC290EAD_.wvu.Rows" localSheetId="7" hidden="1">'Flujo de Efectivo'!#REF!,'Flujo de Efectivo'!#REF!</definedName>
    <definedName name="Z_F3AE1BB9_939C_42AE_B91D_51D0CC290EAD_.wvu.Rows" localSheetId="6" hidden="1">Patrimonio!#REF!</definedName>
    <definedName name="Z_F3AE1BB9_939C_42AE_B91D_51D0CC290EAD_.wvu.Rows" localSheetId="2" hidden="1">Resultado!#REF!</definedName>
    <definedName name="zulia">#REF!</definedName>
  </definedNames>
  <calcPr calcId="191029"/>
  <pivotCaches>
    <pivotCache cacheId="0" r:id="rId3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8" l="1"/>
  <c r="X19" i="17"/>
  <c r="Z56" i="17"/>
  <c r="D4" i="31" l="1"/>
  <c r="Z19" i="17" l="1"/>
  <c r="C109" i="9" l="1"/>
  <c r="C108" i="9"/>
  <c r="C105" i="9"/>
  <c r="C104" i="9"/>
  <c r="C103" i="9"/>
  <c r="C102" i="9"/>
  <c r="C101" i="9"/>
  <c r="C100" i="9"/>
  <c r="C99" i="9"/>
  <c r="C98" i="9"/>
  <c r="C97" i="9"/>
  <c r="C96" i="9"/>
  <c r="C95" i="9"/>
  <c r="C94" i="9"/>
  <c r="C93" i="9"/>
  <c r="C92" i="9"/>
  <c r="C91" i="9"/>
  <c r="C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0" i="9"/>
  <c r="C49" i="9"/>
  <c r="C48" i="9"/>
  <c r="C47" i="9"/>
  <c r="C46" i="9"/>
  <c r="C45" i="9"/>
  <c r="C44" i="9"/>
  <c r="C43" i="9"/>
  <c r="C42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V42" i="17" l="1"/>
  <c r="V19" i="17"/>
  <c r="T19" i="17"/>
  <c r="J43" i="17" l="1"/>
  <c r="L44" i="17" s="1"/>
  <c r="J29" i="17" l="1"/>
  <c r="J22" i="17"/>
  <c r="J30" i="17" l="1"/>
  <c r="L31" i="17" s="1"/>
  <c r="L23" i="17"/>
  <c r="C10" i="8" l="1"/>
  <c r="C11" i="8"/>
  <c r="C12" i="8"/>
  <c r="C13" i="8"/>
  <c r="C14" i="8"/>
  <c r="C15" i="8"/>
  <c r="C17" i="8" l="1"/>
  <c r="C23" i="9"/>
  <c r="C41" i="9"/>
  <c r="C52" i="9"/>
  <c r="C107" i="9"/>
  <c r="C22" i="9"/>
  <c r="C106" i="9" l="1"/>
  <c r="C40" i="9"/>
  <c r="C51" i="9"/>
  <c r="C110" i="9"/>
  <c r="C111" i="9" l="1"/>
  <c r="T42" i="17"/>
  <c r="T36" i="17"/>
  <c r="T40" i="17"/>
  <c r="T39" i="17" l="1"/>
  <c r="T35" i="17" l="1"/>
  <c r="T38" i="17"/>
  <c r="A4" i="8" l="1"/>
  <c r="S704" i="15" l="1"/>
  <c r="R704" i="15"/>
  <c r="S703" i="15"/>
  <c r="R703" i="15"/>
  <c r="S702" i="15"/>
  <c r="R702" i="15"/>
  <c r="S701" i="15"/>
  <c r="R701" i="15"/>
  <c r="S700" i="15"/>
  <c r="R700" i="15"/>
  <c r="S699" i="15"/>
  <c r="R699" i="15"/>
  <c r="S698" i="15"/>
  <c r="R698" i="15"/>
  <c r="S697" i="15"/>
  <c r="R697" i="15"/>
  <c r="S696" i="15"/>
  <c r="R696" i="15"/>
  <c r="S695" i="15"/>
  <c r="R695" i="15"/>
  <c r="S694" i="15"/>
  <c r="R694" i="15"/>
  <c r="S693" i="15"/>
  <c r="R693" i="15"/>
  <c r="S692" i="15"/>
  <c r="R692" i="15"/>
  <c r="S691" i="15"/>
  <c r="R691" i="15"/>
  <c r="S690" i="15"/>
  <c r="R690" i="15"/>
  <c r="S689" i="15"/>
  <c r="R689" i="15"/>
  <c r="S688" i="15"/>
  <c r="R688" i="15"/>
  <c r="S687" i="15"/>
  <c r="R687" i="15"/>
  <c r="S686" i="15"/>
  <c r="R686" i="15"/>
  <c r="S685" i="15"/>
  <c r="R685" i="15"/>
  <c r="S684" i="15"/>
  <c r="R684" i="15"/>
  <c r="S683" i="15"/>
  <c r="R683" i="15"/>
  <c r="S682" i="15"/>
  <c r="R682" i="15"/>
  <c r="S681" i="15"/>
  <c r="R681" i="15"/>
  <c r="S680" i="15"/>
  <c r="R680" i="15"/>
  <c r="S679" i="15"/>
  <c r="R679" i="15"/>
  <c r="S678" i="15"/>
  <c r="R678" i="15"/>
  <c r="S677" i="15"/>
  <c r="R677" i="15"/>
  <c r="S676" i="15"/>
  <c r="R676" i="15"/>
  <c r="S675" i="15"/>
  <c r="R675" i="15"/>
  <c r="S674" i="15"/>
  <c r="R674" i="15"/>
  <c r="S673" i="15"/>
  <c r="R673" i="15"/>
  <c r="S672" i="15"/>
  <c r="R672" i="15"/>
  <c r="S671" i="15"/>
  <c r="R671" i="15"/>
  <c r="S670" i="15"/>
  <c r="R670" i="15"/>
  <c r="S669" i="15"/>
  <c r="R669" i="15"/>
  <c r="S668" i="15"/>
  <c r="R668" i="15"/>
  <c r="S667" i="15"/>
  <c r="R667" i="15"/>
  <c r="S666" i="15"/>
  <c r="R666" i="15"/>
  <c r="S665" i="15"/>
  <c r="R665" i="15"/>
  <c r="S664" i="15"/>
  <c r="R664" i="15"/>
  <c r="S663" i="15"/>
  <c r="R663" i="15"/>
  <c r="S662" i="15"/>
  <c r="R662" i="15"/>
  <c r="S661" i="15"/>
  <c r="R661" i="15"/>
  <c r="S660" i="15"/>
  <c r="R660" i="15"/>
  <c r="S659" i="15"/>
  <c r="R659" i="15"/>
  <c r="S658" i="15"/>
  <c r="R658" i="15"/>
  <c r="S657" i="15"/>
  <c r="R657" i="15"/>
  <c r="S656" i="15"/>
  <c r="R656" i="15"/>
  <c r="S655" i="15"/>
  <c r="R655" i="15"/>
  <c r="S654" i="15"/>
  <c r="R654" i="15"/>
  <c r="S653" i="15"/>
  <c r="R653" i="15"/>
  <c r="S652" i="15"/>
  <c r="R652" i="15"/>
  <c r="S651" i="15"/>
  <c r="R651" i="15"/>
  <c r="S650" i="15"/>
  <c r="R650" i="15"/>
  <c r="S649" i="15"/>
  <c r="R649" i="15"/>
  <c r="S648" i="15"/>
  <c r="R648" i="15"/>
  <c r="S647" i="15"/>
  <c r="R647" i="15"/>
  <c r="S646" i="15"/>
  <c r="R646" i="15"/>
  <c r="S645" i="15"/>
  <c r="R645" i="15"/>
  <c r="S644" i="15"/>
  <c r="R644" i="15"/>
  <c r="S643" i="15"/>
  <c r="R643" i="15"/>
  <c r="S642" i="15"/>
  <c r="R642" i="15"/>
  <c r="S641" i="15"/>
  <c r="R641" i="15"/>
  <c r="S640" i="15"/>
  <c r="R640" i="15"/>
  <c r="S639" i="15"/>
  <c r="R639" i="15"/>
  <c r="S638" i="15"/>
  <c r="R638" i="15"/>
  <c r="S637" i="15"/>
  <c r="R637" i="15"/>
  <c r="S636" i="15"/>
  <c r="R636" i="15"/>
  <c r="S635" i="15"/>
  <c r="R635" i="15"/>
  <c r="S634" i="15"/>
  <c r="R634" i="15"/>
  <c r="S633" i="15"/>
  <c r="R633" i="15"/>
  <c r="S632" i="15"/>
  <c r="R632" i="15"/>
  <c r="S631" i="15"/>
  <c r="R631" i="15"/>
  <c r="S630" i="15"/>
  <c r="R630" i="15"/>
  <c r="S629" i="15"/>
  <c r="R629" i="15"/>
  <c r="S628" i="15"/>
  <c r="R628" i="15"/>
  <c r="S627" i="15"/>
  <c r="R627" i="15"/>
  <c r="S626" i="15"/>
  <c r="R626" i="15"/>
  <c r="S625" i="15"/>
  <c r="R625" i="15"/>
  <c r="S624" i="15"/>
  <c r="R624" i="15"/>
  <c r="S623" i="15"/>
  <c r="R623" i="15"/>
  <c r="S622" i="15"/>
  <c r="R622" i="15"/>
  <c r="S621" i="15"/>
  <c r="R621" i="15"/>
  <c r="S620" i="15"/>
  <c r="R620" i="15"/>
  <c r="S619" i="15"/>
  <c r="R619" i="15"/>
  <c r="S618" i="15"/>
  <c r="R618" i="15"/>
  <c r="S617" i="15"/>
  <c r="R617" i="15"/>
  <c r="S616" i="15"/>
  <c r="R616" i="15"/>
  <c r="S615" i="15"/>
  <c r="R615" i="15"/>
  <c r="S614" i="15"/>
  <c r="R614" i="15"/>
  <c r="S613" i="15"/>
  <c r="R613" i="15"/>
  <c r="S612" i="15"/>
  <c r="R612" i="15"/>
  <c r="S611" i="15"/>
  <c r="R611" i="15"/>
  <c r="S610" i="15"/>
  <c r="R610" i="15"/>
  <c r="S609" i="15"/>
  <c r="R609" i="15"/>
  <c r="S608" i="15"/>
  <c r="R608" i="15"/>
  <c r="S607" i="15"/>
  <c r="R607" i="15"/>
  <c r="S606" i="15"/>
  <c r="R606" i="15"/>
  <c r="S605" i="15"/>
  <c r="R605" i="15"/>
  <c r="S604" i="15"/>
  <c r="R604" i="15"/>
  <c r="S603" i="15"/>
  <c r="R603" i="15"/>
  <c r="S602" i="15"/>
  <c r="R602" i="15"/>
  <c r="S601" i="15"/>
  <c r="R601" i="15"/>
  <c r="S600" i="15"/>
  <c r="R600" i="15"/>
  <c r="S599" i="15"/>
  <c r="R599" i="15"/>
  <c r="S598" i="15"/>
  <c r="R598" i="15"/>
  <c r="S597" i="15"/>
  <c r="R597" i="15"/>
  <c r="S596" i="15"/>
  <c r="R596" i="15"/>
  <c r="S595" i="15"/>
  <c r="R595" i="15"/>
  <c r="S594" i="15"/>
  <c r="R594" i="15"/>
  <c r="S593" i="15"/>
  <c r="R593" i="15"/>
  <c r="S592" i="15"/>
  <c r="R592" i="15"/>
  <c r="S591" i="15"/>
  <c r="R591" i="15"/>
  <c r="S590" i="15"/>
  <c r="R590" i="15"/>
  <c r="S589" i="15"/>
  <c r="R589" i="15"/>
  <c r="S588" i="15"/>
  <c r="R588" i="15"/>
  <c r="S587" i="15"/>
  <c r="R587" i="15"/>
  <c r="S586" i="15"/>
  <c r="R586" i="15"/>
  <c r="S585" i="15"/>
  <c r="R585" i="15"/>
  <c r="S584" i="15"/>
  <c r="R584" i="15"/>
  <c r="S583" i="15"/>
  <c r="R583" i="15"/>
  <c r="S582" i="15"/>
  <c r="R582" i="15"/>
  <c r="S581" i="15"/>
  <c r="R581" i="15"/>
  <c r="S580" i="15"/>
  <c r="R580" i="15"/>
  <c r="S579" i="15"/>
  <c r="R579" i="15"/>
  <c r="S578" i="15"/>
  <c r="R578" i="15"/>
  <c r="S577" i="15"/>
  <c r="R577" i="15"/>
  <c r="S576" i="15"/>
  <c r="R576" i="15"/>
  <c r="S575" i="15"/>
  <c r="R575" i="15"/>
  <c r="S574" i="15"/>
  <c r="R574" i="15"/>
  <c r="S573" i="15"/>
  <c r="R573" i="15"/>
  <c r="S572" i="15"/>
  <c r="R572" i="15"/>
  <c r="S571" i="15"/>
  <c r="R571" i="15"/>
  <c r="S570" i="15"/>
  <c r="R570" i="15"/>
  <c r="S569" i="15"/>
  <c r="R569" i="15"/>
  <c r="S568" i="15"/>
  <c r="R568" i="15"/>
  <c r="S567" i="15"/>
  <c r="R567" i="15"/>
  <c r="S566" i="15"/>
  <c r="R566" i="15"/>
  <c r="S565" i="15"/>
  <c r="R565" i="15"/>
  <c r="S564" i="15"/>
  <c r="R564" i="15"/>
  <c r="S563" i="15"/>
  <c r="R563" i="15"/>
  <c r="S562" i="15"/>
  <c r="R562" i="15"/>
  <c r="S561" i="15"/>
  <c r="R561" i="15"/>
  <c r="S560" i="15"/>
  <c r="R560" i="15"/>
  <c r="S559" i="15"/>
  <c r="R559" i="15"/>
  <c r="S558" i="15"/>
  <c r="R558" i="15"/>
  <c r="S557" i="15"/>
  <c r="R557" i="15"/>
  <c r="S556" i="15"/>
  <c r="R556" i="15"/>
  <c r="S555" i="15"/>
  <c r="R555" i="15"/>
  <c r="S554" i="15"/>
  <c r="R554" i="15"/>
  <c r="S553" i="15"/>
  <c r="R553" i="15"/>
  <c r="S552" i="15"/>
  <c r="R552" i="15"/>
  <c r="S551" i="15"/>
  <c r="R551" i="15"/>
  <c r="S550" i="15"/>
  <c r="R550" i="15"/>
  <c r="S549" i="15"/>
  <c r="R549" i="15"/>
  <c r="S548" i="15"/>
  <c r="R548" i="15"/>
  <c r="S547" i="15"/>
  <c r="R547" i="15"/>
  <c r="S546" i="15"/>
  <c r="R546" i="15"/>
  <c r="S545" i="15"/>
  <c r="R545" i="15"/>
  <c r="S544" i="15"/>
  <c r="R544" i="15"/>
  <c r="S543" i="15"/>
  <c r="R543" i="15"/>
  <c r="S542" i="15"/>
  <c r="R542" i="15"/>
  <c r="S541" i="15"/>
  <c r="R541" i="15"/>
  <c r="S540" i="15"/>
  <c r="R540" i="15"/>
  <c r="S539" i="15"/>
  <c r="R539" i="15"/>
  <c r="S538" i="15"/>
  <c r="R538" i="15"/>
  <c r="S537" i="15"/>
  <c r="R537" i="15"/>
  <c r="S536" i="15"/>
  <c r="R536" i="15"/>
  <c r="S535" i="15"/>
  <c r="R535" i="15"/>
  <c r="S534" i="15"/>
  <c r="R534" i="15"/>
  <c r="S533" i="15"/>
  <c r="R533" i="15"/>
  <c r="S532" i="15"/>
  <c r="R532" i="15"/>
  <c r="S531" i="15"/>
  <c r="R531" i="15"/>
  <c r="S530" i="15"/>
  <c r="R530" i="15"/>
  <c r="S529" i="15"/>
  <c r="R529" i="15"/>
  <c r="S528" i="15"/>
  <c r="R528" i="15"/>
  <c r="S527" i="15"/>
  <c r="R527" i="15"/>
  <c r="S526" i="15"/>
  <c r="R526" i="15"/>
  <c r="S525" i="15"/>
  <c r="R525" i="15"/>
  <c r="S524" i="15"/>
  <c r="R524" i="15"/>
  <c r="S523" i="15"/>
  <c r="R523" i="15"/>
  <c r="S522" i="15"/>
  <c r="R522" i="15"/>
  <c r="S521" i="15"/>
  <c r="R521" i="15"/>
  <c r="S520" i="15"/>
  <c r="R520" i="15"/>
  <c r="S519" i="15"/>
  <c r="R519" i="15"/>
  <c r="S518" i="15"/>
  <c r="R518" i="15"/>
  <c r="S517" i="15"/>
  <c r="R517" i="15"/>
  <c r="S516" i="15"/>
  <c r="R516" i="15"/>
  <c r="S515" i="15"/>
  <c r="R515" i="15"/>
  <c r="S514" i="15"/>
  <c r="R514" i="15"/>
  <c r="S513" i="15"/>
  <c r="R513" i="15"/>
  <c r="S512" i="15"/>
  <c r="R512" i="15"/>
  <c r="S511" i="15"/>
  <c r="R511" i="15"/>
  <c r="S510" i="15"/>
  <c r="R510" i="15"/>
  <c r="S509" i="15"/>
  <c r="R509" i="15"/>
  <c r="S508" i="15"/>
  <c r="R508" i="15"/>
  <c r="S507" i="15"/>
  <c r="R507" i="15"/>
  <c r="S506" i="15"/>
  <c r="R506" i="15"/>
  <c r="S505" i="15"/>
  <c r="R505" i="15"/>
  <c r="S504" i="15"/>
  <c r="R504" i="15"/>
  <c r="S503" i="15"/>
  <c r="R503" i="15"/>
  <c r="S502" i="15"/>
  <c r="R502" i="15"/>
  <c r="S501" i="15"/>
  <c r="R501" i="15"/>
  <c r="S500" i="15"/>
  <c r="R500" i="15"/>
  <c r="S499" i="15"/>
  <c r="R499" i="15"/>
  <c r="S498" i="15"/>
  <c r="R498" i="15"/>
  <c r="S497" i="15"/>
  <c r="R497" i="15"/>
  <c r="S496" i="15"/>
  <c r="R496" i="15"/>
  <c r="S495" i="15"/>
  <c r="R495" i="15"/>
  <c r="S494" i="15"/>
  <c r="R494" i="15"/>
  <c r="S493" i="15"/>
  <c r="R493" i="15"/>
  <c r="S492" i="15"/>
  <c r="R492" i="15"/>
  <c r="S491" i="15"/>
  <c r="R491" i="15"/>
  <c r="S490" i="15"/>
  <c r="R490" i="15"/>
  <c r="S489" i="15"/>
  <c r="R489" i="15"/>
  <c r="S488" i="15"/>
  <c r="R488" i="15"/>
  <c r="S487" i="15"/>
  <c r="R487" i="15"/>
  <c r="S486" i="15"/>
  <c r="R486" i="15"/>
  <c r="S485" i="15"/>
  <c r="R485" i="15"/>
  <c r="S484" i="15"/>
  <c r="R484" i="15"/>
  <c r="S483" i="15"/>
  <c r="R483" i="15"/>
  <c r="S482" i="15"/>
  <c r="R482" i="15"/>
  <c r="S481" i="15"/>
  <c r="R481" i="15"/>
  <c r="S480" i="15"/>
  <c r="R480" i="15"/>
  <c r="S479" i="15"/>
  <c r="R479" i="15"/>
  <c r="S478" i="15"/>
  <c r="R478" i="15"/>
  <c r="S477" i="15"/>
  <c r="R477" i="15"/>
  <c r="S476" i="15"/>
  <c r="R476" i="15"/>
  <c r="S475" i="15"/>
  <c r="R475" i="15"/>
  <c r="S474" i="15"/>
  <c r="R474" i="15"/>
  <c r="S473" i="15"/>
  <c r="R473" i="15"/>
  <c r="S472" i="15"/>
  <c r="R472" i="15"/>
  <c r="S471" i="15"/>
  <c r="R471" i="15"/>
  <c r="S470" i="15"/>
  <c r="R470" i="15"/>
  <c r="S469" i="15"/>
  <c r="R469" i="15"/>
  <c r="S468" i="15"/>
  <c r="R468" i="15"/>
  <c r="S467" i="15"/>
  <c r="R467" i="15"/>
  <c r="S466" i="15"/>
  <c r="R466" i="15"/>
  <c r="S465" i="15"/>
  <c r="R465" i="15"/>
  <c r="S464" i="15"/>
  <c r="R464" i="15"/>
  <c r="S463" i="15"/>
  <c r="R463" i="15"/>
  <c r="S462" i="15"/>
  <c r="R462" i="15"/>
  <c r="S461" i="15"/>
  <c r="R461" i="15"/>
  <c r="S460" i="15"/>
  <c r="R460" i="15"/>
  <c r="S459" i="15"/>
  <c r="R459" i="15"/>
  <c r="S458" i="15"/>
  <c r="R458" i="15"/>
  <c r="S457" i="15"/>
  <c r="R457" i="15"/>
  <c r="S456" i="15"/>
  <c r="R456" i="15"/>
  <c r="S455" i="15"/>
  <c r="R455" i="15"/>
  <c r="S454" i="15"/>
  <c r="R454" i="15"/>
  <c r="S453" i="15"/>
  <c r="R453" i="15"/>
  <c r="S452" i="15"/>
  <c r="R452" i="15"/>
  <c r="S451" i="15"/>
  <c r="R451" i="15"/>
  <c r="S450" i="15"/>
  <c r="R450" i="15"/>
  <c r="S449" i="15"/>
  <c r="R449" i="15"/>
  <c r="S448" i="15"/>
  <c r="R448" i="15"/>
  <c r="S447" i="15"/>
  <c r="R447" i="15"/>
  <c r="S446" i="15"/>
  <c r="R446" i="15"/>
  <c r="S445" i="15"/>
  <c r="R445" i="15"/>
  <c r="S444" i="15"/>
  <c r="R444" i="15"/>
  <c r="S443" i="15"/>
  <c r="R443" i="15"/>
  <c r="S442" i="15"/>
  <c r="R442" i="15"/>
  <c r="S441" i="15"/>
  <c r="R441" i="15"/>
  <c r="S440" i="15"/>
  <c r="R440" i="15"/>
  <c r="S439" i="15"/>
  <c r="R439" i="15"/>
  <c r="S438" i="15"/>
  <c r="R438" i="15"/>
  <c r="S437" i="15"/>
  <c r="R437" i="15"/>
  <c r="S436" i="15"/>
  <c r="R436" i="15"/>
  <c r="S435" i="15"/>
  <c r="R435" i="15"/>
  <c r="S434" i="15"/>
  <c r="R434" i="15"/>
  <c r="S433" i="15"/>
  <c r="R433" i="15"/>
  <c r="S432" i="15"/>
  <c r="R432" i="15"/>
  <c r="S431" i="15"/>
  <c r="R431" i="15"/>
  <c r="S430" i="15"/>
  <c r="R430" i="15"/>
  <c r="S429" i="15"/>
  <c r="R429" i="15"/>
  <c r="S428" i="15"/>
  <c r="R428" i="15"/>
  <c r="S427" i="15"/>
  <c r="R427" i="15"/>
  <c r="S426" i="15"/>
  <c r="R426" i="15"/>
  <c r="S425" i="15"/>
  <c r="R425" i="15"/>
  <c r="S424" i="15"/>
  <c r="R424" i="15"/>
  <c r="S423" i="15"/>
  <c r="R423" i="15"/>
  <c r="S422" i="15"/>
  <c r="R422" i="15"/>
  <c r="S421" i="15"/>
  <c r="R421" i="15"/>
  <c r="S420" i="15"/>
  <c r="R420" i="15"/>
  <c r="S419" i="15"/>
  <c r="R419" i="15"/>
  <c r="S418" i="15"/>
  <c r="R418" i="15"/>
  <c r="S417" i="15"/>
  <c r="R417" i="15"/>
  <c r="S416" i="15"/>
  <c r="R416" i="15"/>
  <c r="S415" i="15"/>
  <c r="R415" i="15"/>
  <c r="S414" i="15"/>
  <c r="R414" i="15"/>
  <c r="S413" i="15"/>
  <c r="R413" i="15"/>
  <c r="S412" i="15"/>
  <c r="R412" i="15"/>
  <c r="S411" i="15"/>
  <c r="R411" i="15"/>
  <c r="S410" i="15"/>
  <c r="R410" i="15"/>
  <c r="S409" i="15"/>
  <c r="R409" i="15"/>
  <c r="S408" i="15"/>
  <c r="R408" i="15"/>
  <c r="S407" i="15"/>
  <c r="R407" i="15"/>
  <c r="S406" i="15"/>
  <c r="R406" i="15"/>
  <c r="S405" i="15"/>
  <c r="R405" i="15"/>
  <c r="S404" i="15"/>
  <c r="R404" i="15"/>
  <c r="S403" i="15"/>
  <c r="R403" i="15"/>
  <c r="S402" i="15"/>
  <c r="R402" i="15"/>
  <c r="S401" i="15"/>
  <c r="R401" i="15"/>
  <c r="S400" i="15"/>
  <c r="R400" i="15"/>
  <c r="S399" i="15"/>
  <c r="R399" i="15"/>
  <c r="S398" i="15"/>
  <c r="R398" i="15"/>
  <c r="S397" i="15"/>
  <c r="R397" i="15"/>
  <c r="S396" i="15"/>
  <c r="R396" i="15"/>
  <c r="S395" i="15"/>
  <c r="R395" i="15"/>
  <c r="S394" i="15"/>
  <c r="R394" i="15"/>
  <c r="S393" i="15"/>
  <c r="R393" i="15"/>
  <c r="S392" i="15"/>
  <c r="R392" i="15"/>
  <c r="S391" i="15"/>
  <c r="R391" i="15"/>
  <c r="S390" i="15"/>
  <c r="R390" i="15"/>
  <c r="S389" i="15"/>
  <c r="R389" i="15"/>
  <c r="S388" i="15"/>
  <c r="R388" i="15"/>
  <c r="S387" i="15"/>
  <c r="R387" i="15"/>
  <c r="S386" i="15"/>
  <c r="R386" i="15"/>
  <c r="S385" i="15"/>
  <c r="R385" i="15"/>
  <c r="S384" i="15"/>
  <c r="R384" i="15"/>
  <c r="S383" i="15"/>
  <c r="R383" i="15"/>
  <c r="S382" i="15"/>
  <c r="R382" i="15"/>
  <c r="S381" i="15"/>
  <c r="R381" i="15"/>
  <c r="S380" i="15"/>
  <c r="R380" i="15"/>
  <c r="S379" i="15"/>
  <c r="R379" i="15"/>
  <c r="S378" i="15"/>
  <c r="R378" i="15"/>
  <c r="S377" i="15"/>
  <c r="R377" i="15"/>
  <c r="S376" i="15"/>
  <c r="R376" i="15"/>
  <c r="S375" i="15"/>
  <c r="R375" i="15"/>
  <c r="S374" i="15"/>
  <c r="R374" i="15"/>
  <c r="S373" i="15"/>
  <c r="R373" i="15"/>
  <c r="S372" i="15"/>
  <c r="R372" i="15"/>
  <c r="S371" i="15"/>
  <c r="R371" i="15"/>
  <c r="S370" i="15"/>
  <c r="R370" i="15"/>
  <c r="S369" i="15"/>
  <c r="R369" i="15"/>
  <c r="S368" i="15"/>
  <c r="R368" i="15"/>
  <c r="S367" i="15"/>
  <c r="R367" i="15"/>
  <c r="S366" i="15"/>
  <c r="R366" i="15"/>
  <c r="S365" i="15"/>
  <c r="R365" i="15"/>
  <c r="S364" i="15"/>
  <c r="R364" i="15"/>
  <c r="S363" i="15"/>
  <c r="R363" i="15"/>
  <c r="S362" i="15"/>
  <c r="R362" i="15"/>
  <c r="S361" i="15"/>
  <c r="R361" i="15"/>
  <c r="S360" i="15"/>
  <c r="R360" i="15"/>
  <c r="S359" i="15"/>
  <c r="R359" i="15"/>
  <c r="S358" i="15"/>
  <c r="R358" i="15"/>
  <c r="S357" i="15"/>
  <c r="R357" i="15"/>
  <c r="S356" i="15"/>
  <c r="R356" i="15"/>
  <c r="S355" i="15"/>
  <c r="R355" i="15"/>
  <c r="S354" i="15"/>
  <c r="R354" i="15"/>
  <c r="S353" i="15"/>
  <c r="R353" i="15"/>
  <c r="S352" i="15"/>
  <c r="R352" i="15"/>
  <c r="S351" i="15"/>
  <c r="R351" i="15"/>
  <c r="S350" i="15"/>
  <c r="R350" i="15"/>
  <c r="S349" i="15"/>
  <c r="R349" i="15"/>
  <c r="S348" i="15"/>
  <c r="R348" i="15"/>
  <c r="S347" i="15"/>
  <c r="R347" i="15"/>
  <c r="S346" i="15"/>
  <c r="R346" i="15"/>
  <c r="S345" i="15"/>
  <c r="R345" i="15"/>
  <c r="S344" i="15"/>
  <c r="R344" i="15"/>
  <c r="S343" i="15"/>
  <c r="R343" i="15"/>
  <c r="S342" i="15"/>
  <c r="R342" i="15"/>
  <c r="S341" i="15"/>
  <c r="R341" i="15"/>
  <c r="S340" i="15"/>
  <c r="R340" i="15"/>
  <c r="S339" i="15"/>
  <c r="R339" i="15"/>
  <c r="S338" i="15"/>
  <c r="R338" i="15"/>
  <c r="S337" i="15"/>
  <c r="R337" i="15"/>
  <c r="S336" i="15"/>
  <c r="R336" i="15"/>
  <c r="S335" i="15"/>
  <c r="R335" i="15"/>
  <c r="S334" i="15"/>
  <c r="R334" i="15"/>
  <c r="S333" i="15"/>
  <c r="R333" i="15"/>
  <c r="S332" i="15"/>
  <c r="R332" i="15"/>
  <c r="S331" i="15"/>
  <c r="R331" i="15"/>
  <c r="S330" i="15"/>
  <c r="R330" i="15"/>
  <c r="S329" i="15"/>
  <c r="R329" i="15"/>
  <c r="S328" i="15"/>
  <c r="R328" i="15"/>
  <c r="S327" i="15"/>
  <c r="R327" i="15"/>
  <c r="S326" i="15"/>
  <c r="R326" i="15"/>
  <c r="S325" i="15"/>
  <c r="R325" i="15"/>
  <c r="S324" i="15"/>
  <c r="R324" i="15"/>
  <c r="S323" i="15"/>
  <c r="R323" i="15"/>
  <c r="S322" i="15"/>
  <c r="R322" i="15"/>
  <c r="S321" i="15"/>
  <c r="R321" i="15"/>
  <c r="S320" i="15"/>
  <c r="R320" i="15"/>
  <c r="S319" i="15"/>
  <c r="R319" i="15"/>
  <c r="S318" i="15"/>
  <c r="R318" i="15"/>
  <c r="S317" i="15"/>
  <c r="R317" i="15"/>
  <c r="S316" i="15"/>
  <c r="R316" i="15"/>
  <c r="S315" i="15"/>
  <c r="R315" i="15"/>
  <c r="S314" i="15"/>
  <c r="R314" i="15"/>
  <c r="S313" i="15"/>
  <c r="R313" i="15"/>
  <c r="S312" i="15"/>
  <c r="R312" i="15"/>
  <c r="S311" i="15"/>
  <c r="R311" i="15"/>
  <c r="S310" i="15"/>
  <c r="R310" i="15"/>
  <c r="S309" i="15"/>
  <c r="R309" i="15"/>
  <c r="S308" i="15"/>
  <c r="R308" i="15"/>
  <c r="S307" i="15"/>
  <c r="R307" i="15"/>
  <c r="S306" i="15"/>
  <c r="R306" i="15"/>
  <c r="S305" i="15"/>
  <c r="R305" i="15"/>
  <c r="S304" i="15"/>
  <c r="R304" i="15"/>
  <c r="S303" i="15"/>
  <c r="R303" i="15"/>
  <c r="S302" i="15"/>
  <c r="R302" i="15"/>
  <c r="S301" i="15"/>
  <c r="R301" i="15"/>
  <c r="S300" i="15"/>
  <c r="R300" i="15"/>
  <c r="S299" i="15"/>
  <c r="R299" i="15"/>
  <c r="S298" i="15"/>
  <c r="R298" i="15"/>
  <c r="S297" i="15"/>
  <c r="R297" i="15"/>
  <c r="S296" i="15"/>
  <c r="R296" i="15"/>
  <c r="S295" i="15"/>
  <c r="R295" i="15"/>
  <c r="S294" i="15"/>
  <c r="R294" i="15"/>
  <c r="S293" i="15"/>
  <c r="R293" i="15"/>
  <c r="S292" i="15"/>
  <c r="R292" i="15"/>
  <c r="S291" i="15"/>
  <c r="R291" i="15"/>
  <c r="S290" i="15"/>
  <c r="R290" i="15"/>
  <c r="S289" i="15"/>
  <c r="R289" i="15"/>
  <c r="S288" i="15"/>
  <c r="R288" i="15"/>
  <c r="S287" i="15"/>
  <c r="R287" i="15"/>
  <c r="S286" i="15"/>
  <c r="R286" i="15"/>
  <c r="S285" i="15"/>
  <c r="R285" i="15"/>
  <c r="S284" i="15"/>
  <c r="R284" i="15"/>
  <c r="S283" i="15"/>
  <c r="R283" i="15"/>
  <c r="S282" i="15"/>
  <c r="R282" i="15"/>
  <c r="S281" i="15"/>
  <c r="R281" i="15"/>
  <c r="S280" i="15"/>
  <c r="R280" i="15"/>
  <c r="S279" i="15"/>
  <c r="R279" i="15"/>
  <c r="S278" i="15"/>
  <c r="R278" i="15"/>
  <c r="S277" i="15"/>
  <c r="R277" i="15"/>
  <c r="S276" i="15"/>
  <c r="R276" i="15"/>
  <c r="S275" i="15"/>
  <c r="R275" i="15"/>
  <c r="S274" i="15"/>
  <c r="R274" i="15"/>
  <c r="S273" i="15"/>
  <c r="R273" i="15"/>
  <c r="S272" i="15"/>
  <c r="R272" i="15"/>
  <c r="S271" i="15"/>
  <c r="R271" i="15"/>
  <c r="S270" i="15"/>
  <c r="R270" i="15"/>
  <c r="S269" i="15"/>
  <c r="R269" i="15"/>
  <c r="S268" i="15"/>
  <c r="R268" i="15"/>
  <c r="S267" i="15"/>
  <c r="R267" i="15"/>
  <c r="S266" i="15"/>
  <c r="R266" i="15"/>
  <c r="S265" i="15"/>
  <c r="R265" i="15"/>
  <c r="S264" i="15"/>
  <c r="R264" i="15"/>
  <c r="S263" i="15"/>
  <c r="R263" i="15"/>
  <c r="S262" i="15"/>
  <c r="R262" i="15"/>
  <c r="S261" i="15"/>
  <c r="R261" i="15"/>
  <c r="S260" i="15"/>
  <c r="R260" i="15"/>
  <c r="S259" i="15"/>
  <c r="R259" i="15"/>
  <c r="S258" i="15"/>
  <c r="R258" i="15"/>
  <c r="S257" i="15"/>
  <c r="R257" i="15"/>
  <c r="S256" i="15"/>
  <c r="R256" i="15"/>
  <c r="S255" i="15"/>
  <c r="R255" i="15"/>
  <c r="S254" i="15"/>
  <c r="R254" i="15"/>
  <c r="S253" i="15"/>
  <c r="R253" i="15"/>
  <c r="S252" i="15"/>
  <c r="R252" i="15"/>
  <c r="S251" i="15"/>
  <c r="R251" i="15"/>
  <c r="S250" i="15"/>
  <c r="R250" i="15"/>
  <c r="S249" i="15"/>
  <c r="R249" i="15"/>
  <c r="S248" i="15"/>
  <c r="R248" i="15"/>
  <c r="S247" i="15"/>
  <c r="R247" i="15"/>
  <c r="S246" i="15"/>
  <c r="R246" i="15"/>
  <c r="S245" i="15"/>
  <c r="R245" i="15"/>
  <c r="S244" i="15"/>
  <c r="R244" i="15"/>
  <c r="S243" i="15"/>
  <c r="R243" i="15"/>
  <c r="S242" i="15"/>
  <c r="R242" i="15"/>
  <c r="S241" i="15"/>
  <c r="R241" i="15"/>
  <c r="S240" i="15"/>
  <c r="R240" i="15"/>
  <c r="S239" i="15"/>
  <c r="R239" i="15"/>
  <c r="S238" i="15"/>
  <c r="R238" i="15"/>
  <c r="S237" i="15"/>
  <c r="R237" i="15"/>
  <c r="S236" i="15"/>
  <c r="R236" i="15"/>
  <c r="S235" i="15"/>
  <c r="R235" i="15"/>
  <c r="S234" i="15"/>
  <c r="R234" i="15"/>
  <c r="S233" i="15"/>
  <c r="R233" i="15"/>
  <c r="S232" i="15"/>
  <c r="R232" i="15"/>
  <c r="S231" i="15"/>
  <c r="R231" i="15"/>
  <c r="S230" i="15"/>
  <c r="R230" i="15"/>
  <c r="S229" i="15"/>
  <c r="R229" i="15"/>
  <c r="S228" i="15"/>
  <c r="R228" i="15"/>
  <c r="S227" i="15"/>
  <c r="R227" i="15"/>
  <c r="S226" i="15"/>
  <c r="R226" i="15"/>
  <c r="S225" i="15"/>
  <c r="R225" i="15"/>
  <c r="S224" i="15"/>
  <c r="R224" i="15"/>
  <c r="S223" i="15"/>
  <c r="R223" i="15"/>
  <c r="S222" i="15"/>
  <c r="R222" i="15"/>
  <c r="S221" i="15"/>
  <c r="R221" i="15"/>
  <c r="S220" i="15"/>
  <c r="R220" i="15"/>
  <c r="S219" i="15"/>
  <c r="R219" i="15"/>
  <c r="S218" i="15"/>
  <c r="R218" i="15"/>
  <c r="S217" i="15"/>
  <c r="R217" i="15"/>
  <c r="S216" i="15"/>
  <c r="R216" i="15"/>
  <c r="S215" i="15"/>
  <c r="R215" i="15"/>
  <c r="S214" i="15"/>
  <c r="R214" i="15"/>
  <c r="S213" i="15"/>
  <c r="R213" i="15"/>
  <c r="S212" i="15"/>
  <c r="R212" i="15"/>
  <c r="S211" i="15"/>
  <c r="R211" i="15"/>
  <c r="S210" i="15"/>
  <c r="R210" i="15"/>
  <c r="S209" i="15"/>
  <c r="R209" i="15"/>
  <c r="S208" i="15"/>
  <c r="R208" i="15"/>
  <c r="S207" i="15"/>
  <c r="R207" i="15"/>
  <c r="S206" i="15"/>
  <c r="R206" i="15"/>
  <c r="S205" i="15"/>
  <c r="R205" i="15"/>
  <c r="S204" i="15"/>
  <c r="R204" i="15"/>
  <c r="S203" i="15"/>
  <c r="R203" i="15"/>
  <c r="S202" i="15"/>
  <c r="R202" i="15"/>
  <c r="S201" i="15"/>
  <c r="R201" i="15"/>
  <c r="S200" i="15"/>
  <c r="R200" i="15"/>
  <c r="S199" i="15"/>
  <c r="R199" i="15"/>
  <c r="S198" i="15"/>
  <c r="R198" i="15"/>
  <c r="S197" i="15"/>
  <c r="R197" i="15"/>
  <c r="S196" i="15"/>
  <c r="R196" i="15"/>
  <c r="S195" i="15"/>
  <c r="R195" i="15"/>
  <c r="S194" i="15"/>
  <c r="R194" i="15"/>
  <c r="S193" i="15"/>
  <c r="R193" i="15"/>
  <c r="S192" i="15"/>
  <c r="R192" i="15"/>
  <c r="S191" i="15"/>
  <c r="R191" i="15"/>
  <c r="S190" i="15"/>
  <c r="R190" i="15"/>
  <c r="S189" i="15"/>
  <c r="R189" i="15"/>
  <c r="S188" i="15"/>
  <c r="R188" i="15"/>
  <c r="S187" i="15"/>
  <c r="R187" i="15"/>
  <c r="S186" i="15"/>
  <c r="R186" i="15"/>
  <c r="S185" i="15"/>
  <c r="R185" i="15"/>
  <c r="S184" i="15"/>
  <c r="R184" i="15"/>
  <c r="S183" i="15"/>
  <c r="R183" i="15"/>
  <c r="S182" i="15"/>
  <c r="R182" i="15"/>
  <c r="S181" i="15"/>
  <c r="R181" i="15"/>
  <c r="S180" i="15"/>
  <c r="R180" i="15"/>
  <c r="S179" i="15"/>
  <c r="R179" i="15"/>
  <c r="S178" i="15"/>
  <c r="R178" i="15"/>
  <c r="S177" i="15"/>
  <c r="R177" i="15"/>
  <c r="S176" i="15"/>
  <c r="R176" i="15"/>
  <c r="S175" i="15"/>
  <c r="R175" i="15"/>
  <c r="S174" i="15"/>
  <c r="R174" i="15"/>
  <c r="S173" i="15"/>
  <c r="R173" i="15"/>
  <c r="S172" i="15"/>
  <c r="R172" i="15"/>
  <c r="S171" i="15"/>
  <c r="R171" i="15"/>
  <c r="S170" i="15"/>
  <c r="R170" i="15"/>
  <c r="S169" i="15"/>
  <c r="R169" i="15"/>
  <c r="S168" i="15"/>
  <c r="R168" i="15"/>
  <c r="S167" i="15"/>
  <c r="R167" i="15"/>
  <c r="S166" i="15"/>
  <c r="R166" i="15"/>
  <c r="S165" i="15"/>
  <c r="R165" i="15"/>
  <c r="S164" i="15"/>
  <c r="R164" i="15"/>
  <c r="S163" i="15"/>
  <c r="R163" i="15"/>
  <c r="S162" i="15"/>
  <c r="R162" i="15"/>
  <c r="S161" i="15"/>
  <c r="R161" i="15"/>
  <c r="S160" i="15"/>
  <c r="R160" i="15"/>
  <c r="S159" i="15"/>
  <c r="R159" i="15"/>
  <c r="S158" i="15"/>
  <c r="R158" i="15"/>
  <c r="S157" i="15"/>
  <c r="R157" i="15"/>
  <c r="S156" i="15"/>
  <c r="R156" i="15"/>
  <c r="S155" i="15"/>
  <c r="R155" i="15"/>
  <c r="S154" i="15"/>
  <c r="R154" i="15"/>
  <c r="S153" i="15"/>
  <c r="R153" i="15"/>
  <c r="S152" i="15"/>
  <c r="R152" i="15"/>
  <c r="S151" i="15"/>
  <c r="R151" i="15"/>
  <c r="S150" i="15"/>
  <c r="R150" i="15"/>
  <c r="S149" i="15"/>
  <c r="R149" i="15"/>
  <c r="S148" i="15"/>
  <c r="R148" i="15"/>
  <c r="S147" i="15"/>
  <c r="R147" i="15"/>
  <c r="S146" i="15"/>
  <c r="R146" i="15"/>
  <c r="S145" i="15"/>
  <c r="R145" i="15"/>
  <c r="S144" i="15"/>
  <c r="R144" i="15"/>
  <c r="S143" i="15"/>
  <c r="R143" i="15"/>
  <c r="S142" i="15"/>
  <c r="R142" i="15"/>
  <c r="S141" i="15"/>
  <c r="R141" i="15"/>
  <c r="S140" i="15"/>
  <c r="R140" i="15"/>
  <c r="S139" i="15"/>
  <c r="R139" i="15"/>
  <c r="S138" i="15"/>
  <c r="R138" i="15"/>
  <c r="S137" i="15"/>
  <c r="R137" i="15"/>
  <c r="S136" i="15"/>
  <c r="R136" i="15"/>
  <c r="S135" i="15"/>
  <c r="R135" i="15"/>
  <c r="S134" i="15"/>
  <c r="R134" i="15"/>
  <c r="S133" i="15"/>
  <c r="R133" i="15"/>
  <c r="S132" i="15"/>
  <c r="R132" i="15"/>
  <c r="S131" i="15"/>
  <c r="R131" i="15"/>
  <c r="S130" i="15"/>
  <c r="R130" i="15"/>
  <c r="S129" i="15"/>
  <c r="R129" i="15"/>
  <c r="S128" i="15"/>
  <c r="R128" i="15"/>
  <c r="S127" i="15"/>
  <c r="R127" i="15"/>
  <c r="S126" i="15"/>
  <c r="R126" i="15"/>
  <c r="S125" i="15"/>
  <c r="R125" i="15"/>
  <c r="S124" i="15"/>
  <c r="R124" i="15"/>
  <c r="S123" i="15"/>
  <c r="R123" i="15"/>
  <c r="S122" i="15"/>
  <c r="R122" i="15"/>
  <c r="S121" i="15"/>
  <c r="R121" i="15"/>
  <c r="S120" i="15"/>
  <c r="R120" i="15"/>
  <c r="S119" i="15"/>
  <c r="R119" i="15"/>
  <c r="S118" i="15"/>
  <c r="R118" i="15"/>
  <c r="S117" i="15"/>
  <c r="R117" i="15"/>
  <c r="S116" i="15"/>
  <c r="R116" i="15"/>
  <c r="S115" i="15"/>
  <c r="R115" i="15"/>
  <c r="S114" i="15"/>
  <c r="R114" i="15"/>
  <c r="S113" i="15"/>
  <c r="R113" i="15"/>
  <c r="S112" i="15"/>
  <c r="R112" i="15"/>
  <c r="S111" i="15"/>
  <c r="R111" i="15"/>
  <c r="S110" i="15"/>
  <c r="R110" i="15"/>
  <c r="S109" i="15"/>
  <c r="R109" i="15"/>
  <c r="S108" i="15"/>
  <c r="R108" i="15"/>
  <c r="S107" i="15"/>
  <c r="R107" i="15"/>
  <c r="S106" i="15"/>
  <c r="R106" i="15"/>
  <c r="S105" i="15"/>
  <c r="R105" i="15"/>
  <c r="S104" i="15"/>
  <c r="R104" i="15"/>
  <c r="S103" i="15"/>
  <c r="R103" i="15"/>
  <c r="S102" i="15"/>
  <c r="R102" i="15"/>
  <c r="S101" i="15"/>
  <c r="R101" i="15"/>
  <c r="S100" i="15"/>
  <c r="R100" i="15"/>
  <c r="S99" i="15"/>
  <c r="R99" i="15"/>
  <c r="S98" i="15"/>
  <c r="R98" i="15"/>
  <c r="S97" i="15"/>
  <c r="R97" i="15"/>
  <c r="S96" i="15"/>
  <c r="R96" i="15"/>
  <c r="S95" i="15"/>
  <c r="R95" i="15"/>
  <c r="S94" i="15"/>
  <c r="R94" i="15"/>
  <c r="S93" i="15"/>
  <c r="R93" i="15"/>
  <c r="S92" i="15"/>
  <c r="R92" i="15"/>
  <c r="S91" i="15"/>
  <c r="R91" i="15"/>
  <c r="S90" i="15"/>
  <c r="R90" i="15"/>
  <c r="S89" i="15"/>
  <c r="R89" i="15"/>
  <c r="S88" i="15"/>
  <c r="R88" i="15"/>
  <c r="S87" i="15"/>
  <c r="R87" i="15"/>
  <c r="S86" i="15"/>
  <c r="R86" i="15"/>
  <c r="S85" i="15"/>
  <c r="R85" i="15"/>
  <c r="S84" i="15"/>
  <c r="R84" i="15"/>
  <c r="S83" i="15"/>
  <c r="R83" i="15"/>
  <c r="S82" i="15"/>
  <c r="R82" i="15"/>
  <c r="S81" i="15"/>
  <c r="R81" i="15"/>
  <c r="S80" i="15"/>
  <c r="R80" i="15"/>
  <c r="S79" i="15"/>
  <c r="R79" i="15"/>
  <c r="S78" i="15"/>
  <c r="R78" i="15"/>
  <c r="S77" i="15"/>
  <c r="R77" i="15"/>
  <c r="S76" i="15"/>
  <c r="R76" i="15"/>
  <c r="S75" i="15"/>
  <c r="R75" i="15"/>
  <c r="S74" i="15"/>
  <c r="R74" i="15"/>
  <c r="S73" i="15"/>
  <c r="R73" i="15"/>
  <c r="S72" i="15"/>
  <c r="R72" i="15"/>
  <c r="S71" i="15"/>
  <c r="R71" i="15"/>
  <c r="S70" i="15"/>
  <c r="R70" i="15"/>
  <c r="S69" i="15"/>
  <c r="R69" i="15"/>
  <c r="S68" i="15"/>
  <c r="R68" i="15"/>
  <c r="S67" i="15"/>
  <c r="R67" i="15"/>
  <c r="S66" i="15"/>
  <c r="R66" i="15"/>
  <c r="S65" i="15"/>
  <c r="R65" i="15"/>
  <c r="S64" i="15"/>
  <c r="R64" i="15"/>
  <c r="S63" i="15"/>
  <c r="R63" i="15"/>
  <c r="S62" i="15"/>
  <c r="R62" i="15"/>
  <c r="S61" i="15"/>
  <c r="R61" i="15"/>
  <c r="S60" i="15"/>
  <c r="R60" i="15"/>
  <c r="S59" i="15"/>
  <c r="R59" i="15"/>
  <c r="S58" i="15"/>
  <c r="R58" i="15"/>
  <c r="S57" i="15"/>
  <c r="R57" i="15"/>
  <c r="S56" i="15"/>
  <c r="R56" i="15"/>
  <c r="S55" i="15"/>
  <c r="R55" i="15"/>
  <c r="S54" i="15"/>
  <c r="R54" i="15"/>
  <c r="S53" i="15"/>
  <c r="R53" i="15"/>
  <c r="S52" i="15"/>
  <c r="R52" i="15"/>
  <c r="S51" i="15"/>
  <c r="R51" i="15"/>
  <c r="S50" i="15"/>
  <c r="R50" i="15"/>
  <c r="S49" i="15"/>
  <c r="R49" i="15"/>
  <c r="S48" i="15"/>
  <c r="R48" i="15"/>
  <c r="S47" i="15"/>
  <c r="R47" i="15"/>
  <c r="S46" i="15"/>
  <c r="R46" i="15"/>
  <c r="S45" i="15"/>
  <c r="R45" i="15"/>
  <c r="S44" i="15"/>
  <c r="R44" i="15"/>
  <c r="S43" i="15"/>
  <c r="R43" i="15"/>
  <c r="S42" i="15"/>
  <c r="R42" i="15"/>
  <c r="S41" i="15"/>
  <c r="R41" i="15"/>
  <c r="S40" i="15"/>
  <c r="R40" i="15"/>
  <c r="S39" i="15"/>
  <c r="R39" i="15"/>
  <c r="S38" i="15"/>
  <c r="R38" i="15"/>
  <c r="S37" i="15"/>
  <c r="S36" i="15"/>
  <c r="R36" i="15"/>
  <c r="S35" i="15"/>
  <c r="R35" i="15"/>
  <c r="S34" i="15"/>
  <c r="R34" i="15"/>
  <c r="S33" i="15"/>
  <c r="S32" i="15"/>
  <c r="R32" i="15"/>
  <c r="S31" i="15"/>
  <c r="R31" i="15"/>
  <c r="S30" i="15"/>
  <c r="R30" i="15"/>
  <c r="S29" i="15"/>
  <c r="R29" i="15"/>
  <c r="S28" i="15"/>
  <c r="R28" i="15"/>
  <c r="S27" i="15"/>
  <c r="R27" i="15"/>
  <c r="S26" i="15"/>
  <c r="R26" i="15"/>
  <c r="S25" i="15"/>
  <c r="R25" i="15"/>
  <c r="S24" i="15"/>
  <c r="R24" i="15"/>
  <c r="S23" i="15"/>
  <c r="R23" i="15"/>
  <c r="S22" i="15"/>
  <c r="R22" i="15"/>
  <c r="S21" i="15"/>
  <c r="R21" i="15"/>
  <c r="W20" i="15"/>
  <c r="S20" i="15"/>
  <c r="R20" i="15"/>
  <c r="S19" i="15"/>
  <c r="R19" i="15"/>
  <c r="S18" i="15"/>
  <c r="R18" i="15"/>
  <c r="S17" i="15"/>
  <c r="R17" i="15"/>
  <c r="S16" i="15"/>
  <c r="R16" i="15"/>
  <c r="S15" i="15"/>
  <c r="R15" i="15"/>
  <c r="S14" i="15"/>
  <c r="R14" i="15"/>
  <c r="S13" i="15"/>
  <c r="R13" i="15"/>
  <c r="W12" i="15"/>
  <c r="U12" i="15"/>
  <c r="S12" i="15"/>
  <c r="R12" i="15"/>
  <c r="S11" i="15"/>
  <c r="R11" i="15"/>
  <c r="S10" i="15"/>
  <c r="R10" i="15"/>
  <c r="S9" i="15"/>
  <c r="R9" i="15"/>
  <c r="S8" i="15"/>
  <c r="R8" i="15"/>
  <c r="S7" i="15"/>
  <c r="R7" i="15"/>
  <c r="S6" i="15"/>
  <c r="R6" i="15"/>
  <c r="V5" i="15"/>
  <c r="S5" i="15"/>
  <c r="R5" i="15"/>
  <c r="S4" i="15"/>
  <c r="R4" i="15"/>
  <c r="S3" i="15"/>
  <c r="R3" i="15"/>
  <c r="S2" i="15"/>
  <c r="R2" i="15"/>
  <c r="C6" i="8"/>
  <c r="C5" i="9"/>
  <c r="C20" i="8"/>
  <c r="W4" i="15"/>
  <c r="W5" i="15"/>
  <c r="W15" i="15"/>
  <c r="U9" i="15"/>
  <c r="U15" i="15"/>
  <c r="U14" i="15"/>
  <c r="W14" i="15"/>
  <c r="W16" i="15" l="1"/>
  <c r="W21" i="15"/>
  <c r="W23" i="15" s="1"/>
  <c r="U21" i="15"/>
  <c r="U23" i="15" s="1"/>
  <c r="P21" i="17" l="1"/>
  <c r="T18" i="17"/>
  <c r="T34" i="17"/>
  <c r="T41" i="17"/>
  <c r="T37" i="17"/>
  <c r="X21" i="17" l="1"/>
  <c r="Z21" i="17"/>
  <c r="P47" i="17"/>
  <c r="X47" i="17" s="1"/>
  <c r="P28" i="17"/>
  <c r="T17" i="17"/>
  <c r="T21" i="17"/>
  <c r="V21" i="17"/>
  <c r="T20" i="17"/>
  <c r="P37" i="17" l="1"/>
  <c r="P39" i="17"/>
  <c r="P41" i="17"/>
  <c r="P38" i="17"/>
  <c r="P35" i="17"/>
  <c r="P34" i="17"/>
  <c r="Z28" i="17"/>
  <c r="C18" i="8" s="1"/>
  <c r="C21" i="8" s="1"/>
  <c r="X28" i="17"/>
  <c r="Z47" i="17"/>
  <c r="V47" i="17"/>
  <c r="T47" i="17"/>
  <c r="V28" i="17"/>
  <c r="T28" i="17"/>
  <c r="T43" i="17"/>
  <c r="P20" i="17" l="1"/>
  <c r="P17" i="17"/>
  <c r="P26" i="17"/>
  <c r="P27" i="17"/>
  <c r="E4" i="31"/>
  <c r="F4" i="31" s="1"/>
  <c r="V35" i="17"/>
  <c r="Z35" i="17"/>
  <c r="X35" i="17"/>
  <c r="Z39" i="17"/>
  <c r="X39" i="17"/>
  <c r="V39" i="17"/>
  <c r="X37" i="17"/>
  <c r="Z37" i="17"/>
  <c r="V37" i="17"/>
  <c r="X34" i="17"/>
  <c r="Z34" i="17"/>
  <c r="V34" i="17"/>
  <c r="Z38" i="17"/>
  <c r="X38" i="17"/>
  <c r="V38" i="17"/>
  <c r="X41" i="17"/>
  <c r="Z41" i="17"/>
  <c r="V41" i="17"/>
  <c r="P18" i="17"/>
  <c r="Z27" i="17" l="1"/>
  <c r="X27" i="17"/>
  <c r="V17" i="17"/>
  <c r="X17" i="17"/>
  <c r="P22" i="17"/>
  <c r="Z17" i="17"/>
  <c r="X18" i="17"/>
  <c r="Z18" i="17"/>
  <c r="V18" i="17"/>
  <c r="X20" i="17"/>
  <c r="V20" i="17"/>
  <c r="Z20" i="17"/>
  <c r="X26" i="17"/>
  <c r="Z26" i="17"/>
  <c r="P29" i="17"/>
  <c r="X29" i="17" l="1"/>
  <c r="Z29" i="17"/>
  <c r="X22" i="17"/>
  <c r="P23" i="17"/>
  <c r="P30" i="17"/>
  <c r="Z22" i="17"/>
  <c r="X30" i="17" l="1"/>
  <c r="P31" i="17"/>
  <c r="Z30" i="17"/>
  <c r="T22" i="17" l="1"/>
  <c r="V22" i="17"/>
  <c r="V27" i="17" l="1"/>
  <c r="T27" i="17" l="1"/>
  <c r="V29" i="17" l="1"/>
  <c r="T29" i="17"/>
  <c r="T26" i="17"/>
  <c r="V26" i="17"/>
  <c r="T30" i="17" l="1"/>
  <c r="V30" i="17"/>
  <c r="T46" i="17" l="1"/>
  <c r="T48" i="17" l="1"/>
  <c r="P40" i="17" l="1"/>
  <c r="P42" i="17" l="1"/>
  <c r="Z40" i="17"/>
  <c r="X40" i="17"/>
  <c r="V40" i="17"/>
  <c r="X42" i="17" l="1"/>
  <c r="Z42" i="17"/>
  <c r="P36" i="17" l="1"/>
  <c r="P43" i="17" l="1"/>
  <c r="X36" i="17"/>
  <c r="Z36" i="17"/>
  <c r="V36" i="17"/>
  <c r="P46" i="17"/>
  <c r="V43" i="17" l="1"/>
  <c r="X43" i="17"/>
  <c r="Z43" i="17"/>
  <c r="P44" i="17"/>
  <c r="Z46" i="17"/>
  <c r="X46" i="17"/>
  <c r="P48" i="17"/>
  <c r="V46" i="17"/>
  <c r="Z48" i="17" l="1"/>
  <c r="V48" i="17"/>
  <c r="X48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tc={964DF86D-CD75-4324-B928-053693AEE358}</author>
  </authors>
  <commentList>
    <comment ref="K31" authorId="0" shapeId="0" xr:uid="{964DF86D-CD75-4324-B928-053693AEE35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agregó la línea de financiamientos recibidos a los acreedores varios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Abdiel Roque De Leon</author>
  </authors>
  <commentList>
    <comment ref="I223" authorId="0" shapeId="0" xr:uid="{062AB83E-499F-4C39-8906-627EBC5284A7}">
      <text>
        <r>
          <rPr>
            <b/>
            <sz val="9"/>
            <color indexed="81"/>
            <rFont val="Tahoma"/>
            <family val="2"/>
          </rPr>
          <t>Carlos Abdiel Roque De Leon:</t>
        </r>
        <r>
          <rPr>
            <sz val="9"/>
            <color indexed="81"/>
            <rFont val="Tahoma"/>
            <family val="2"/>
          </rPr>
          <t xml:space="preserve">
Para las cuentas de inversiones en subsidiarias no se le colocara 04 ya que es una cuenta intracompania en su totalidad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tc={022EB3B4-714D-4657-8A29-4C1C6B86DC90}</author>
    <author>tc={1711968E-A386-47F4-9B0F-DEB97A1A5AF2}</author>
    <author>tc={83D5CD55-1951-4379-AB09-CF367C58F4D6}</author>
  </authors>
  <commentList>
    <comment ref="A42" authorId="0" shapeId="0" xr:uid="{022EB3B4-714D-4657-8A29-4C1C6B86DC9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Estar pendiente si hay que cambiar la nomenclatura cuando se actualicen las cifras.</t>
      </text>
    </comment>
    <comment ref="A48" authorId="1" shapeId="0" xr:uid="{1711968E-A386-47F4-9B0F-DEB97A1A5AF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Estar pendiente si hay que cambiar la nomenclatura cuando se actualicen las cifras.</t>
      </text>
    </comment>
    <comment ref="A50" authorId="2" shapeId="0" xr:uid="{83D5CD55-1951-4379-AB09-CF367C58F4D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Estar pendeinte si hay que cambiar la nomenclatura cuando se actualicen las cifras.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tc={C315805A-7261-458A-9B06-DA26E4F20F5F}</author>
  </authors>
  <commentList>
    <comment ref="J42" authorId="0" shapeId="0" xr:uid="{C315805A-7261-458A-9B06-DA26E4F20F5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incluye seguro+papelería++relaciones publica y comunicación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8063069-F2E3-4762-8C91-69F437C7C21C}" keepAlive="1" name="Consulta - MAYOR CONTABLE CONSOLIDADO" description="Conexión a la consulta 'MAYOR CONTABLE CONSOLIDADO' en el libro." type="5" refreshedVersion="8" background="1" saveData="1">
    <dbPr connection="Provider=Microsoft.Mashup.OleDb.1;Data Source=$Workbook$;Location=&quot;MAYOR CONTABLE CONSOLIDADO&quot;;Extended Properties=&quot;&quot;" command="SELECT * FROM [MAYOR CONTABLE CONSOLIDADO]"/>
  </connection>
</connections>
</file>

<file path=xl/sharedStrings.xml><?xml version="1.0" encoding="utf-8"?>
<sst xmlns="http://schemas.openxmlformats.org/spreadsheetml/2006/main" count="37267" uniqueCount="4617">
  <si>
    <t>Valores Banistmo S.A. y Subsidiarias</t>
  </si>
  <si>
    <t>(En balboas)</t>
  </si>
  <si>
    <t xml:space="preserve">Activos </t>
  </si>
  <si>
    <t xml:space="preserve">Otros activos </t>
  </si>
  <si>
    <t xml:space="preserve">Pasivos y Patrimonio </t>
  </si>
  <si>
    <t>Comisiones por pagar</t>
  </si>
  <si>
    <t>Financiamientos recibidos</t>
  </si>
  <si>
    <t xml:space="preserve">Acciones comunes </t>
  </si>
  <si>
    <t>Capital adicional pagado</t>
  </si>
  <si>
    <t>Impuesto complementario</t>
  </si>
  <si>
    <t>Gastos por comisiones</t>
  </si>
  <si>
    <t>Gastos generales y administrativos</t>
  </si>
  <si>
    <t>Honorarios y servicios profesionales</t>
  </si>
  <si>
    <t>Licencia comercial</t>
  </si>
  <si>
    <t>Impuestos varios</t>
  </si>
  <si>
    <t>Mantenimiento y aseo</t>
  </si>
  <si>
    <t>Alquileres</t>
  </si>
  <si>
    <t>Depreciación y amortización</t>
  </si>
  <si>
    <t>Comunicaciones y servicios públicos</t>
  </si>
  <si>
    <t>Total de gastos generales y administrativos</t>
  </si>
  <si>
    <t>Impuesto sobre la renta</t>
  </si>
  <si>
    <t>Acciones</t>
  </si>
  <si>
    <t xml:space="preserve">Reserva de </t>
  </si>
  <si>
    <t>Otras</t>
  </si>
  <si>
    <t>Total</t>
  </si>
  <si>
    <t>comunes</t>
  </si>
  <si>
    <t>capital</t>
  </si>
  <si>
    <t>reservas</t>
  </si>
  <si>
    <t>pagado</t>
  </si>
  <si>
    <t>de patrimonio</t>
  </si>
  <si>
    <t>Variación</t>
  </si>
  <si>
    <t>Diciembre</t>
  </si>
  <si>
    <t>ACTIVOS</t>
  </si>
  <si>
    <t>Acciones comunes</t>
  </si>
  <si>
    <t>Deprec y Amort - Equipo y mobiliario</t>
  </si>
  <si>
    <t>AMORTIZACION PROYECTOS LOCALES</t>
  </si>
  <si>
    <t>Deprec y Amort - Amortización de Software</t>
  </si>
  <si>
    <t>52070102000000016D/PNOREALIZA</t>
  </si>
  <si>
    <t>GANANCIA/PERDIDA NO REALIZADA</t>
  </si>
  <si>
    <t>Ganancia neta en valores y derivados-no realizada en valores a valor razonable con cambio en resultado</t>
  </si>
  <si>
    <t>GANANCIA/PERDIDA REALIZADA</t>
  </si>
  <si>
    <t>GANANCIA NETA EN VALORES Y DERIVADOS-VENTA DE VALORES A VALOR RAZONABLE</t>
  </si>
  <si>
    <t>Inversiones en afiliadas</t>
  </si>
  <si>
    <t>Impuesto sobre la renta diferido</t>
  </si>
  <si>
    <t xml:space="preserve"> </t>
  </si>
  <si>
    <t>Acreedores varios</t>
  </si>
  <si>
    <t>Utilidades retenidas</t>
  </si>
  <si>
    <t>Gastos de comisiones</t>
  </si>
  <si>
    <t>Seguros</t>
  </si>
  <si>
    <t>Papelería y útiles de oficina</t>
  </si>
  <si>
    <t>Comunicaciones</t>
  </si>
  <si>
    <t>CXP PERSHING</t>
  </si>
  <si>
    <t>CXP TRASPASOS DE FONDOS</t>
  </si>
  <si>
    <t>CXP VALORESBANCOLOMBIA</t>
  </si>
  <si>
    <t>CTA X PAGAR BCMG</t>
  </si>
  <si>
    <t>GAN O PERDIDA ACTUARIAL PRIANT</t>
  </si>
  <si>
    <t>ACUM PARTICIP DE UTILIDADES</t>
  </si>
  <si>
    <t>RIESGO PROFESIONAL POR PAGAR</t>
  </si>
  <si>
    <t>VACACIONES</t>
  </si>
  <si>
    <t>XIII MES</t>
  </si>
  <si>
    <t>CONSOLIDADO VALORES BANISTMO, S. A. Y SUBSIDIARIAS</t>
  </si>
  <si>
    <t>VALORES BANISTMO, S.A.</t>
  </si>
  <si>
    <t>ANEXO 37</t>
  </si>
  <si>
    <t>Ganancia neta en valores y Derivados</t>
  </si>
  <si>
    <t>Detalle</t>
  </si>
  <si>
    <t>CUENTA CONTABLE</t>
  </si>
  <si>
    <t>Ganancia neta en valores y derivados-valores disponibles para la venta</t>
  </si>
  <si>
    <t>ING UTILIDAD VTA INV CUSTO</t>
  </si>
  <si>
    <t>51120201000000016UTILIDAD VTA</t>
  </si>
  <si>
    <t>Ganancias por venta de inversiones</t>
  </si>
  <si>
    <t>ANEXO  27</t>
  </si>
  <si>
    <t>DETALLE DE OTROS GASTOS</t>
  </si>
  <si>
    <t>SERVICIOS PROFESIONALES:</t>
  </si>
  <si>
    <t>HONORARIOS AUDITORES</t>
  </si>
  <si>
    <t>5106031000000001666200137</t>
  </si>
  <si>
    <t>HON/REVISION FISCAL</t>
  </si>
  <si>
    <t>5106031000000001666200138</t>
  </si>
  <si>
    <t>SERV PROF-LOCALES</t>
  </si>
  <si>
    <t>5106030206000001666201301</t>
  </si>
  <si>
    <t>TRADUCCIONES EXTERNAS</t>
  </si>
  <si>
    <t>51060310000000016TRADUC EXT</t>
  </si>
  <si>
    <t>SERVICIO DE PLANILLA</t>
  </si>
  <si>
    <t>51060302060000016PLANILLA</t>
  </si>
  <si>
    <t>IMPUESTOS VARIOS :</t>
  </si>
  <si>
    <t>IMPTO-LICENCIA COMERCIAL</t>
  </si>
  <si>
    <t>51060302040000016661102</t>
  </si>
  <si>
    <t>IMPTO-TASA UNICA</t>
  </si>
  <si>
    <t>51060302040000016661103</t>
  </si>
  <si>
    <t>IMPTO MUNICIPAL</t>
  </si>
  <si>
    <t>51060302040000016661106</t>
  </si>
  <si>
    <t>TASA DE SUPERVISION SMV</t>
  </si>
  <si>
    <t>51060302040000016661108</t>
  </si>
  <si>
    <t>OTROS IMPUESTOS</t>
  </si>
  <si>
    <t>51060302040000016661107</t>
  </si>
  <si>
    <t>LICENCIA/ ADMDOR DE INVERSIONE</t>
  </si>
  <si>
    <t>51060302040000016LIC ADM INVER</t>
  </si>
  <si>
    <t>CORREOS</t>
  </si>
  <si>
    <t>COURIER</t>
  </si>
  <si>
    <t>5106030300000001666200116</t>
  </si>
  <si>
    <t>CUOTAS E INSCRIPCIONES</t>
  </si>
  <si>
    <t>5106030201000001666200109</t>
  </si>
  <si>
    <t>CORREO FLETE Y OTROS</t>
  </si>
  <si>
    <t>51060303000000016CORREO/OTROS</t>
  </si>
  <si>
    <t>OTROS GASTOS</t>
  </si>
  <si>
    <t>5106030300000001666200501</t>
  </si>
  <si>
    <t>LICENCIA CORREDOR DE BOLSA</t>
  </si>
  <si>
    <t>51060302010000016LICCORREDORES</t>
  </si>
  <si>
    <t>OTROS :</t>
  </si>
  <si>
    <t>OFFICE EXPENSES - SERV. ADM.BANISTMO, S.A.</t>
  </si>
  <si>
    <t>310004010000000166620012803</t>
  </si>
  <si>
    <t>51060302070000016662901</t>
  </si>
  <si>
    <t>GASTOS LEGALES (ALCOGAL)</t>
  </si>
  <si>
    <t>51060302060000016GAS</t>
  </si>
  <si>
    <t>GASTOS NOTARIALES</t>
  </si>
  <si>
    <t>5106030206000001666200104</t>
  </si>
  <si>
    <t>ERRORES OPERATIVOS &lt;10MIL</t>
  </si>
  <si>
    <t>51060402010100016500027</t>
  </si>
  <si>
    <t>GASTOS DE VIAJES</t>
  </si>
  <si>
    <t>51060302050000016VIAJES</t>
  </si>
  <si>
    <t>ESTACIONAMIENTOS CLIENTES</t>
  </si>
  <si>
    <t>51060302070000016ESTACION/CLI</t>
  </si>
  <si>
    <t>CARGOS POR MULTAS Y SANCIO</t>
  </si>
  <si>
    <t>51060302070000016MULTA/SANCIO</t>
  </si>
  <si>
    <t>SERVICIOS DE VIGILANCIA</t>
  </si>
  <si>
    <t>MULTA,RECARGO,SANCIONES&lt;10K</t>
  </si>
  <si>
    <t>51060402010300016500065</t>
  </si>
  <si>
    <t>OTRAS ENTIDADES/ AGREMIACIONES</t>
  </si>
  <si>
    <t>51060302070000016OTRAS AGREMIA</t>
  </si>
  <si>
    <t>RIESGO OPERATIVO</t>
  </si>
  <si>
    <t>5106030400000001666200113</t>
  </si>
  <si>
    <t>TRANSPORTE Y TAXI</t>
  </si>
  <si>
    <t>51060305000000016TRANSP Y TAXI</t>
  </si>
  <si>
    <t>REFRIGERIOS Y ATENCIONES</t>
  </si>
  <si>
    <t>51060105040000016REFRIGE/ATENC</t>
  </si>
  <si>
    <t>SERV ADMINISTRATIVOS BANISTMO</t>
  </si>
  <si>
    <t>31000301000000016GTOS ADMITIVO</t>
  </si>
  <si>
    <t>HONORARIOS LEGALES</t>
  </si>
  <si>
    <t>5106030206000001666200101</t>
  </si>
  <si>
    <t>Otros Gastos - Deterioro Activos Comerc y No Comerc.</t>
  </si>
  <si>
    <t>51060501020000016TER</t>
  </si>
  <si>
    <t xml:space="preserve">Total de activos    </t>
  </si>
  <si>
    <t xml:space="preserve">Total de pasivos   </t>
  </si>
  <si>
    <t>Total de pasivos y patrimonio</t>
  </si>
  <si>
    <t>Acumulado</t>
  </si>
  <si>
    <t>Clasificación</t>
  </si>
  <si>
    <t>(Auditado)</t>
  </si>
  <si>
    <t>31 de diciembre</t>
  </si>
  <si>
    <t>51060302040000016IMP TASA</t>
  </si>
  <si>
    <t>51060204000000016PROY MENORES</t>
  </si>
  <si>
    <t>51060205000000016BLOOMBERG</t>
  </si>
  <si>
    <t>GASTO PROYECTOS MENORES</t>
  </si>
  <si>
    <t>TERMINALES DE BLOOMBERG VALORE</t>
  </si>
  <si>
    <t xml:space="preserve">adicional </t>
  </si>
  <si>
    <t xml:space="preserve">Capital </t>
  </si>
  <si>
    <t>actuarial</t>
  </si>
  <si>
    <t>51060302060000016SERVHONPROEXT</t>
  </si>
  <si>
    <t>DIVIDENDOS</t>
  </si>
  <si>
    <t>SERV Y HONORA PROF EXTRANJEROS</t>
  </si>
  <si>
    <t>USD</t>
  </si>
  <si>
    <t>Ventas</t>
  </si>
  <si>
    <t>10120101040100016INTXCLOCAL</t>
  </si>
  <si>
    <t>10120101040200016INTXCEXTRAN</t>
  </si>
  <si>
    <t>10120102010000016P/DNEGOCIABLE</t>
  </si>
  <si>
    <t>PRIMA Y DESCUENTO - NEGOCIABLE</t>
  </si>
  <si>
    <t>retenidas</t>
  </si>
  <si>
    <t>Utilidades</t>
  </si>
  <si>
    <t>Ingresos de operaciones:</t>
  </si>
  <si>
    <t>Intereses ganados sobre depósitos en bancos</t>
  </si>
  <si>
    <t>Administración de activos, custodia</t>
  </si>
  <si>
    <t>y corretaje de valores</t>
  </si>
  <si>
    <t>Administración de activos, custodia y corretaje de valores</t>
  </si>
  <si>
    <t>CAPITAL</t>
  </si>
  <si>
    <t>Salarios y otros costos del personal</t>
  </si>
  <si>
    <t>GASTO DE ITBMS</t>
  </si>
  <si>
    <t>51060302040000016ITBM</t>
  </si>
  <si>
    <t>PRIMA Y DESC- NEG LOCALES</t>
  </si>
  <si>
    <t>10120102010000016PRIYDESCLOC</t>
  </si>
  <si>
    <t>51060302070000016DIETADIRECTOR</t>
  </si>
  <si>
    <t>DIETAS A DIRECTORES</t>
  </si>
  <si>
    <t>Institucion</t>
  </si>
  <si>
    <t>Empresa</t>
  </si>
  <si>
    <t>Pais</t>
  </si>
  <si>
    <t>region</t>
  </si>
  <si>
    <t>plaza</t>
  </si>
  <si>
    <t>localidad</t>
  </si>
  <si>
    <t>coordinada</t>
  </si>
  <si>
    <t>area origen</t>
  </si>
  <si>
    <t>fecha mov</t>
  </si>
  <si>
    <t>moneda</t>
  </si>
  <si>
    <t>mercado</t>
  </si>
  <si>
    <t>fecha oper</t>
  </si>
  <si>
    <t>cta madre</t>
  </si>
  <si>
    <t>Tipo Mov</t>
  </si>
  <si>
    <t>N1</t>
  </si>
  <si>
    <t>Importe</t>
  </si>
  <si>
    <t>Importe real</t>
  </si>
  <si>
    <t>mes</t>
  </si>
  <si>
    <t>(Todas)</t>
  </si>
  <si>
    <t>24</t>
  </si>
  <si>
    <t>052</t>
  </si>
  <si>
    <t>0024</t>
  </si>
  <si>
    <t>55</t>
  </si>
  <si>
    <t>00000000</t>
  </si>
  <si>
    <t>000000</t>
  </si>
  <si>
    <t>05023</t>
  </si>
  <si>
    <t>20170103</t>
  </si>
  <si>
    <t>0001</t>
  </si>
  <si>
    <t>0</t>
  </si>
  <si>
    <t>10120101020100</t>
  </si>
  <si>
    <t>1</t>
  </si>
  <si>
    <t>20170104</t>
  </si>
  <si>
    <t>Etiquetas de fila</t>
  </si>
  <si>
    <t>Suma de Importe real</t>
  </si>
  <si>
    <t>20170105</t>
  </si>
  <si>
    <t>20170106</t>
  </si>
  <si>
    <t>20170110</t>
  </si>
  <si>
    <t>Total general</t>
  </si>
  <si>
    <t>20170111</t>
  </si>
  <si>
    <t>20170112</t>
  </si>
  <si>
    <t>20170113</t>
  </si>
  <si>
    <t>20170116</t>
  </si>
  <si>
    <t>20170117</t>
  </si>
  <si>
    <t>20170118</t>
  </si>
  <si>
    <t>20170119</t>
  </si>
  <si>
    <t>20170120</t>
  </si>
  <si>
    <t>20170123</t>
  </si>
  <si>
    <t>20170124</t>
  </si>
  <si>
    <t>20170125</t>
  </si>
  <si>
    <t>20170126</t>
  </si>
  <si>
    <t>20170130</t>
  </si>
  <si>
    <t>20170202</t>
  </si>
  <si>
    <t>20170203</t>
  </si>
  <si>
    <t>20170206</t>
  </si>
  <si>
    <t>20170208</t>
  </si>
  <si>
    <t>reversión</t>
  </si>
  <si>
    <t>20170210</t>
  </si>
  <si>
    <t>20170213</t>
  </si>
  <si>
    <t>20170214</t>
  </si>
  <si>
    <t>20170220</t>
  </si>
  <si>
    <t>20170221</t>
  </si>
  <si>
    <t>20170223</t>
  </si>
  <si>
    <t>20170224</t>
  </si>
  <si>
    <t>20170302</t>
  </si>
  <si>
    <t>20170303</t>
  </si>
  <si>
    <t>20170306</t>
  </si>
  <si>
    <t>20170309</t>
  </si>
  <si>
    <t>20170310</t>
  </si>
  <si>
    <t>20170313</t>
  </si>
  <si>
    <t>20170314</t>
  </si>
  <si>
    <t>20170315</t>
  </si>
  <si>
    <t>20170316</t>
  </si>
  <si>
    <t>20170317</t>
  </si>
  <si>
    <t>20170320</t>
  </si>
  <si>
    <t>20170321</t>
  </si>
  <si>
    <t>20170323</t>
  </si>
  <si>
    <t>20170324</t>
  </si>
  <si>
    <t>20170327</t>
  </si>
  <si>
    <t>20170328</t>
  </si>
  <si>
    <t>20170329</t>
  </si>
  <si>
    <t>20170330</t>
  </si>
  <si>
    <t>20170331</t>
  </si>
  <si>
    <t>20170307</t>
  </si>
  <si>
    <t>20170403</t>
  </si>
  <si>
    <t>20170404</t>
  </si>
  <si>
    <t>20170405</t>
  </si>
  <si>
    <t>20170406</t>
  </si>
  <si>
    <t>20170407</t>
  </si>
  <si>
    <t>20170410</t>
  </si>
  <si>
    <t>20170412</t>
  </si>
  <si>
    <t>20170418</t>
  </si>
  <si>
    <t>20170419</t>
  </si>
  <si>
    <t>20170420</t>
  </si>
  <si>
    <t>20170421</t>
  </si>
  <si>
    <t>20170424</t>
  </si>
  <si>
    <t>20170425</t>
  </si>
  <si>
    <t>20170426</t>
  </si>
  <si>
    <t>20170427</t>
  </si>
  <si>
    <t>20170428</t>
  </si>
  <si>
    <t>20170504</t>
  </si>
  <si>
    <t>20170505</t>
  </si>
  <si>
    <t>20170508</t>
  </si>
  <si>
    <t>20170509</t>
  </si>
  <si>
    <t>20170510</t>
  </si>
  <si>
    <t>20170511</t>
  </si>
  <si>
    <t>20170512</t>
  </si>
  <si>
    <t>20170515</t>
  </si>
  <si>
    <t>20170516</t>
  </si>
  <si>
    <t>20170517</t>
  </si>
  <si>
    <t>20170518</t>
  </si>
  <si>
    <t>20170519</t>
  </si>
  <si>
    <t>20170522</t>
  </si>
  <si>
    <t>20170523</t>
  </si>
  <si>
    <t>20170524</t>
  </si>
  <si>
    <t>20170525</t>
  </si>
  <si>
    <t>20170526</t>
  </si>
  <si>
    <t>20170529</t>
  </si>
  <si>
    <t>20170530</t>
  </si>
  <si>
    <t>20170531</t>
  </si>
  <si>
    <t>20170602</t>
  </si>
  <si>
    <t>20170605</t>
  </si>
  <si>
    <t>20170606</t>
  </si>
  <si>
    <t>20170607</t>
  </si>
  <si>
    <t>20170608</t>
  </si>
  <si>
    <t>20170609</t>
  </si>
  <si>
    <t>20170612</t>
  </si>
  <si>
    <t>20170613</t>
  </si>
  <si>
    <t>20170614</t>
  </si>
  <si>
    <t>20170615</t>
  </si>
  <si>
    <t>20170616</t>
  </si>
  <si>
    <t>20170619</t>
  </si>
  <si>
    <t>20170621</t>
  </si>
  <si>
    <t>20170623</t>
  </si>
  <si>
    <t>20170626</t>
  </si>
  <si>
    <t>20170628</t>
  </si>
  <si>
    <t>20170629</t>
  </si>
  <si>
    <t>20170630</t>
  </si>
  <si>
    <t>20170704</t>
  </si>
  <si>
    <t>20170705</t>
  </si>
  <si>
    <t>20170707</t>
  </si>
  <si>
    <t>20170710</t>
  </si>
  <si>
    <t>20170711</t>
  </si>
  <si>
    <t>20170712</t>
  </si>
  <si>
    <t>20170714</t>
  </si>
  <si>
    <t>20170717</t>
  </si>
  <si>
    <t>20170719</t>
  </si>
  <si>
    <t>20170720</t>
  </si>
  <si>
    <t>20170721</t>
  </si>
  <si>
    <t>20170725</t>
  </si>
  <si>
    <t>20170726</t>
  </si>
  <si>
    <t>20170727</t>
  </si>
  <si>
    <t>20170728</t>
  </si>
  <si>
    <t>20170731</t>
  </si>
  <si>
    <t>20170802</t>
  </si>
  <si>
    <t>20170803</t>
  </si>
  <si>
    <t>20170804</t>
  </si>
  <si>
    <t>20170807</t>
  </si>
  <si>
    <t>20170809</t>
  </si>
  <si>
    <t>20170810</t>
  </si>
  <si>
    <t>20170811</t>
  </si>
  <si>
    <t>20170814</t>
  </si>
  <si>
    <t>20170815</t>
  </si>
  <si>
    <t>20170816</t>
  </si>
  <si>
    <t>20170817</t>
  </si>
  <si>
    <t>20170818</t>
  </si>
  <si>
    <t>20170821</t>
  </si>
  <si>
    <t>20170822</t>
  </si>
  <si>
    <t>20170823</t>
  </si>
  <si>
    <t>20170824</t>
  </si>
  <si>
    <t>20170825</t>
  </si>
  <si>
    <t>20170828</t>
  </si>
  <si>
    <t>20170829</t>
  </si>
  <si>
    <t>20170830</t>
  </si>
  <si>
    <t>20170831</t>
  </si>
  <si>
    <t>05022</t>
  </si>
  <si>
    <t>20170904</t>
  </si>
  <si>
    <t>20170905</t>
  </si>
  <si>
    <t>20170906</t>
  </si>
  <si>
    <t>20170907</t>
  </si>
  <si>
    <t>20170908</t>
  </si>
  <si>
    <t>20170911</t>
  </si>
  <si>
    <t>20170912</t>
  </si>
  <si>
    <t>20170913</t>
  </si>
  <si>
    <t>20170914</t>
  </si>
  <si>
    <t>20170915</t>
  </si>
  <si>
    <t>20170918</t>
  </si>
  <si>
    <t>20170919</t>
  </si>
  <si>
    <t>20170920</t>
  </si>
  <si>
    <t>20170921</t>
  </si>
  <si>
    <t>20170922</t>
  </si>
  <si>
    <t>20170925</t>
  </si>
  <si>
    <t>20170926</t>
  </si>
  <si>
    <t>20170927</t>
  </si>
  <si>
    <t>20170928</t>
  </si>
  <si>
    <t>20170929</t>
  </si>
  <si>
    <t>20171002</t>
  </si>
  <si>
    <t>20171003</t>
  </si>
  <si>
    <t>20171004</t>
  </si>
  <si>
    <t>20171005</t>
  </si>
  <si>
    <t>20171006</t>
  </si>
  <si>
    <t>20171009</t>
  </si>
  <si>
    <t>20171012</t>
  </si>
  <si>
    <t>20171013</t>
  </si>
  <si>
    <t>20171016</t>
  </si>
  <si>
    <t>20171017</t>
  </si>
  <si>
    <t>20171018</t>
  </si>
  <si>
    <t>20171019</t>
  </si>
  <si>
    <t>20171020</t>
  </si>
  <si>
    <t>20171023</t>
  </si>
  <si>
    <t>20171024</t>
  </si>
  <si>
    <t>20171025</t>
  </si>
  <si>
    <t>20171026</t>
  </si>
  <si>
    <t>20171027</t>
  </si>
  <si>
    <t>20171030</t>
  </si>
  <si>
    <t>20171031</t>
  </si>
  <si>
    <t>20171102</t>
  </si>
  <si>
    <t>20171107</t>
  </si>
  <si>
    <t>20171108</t>
  </si>
  <si>
    <t>20171109</t>
  </si>
  <si>
    <t>20171113</t>
  </si>
  <si>
    <t>20171114</t>
  </si>
  <si>
    <t>20171120</t>
  </si>
  <si>
    <t>20171121</t>
  </si>
  <si>
    <t>20171122</t>
  </si>
  <si>
    <t>20171123</t>
  </si>
  <si>
    <t>20171124</t>
  </si>
  <si>
    <t>20171127</t>
  </si>
  <si>
    <t>20171129</t>
  </si>
  <si>
    <t>20171130</t>
  </si>
  <si>
    <t>20171204</t>
  </si>
  <si>
    <t>20171205</t>
  </si>
  <si>
    <t>20171206</t>
  </si>
  <si>
    <t>20171207</t>
  </si>
  <si>
    <t>20171211</t>
  </si>
  <si>
    <t>20171212</t>
  </si>
  <si>
    <t>20171213</t>
  </si>
  <si>
    <t>20171214</t>
  </si>
  <si>
    <t>20171215</t>
  </si>
  <si>
    <t>20171218</t>
  </si>
  <si>
    <t>20171219</t>
  </si>
  <si>
    <t>20171220</t>
  </si>
  <si>
    <t>20171222</t>
  </si>
  <si>
    <t>20171226</t>
  </si>
  <si>
    <t>20171227</t>
  </si>
  <si>
    <t>20171228</t>
  </si>
  <si>
    <t>20171229</t>
  </si>
  <si>
    <t>10121012010102020001020200</t>
  </si>
  <si>
    <t>10120101020200</t>
  </si>
  <si>
    <t>20170411</t>
  </si>
  <si>
    <t>20171117</t>
  </si>
  <si>
    <t>30010303000000</t>
  </si>
  <si>
    <t>Saldo incial limpio</t>
  </si>
  <si>
    <t xml:space="preserve">Compras </t>
  </si>
  <si>
    <t xml:space="preserve"> Saldo Int y prima</t>
  </si>
  <si>
    <t>rebajar ganancia realizada</t>
  </si>
  <si>
    <t>buscar la no realizada</t>
  </si>
  <si>
    <t>PANAMA</t>
  </si>
  <si>
    <t>COMISION TRADE POSICION PROPIA</t>
  </si>
  <si>
    <t>COM. DEV. CORRETAJE DE VALORES</t>
  </si>
  <si>
    <t>Ingresos por servicios financieros y otros:</t>
  </si>
  <si>
    <t>51060302030000016SEG ANT DIV</t>
  </si>
  <si>
    <t>COM X COBRAR OPER BOLSA LOC</t>
  </si>
  <si>
    <t>CXC COMISIONES FONDOS PROPIOS</t>
  </si>
  <si>
    <t>Intereses acumulados por cobrar inversiones</t>
  </si>
  <si>
    <t>Trimestral</t>
  </si>
  <si>
    <t>,</t>
  </si>
  <si>
    <t>60503</t>
  </si>
  <si>
    <t>Ingresos no procedentes de contratos</t>
  </si>
  <si>
    <t>inversiones</t>
  </si>
  <si>
    <t>(No Auditado)</t>
  </si>
  <si>
    <t>CAMARA PME|A ADM SOCIEDADES</t>
  </si>
  <si>
    <t>51060302010000016CASIP</t>
  </si>
  <si>
    <t>108110201</t>
  </si>
  <si>
    <t>51060310000000016AUDIT OTROS</t>
  </si>
  <si>
    <t>5106030206000001666200103 / 51060302070000016662901</t>
  </si>
  <si>
    <t>HONORARIOS AUDITORES OTROS</t>
  </si>
  <si>
    <t>In. dev - Instrumentos a Valor Razonables con cambios en Resultados  </t>
  </si>
  <si>
    <t>Total de ingresos no procedentes de contratos</t>
  </si>
  <si>
    <t>valuación de</t>
  </si>
  <si>
    <t xml:space="preserve">  Impuesto complementario</t>
  </si>
  <si>
    <t>Valuación actuarial de beneficios definidos</t>
  </si>
  <si>
    <t>CUENTAS POR PAGAR PLANILLA</t>
  </si>
  <si>
    <t>51060302070000016PRESTLABNODED</t>
  </si>
  <si>
    <t>PRESTACIONES LAB NO DEDUC EMP</t>
  </si>
  <si>
    <t>Provisión por deterioro en activos financieros</t>
  </si>
  <si>
    <t>Ingresos procedentes de contratos:</t>
  </si>
  <si>
    <t>Ingresos netos por comisiones, déspues de intereses y provisiones</t>
  </si>
  <si>
    <t>Ganancias neta en valores</t>
  </si>
  <si>
    <t xml:space="preserve">  Total de ingresos por servicios financieros y otros, neto</t>
  </si>
  <si>
    <t>51060302060000016VIATICOEXT</t>
  </si>
  <si>
    <t>ALMACENAJE DATA</t>
  </si>
  <si>
    <t>51060303000000016ALMACEN DATA</t>
  </si>
  <si>
    <t>5106030700000001666200301</t>
  </si>
  <si>
    <t>MEDIOS PUBLICITARIOS</t>
  </si>
  <si>
    <t>51060308000000016MED</t>
  </si>
  <si>
    <t>Ganancia neta por acción básica</t>
  </si>
  <si>
    <t>Gastos generales y administrativos:</t>
  </si>
  <si>
    <t>1030103</t>
  </si>
  <si>
    <t>A la vista</t>
  </si>
  <si>
    <t>A plazo</t>
  </si>
  <si>
    <t>Total de depósitos en bancos</t>
  </si>
  <si>
    <t>Int. Acum por cobrar-Inversión - Valor razonable con cambios en resultados (VRCR)</t>
  </si>
  <si>
    <t xml:space="preserve">Ganancia neta </t>
  </si>
  <si>
    <t>Int. Pagados- Pasivos Financieros por Derecho de Uso</t>
  </si>
  <si>
    <t>20100100000000016CXPVBANCOLOM</t>
  </si>
  <si>
    <t>20050403000000016CXP TRASP FON</t>
  </si>
  <si>
    <t>20070102000000016ACUMACREEDOR</t>
  </si>
  <si>
    <t>30020100000000016CXP BCMG</t>
  </si>
  <si>
    <t>20050403000000016CXP PERSHING</t>
  </si>
  <si>
    <t>20050202000000016ITBMSXPAG COM</t>
  </si>
  <si>
    <t>20060000000000016ACT PRIMA ANT</t>
  </si>
  <si>
    <t>20070101000000016ACUM AUD EXT</t>
  </si>
  <si>
    <t>20070101000000016ACUM AUD FIS</t>
  </si>
  <si>
    <t>20070101000000016ACUM AUD OTRO</t>
  </si>
  <si>
    <t>20070103000000016BONO</t>
  </si>
  <si>
    <t>20050301000000016ISR X PAG EMP</t>
  </si>
  <si>
    <t>20050301000000016SE EMPLEADO</t>
  </si>
  <si>
    <t>20050301000000016SS EMPLEADO</t>
  </si>
  <si>
    <t>20050302000000016RIESGO PROF</t>
  </si>
  <si>
    <t>20050302000000016SE PATRONO</t>
  </si>
  <si>
    <t>20050302000000016SS PATRONO</t>
  </si>
  <si>
    <t>20070103000000016VACACIONES</t>
  </si>
  <si>
    <t>20070103000000016XIIIMES</t>
  </si>
  <si>
    <t>20060000000000016PRV PRIMA ANT</t>
  </si>
  <si>
    <t>ACUM X PAG ACREEDORES VARIOS</t>
  </si>
  <si>
    <t>ITBMS X PAGAR COMISIONES</t>
  </si>
  <si>
    <t>ACUM X PAG HON AUDITORIA EXT</t>
  </si>
  <si>
    <t>ISR POR PAGAR EMPLEADO</t>
  </si>
  <si>
    <t>SEGURO EDUC POR PAGAR EMP</t>
  </si>
  <si>
    <t>SEGURO SOCIAL POR PAGAR EMP</t>
  </si>
  <si>
    <t>SE POR PAGAR PATRONO</t>
  </si>
  <si>
    <t>SS POR PAGAR PATRONO</t>
  </si>
  <si>
    <t>20050401000000016CXP OP BOLSA</t>
  </si>
  <si>
    <t>PROV PRIMA DE ANTIG / FCESAN</t>
  </si>
  <si>
    <t>VAL TIT DE DEUDA VRCR LOC</t>
  </si>
  <si>
    <t>32000301000000016VAL TIT VRCR</t>
  </si>
  <si>
    <t>VALORACION ACCIONES VRCR EXT</t>
  </si>
  <si>
    <t>52020100000000016VAL ACCVRCR E</t>
  </si>
  <si>
    <t>VALORACION ACCIONES VRCR LOC</t>
  </si>
  <si>
    <t>52020100000000016VAL ACCVRCR L</t>
  </si>
  <si>
    <t>VALORACION TIT BONO VRCR EXT</t>
  </si>
  <si>
    <t>52020200000000016VAL BONVRCR E</t>
  </si>
  <si>
    <t>VALORACION TIT BONO VRCR LOC</t>
  </si>
  <si>
    <t>52020200000000016VAL BONVRCR L</t>
  </si>
  <si>
    <t>TITULO BONO INTER VRCR EXT</t>
  </si>
  <si>
    <t>52030200000000016BON INTER EXT</t>
  </si>
  <si>
    <t>HONORARIOS AUDITORIA EXTERNA</t>
  </si>
  <si>
    <t>51060301010000016AUDIT EXTERNA</t>
  </si>
  <si>
    <t>HONORARIOS AUDITORIA FISCAL</t>
  </si>
  <si>
    <t>51060301010000016AUDIT FISCAL</t>
  </si>
  <si>
    <t>51060301030000016SERVHONPROEXT</t>
  </si>
  <si>
    <t>SERV Y HONORA PROF LOCAL</t>
  </si>
  <si>
    <t>51060301030000016SERVHONPROLOC</t>
  </si>
  <si>
    <t>51060301030000016TRADUC EXT</t>
  </si>
  <si>
    <t>OTROS GASTOS DE AUDITORIA</t>
  </si>
  <si>
    <t>51060314000000016OTR GAS AUDIT</t>
  </si>
  <si>
    <t>IMPTOS MUNICIPALES</t>
  </si>
  <si>
    <t>51060309010000016IMPTMUNICIPAL</t>
  </si>
  <si>
    <t>51060309040000016IMP LIC COMER</t>
  </si>
  <si>
    <t>51060309040000016LIC ADM INVER</t>
  </si>
  <si>
    <t>51060309050000016IMPT TASA UNI</t>
  </si>
  <si>
    <t>ITBMS</t>
  </si>
  <si>
    <t>51060309050000016ITBMS</t>
  </si>
  <si>
    <t>51060309050000016OTROS IMPTOS</t>
  </si>
  <si>
    <t>INSPECCIONES REGULATORIAS SMV</t>
  </si>
  <si>
    <t>51060313010000016TASA SMV</t>
  </si>
  <si>
    <t>CUOTAS Y SUSC CLUBES SOCIALES</t>
  </si>
  <si>
    <t>51060305000000016CLUBES SOCIAL</t>
  </si>
  <si>
    <t>51060305000000016LICCORREDORES</t>
  </si>
  <si>
    <t>CAMARA PMENA ADM SOCIEDADES</t>
  </si>
  <si>
    <t>51060305000000016CASIP</t>
  </si>
  <si>
    <t>51060308000000016GTO NODEDUCI</t>
  </si>
  <si>
    <t>VIATICOS  EXTRAN COLABORA</t>
  </si>
  <si>
    <t>31000500000000016GTOS ADMITIVO</t>
  </si>
  <si>
    <t>ALIMENTACION CAPACITACION</t>
  </si>
  <si>
    <t>51060104010000016ALIMENTA CAP</t>
  </si>
  <si>
    <t>VIATICOS SEMINARIOS EXTRANJERO</t>
  </si>
  <si>
    <t>51060104010000016VIATICO EXT</t>
  </si>
  <si>
    <t>51060104060000016TRANSP Y TAXI</t>
  </si>
  <si>
    <t>51060209000000016BLOOMBERG</t>
  </si>
  <si>
    <t>BOLETOS AEREOS VIAJ DE NEGOCIO</t>
  </si>
  <si>
    <t>51060304000000016VIAJES TICKET</t>
  </si>
  <si>
    <t>51060308000000016PRESTLABNODED</t>
  </si>
  <si>
    <t>51060310000000016DIETADIRECTOR</t>
  </si>
  <si>
    <t>GASTO RIESGO OPERATIVO</t>
  </si>
  <si>
    <t>51060312000000016RIESGO OPERAT</t>
  </si>
  <si>
    <t>GTOS LEGAL NO INCLU HONORARIO</t>
  </si>
  <si>
    <t>51060314000000016GTO LEGALES</t>
  </si>
  <si>
    <t>51060314000000016OTROSGTOS</t>
  </si>
  <si>
    <t>ALMACEN CAJAS DOCTOS/EXPE NEG</t>
  </si>
  <si>
    <t>51060314000000016ALMACEN DOC</t>
  </si>
  <si>
    <t>RENTA DE LIC Y SOFTWARE TERC</t>
  </si>
  <si>
    <t>51060209000000016RENT LIC SOFT</t>
  </si>
  <si>
    <t>VIAJES VIATICO EXTRANJERO</t>
  </si>
  <si>
    <t>REPARACION Y MANT INMUEBLE</t>
  </si>
  <si>
    <t>51060202000000016REP MANT INM</t>
  </si>
  <si>
    <t>GASTO DE REVISORIA FISCAL</t>
  </si>
  <si>
    <t>519095030000</t>
  </si>
  <si>
    <t>GYC OPE HON AUDITORIA EXTERNA</t>
  </si>
  <si>
    <t>513010100000</t>
  </si>
  <si>
    <t>HONORARIOS LEGALES LOCALES</t>
  </si>
  <si>
    <t>51060301020000016HON LEGAL LOC</t>
  </si>
  <si>
    <t>HONORARIOS:</t>
  </si>
  <si>
    <t>6040603</t>
  </si>
  <si>
    <t>DEPRE EQUIPO DE COMPUTO</t>
  </si>
  <si>
    <t>DEPRECIAC EQUIPO ELECTRONICO</t>
  </si>
  <si>
    <t>51080101000000016DEP EQ COMP</t>
  </si>
  <si>
    <t>51080101000000016DEP EQ ELECTR</t>
  </si>
  <si>
    <t>10230200000000016COM X COB LOC</t>
  </si>
  <si>
    <t>10230200000000016CXC COM ADM</t>
  </si>
  <si>
    <t>CXC COMISION ADMON PORTAF TERC</t>
  </si>
  <si>
    <t>10230200000000016CXC FONDO TER</t>
  </si>
  <si>
    <t>CXC COMISION FONDOS TERCEROS</t>
  </si>
  <si>
    <t>10230200000000016CXC FONDOPRO</t>
  </si>
  <si>
    <t>10120302000000016BONO VRCR LOC</t>
  </si>
  <si>
    <t>BONOS DEL GOB Y CORP VRCR LOC</t>
  </si>
  <si>
    <t>10120302000000016BONO VRCR EXT</t>
  </si>
  <si>
    <t>BONOS DEL GOB Y CORP VRCR EXT</t>
  </si>
  <si>
    <t>10120302000000016INTXC LOCVRCR</t>
  </si>
  <si>
    <t>INT X COBRAR TIT BONO VRCR LOC</t>
  </si>
  <si>
    <t>10120302000000016INTXC EXTVRCR</t>
  </si>
  <si>
    <t>INT X COBRAR TIT BONO VRCR EXT</t>
  </si>
  <si>
    <t>30010401020000016INTXC INTRA L</t>
  </si>
  <si>
    <t>INT X COB TIT DEUDA INTRA LOC</t>
  </si>
  <si>
    <t>30010401020000016BON INTRA LOC</t>
  </si>
  <si>
    <t>TITULO DE DEUDA VRCR INTRA LOC</t>
  </si>
  <si>
    <t>10120301000000016ACCIONVRCREXT</t>
  </si>
  <si>
    <t>INVERSION EN ACCIONES VRCR EXT</t>
  </si>
  <si>
    <t>10120301000000016ACCIONVRCRLOC</t>
  </si>
  <si>
    <t>INVERSION EN ACCIONES VRCR LOC</t>
  </si>
  <si>
    <t>10300302000000016INTXC EXTVRCR</t>
  </si>
  <si>
    <t>10300302000000016BON INTER EXT</t>
  </si>
  <si>
    <t>1030102</t>
  </si>
  <si>
    <t>Inv. Valor razonable con cambios en resultados-Bonos-Letras de Gobierno</t>
  </si>
  <si>
    <t>Otros gastos</t>
  </si>
  <si>
    <t>Reserva para valuación de inversiones en valores</t>
  </si>
  <si>
    <t>Instrumentos financieros a:</t>
  </si>
  <si>
    <t>Reserva para</t>
  </si>
  <si>
    <t>en valores</t>
  </si>
  <si>
    <t>de beneficios</t>
  </si>
  <si>
    <t>definidos</t>
  </si>
  <si>
    <t xml:space="preserve"> Valuación </t>
  </si>
  <si>
    <t>Contribuciones y distribuciones al accionista:</t>
  </si>
  <si>
    <t>Gastos de intereses sobre:</t>
  </si>
  <si>
    <t>20050403000000016SMV T SUP</t>
  </si>
  <si>
    <t>TARIFA DE SUPERVISION X PAG</t>
  </si>
  <si>
    <t>VIAJES HOSPEDAJE EXTRANJERO</t>
  </si>
  <si>
    <t>51060304000000016VIAJ HOSP EXT</t>
  </si>
  <si>
    <t xml:space="preserve">Deprec. Vehículo por Derecho de Uso </t>
  </si>
  <si>
    <t>DEPRECIAC MOBILIARIO Y ENSERES</t>
  </si>
  <si>
    <t>DEP VEHICUL XDER USO (SAL ESP)</t>
  </si>
  <si>
    <t>GTO DEP VEHICULO X DER DE USO</t>
  </si>
  <si>
    <t>DEPRECIAC EQUIPO DE OFICINA</t>
  </si>
  <si>
    <t>51080101000000016DEP MOBYEN</t>
  </si>
  <si>
    <t>51080601000000016DEPVEHI/S.ESP</t>
  </si>
  <si>
    <t>51080601000000016DU DEP VEH</t>
  </si>
  <si>
    <t>51080101000000016DEP EQ OFICIN</t>
  </si>
  <si>
    <t>CXP COMISIONES PROGRESO</t>
  </si>
  <si>
    <t>20070102000000016CXP COMI PROG</t>
  </si>
  <si>
    <t>VALOR VTA CORTO INVERSIONES</t>
  </si>
  <si>
    <t>52020400000000016VAL VTACORT</t>
  </si>
  <si>
    <t xml:space="preserve">Ganancia antes del impuesto sobre la renta </t>
  </si>
  <si>
    <t>51080202000000016AMOR ADQ EXT</t>
  </si>
  <si>
    <t>51060301030000016SERV PLANILLA</t>
  </si>
  <si>
    <t>51060304000000016VIAJ VIA EXT</t>
  </si>
  <si>
    <t>51060307000000016UTILES DEOFIC</t>
  </si>
  <si>
    <t>51060311000000016SEG RIESG DIV</t>
  </si>
  <si>
    <t>SERVICIOS DE PLANILLA</t>
  </si>
  <si>
    <t>51060202000000016NODED MANTEXP</t>
  </si>
  <si>
    <t>MANTYREP CAS EXPAT-GTO NODEDUC</t>
  </si>
  <si>
    <t>3001020100000001611030113</t>
  </si>
  <si>
    <t>20050303000000016OTRAS RET</t>
  </si>
  <si>
    <t>10060402000000016HET891086</t>
  </si>
  <si>
    <t>20050201000000016ISR X PAG</t>
  </si>
  <si>
    <t>20070103000000016ACUMPGC SEM</t>
  </si>
  <si>
    <t>PLAN DE GESTION COMERCIAL SEM</t>
  </si>
  <si>
    <t>51060304000000016VIAJ NEG EXTR</t>
  </si>
  <si>
    <t>51060304000000016VIAJ NEG LOC</t>
  </si>
  <si>
    <t>519095010000</t>
  </si>
  <si>
    <t>GASTOS DE VIAJE DE NEGOCIO</t>
  </si>
  <si>
    <t>VIAJES NEGOCIO LOCAL</t>
  </si>
  <si>
    <t>51060302060100016HONLEGALES</t>
  </si>
  <si>
    <t>OTROS GASTOS OPERACIONALES</t>
  </si>
  <si>
    <t xml:space="preserve">   Adiciones de activos intangibles</t>
  </si>
  <si>
    <t>Efectivo y depósitos en bancos al final del periodo</t>
  </si>
  <si>
    <t>FECHA</t>
  </si>
  <si>
    <t>NUMERO DE SUBSIDIARIA</t>
  </si>
  <si>
    <t>NOMBRE DE LA SUBSIDIARIA</t>
  </si>
  <si>
    <t>NOMBRE DE LA CUENTA AUXILIAR</t>
  </si>
  <si>
    <t>NOMBRE DE LA CUENTA CONTABLE</t>
  </si>
  <si>
    <t>CODIGO DE CONSOLIDACION</t>
  </si>
  <si>
    <t>DESCRIPCION DE LA CUENTA CONSOLIDACION</t>
  </si>
  <si>
    <t>MONTO USD</t>
  </si>
  <si>
    <t>111</t>
  </si>
  <si>
    <t>SUVALOR RENTA FIJA INTERNACIONAL CORTO PLAZO; S.A.</t>
  </si>
  <si>
    <t>C</t>
  </si>
  <si>
    <t>VAL</t>
  </si>
  <si>
    <t>PTY</t>
  </si>
  <si>
    <t>30201</t>
  </si>
  <si>
    <t>CAPITAL- PAGADO</t>
  </si>
  <si>
    <t>3-1-1-01-01-00-00-00-0</t>
  </si>
  <si>
    <t xml:space="preserve">Capital Comun Suscrito </t>
  </si>
  <si>
    <t>310505</t>
  </si>
  <si>
    <t>Capital Autorizado</t>
  </si>
  <si>
    <t>ELIMINACION CAPITAL</t>
  </si>
  <si>
    <t>L</t>
  </si>
  <si>
    <t>A</t>
  </si>
  <si>
    <t>IC002.001</t>
  </si>
  <si>
    <t>Other Assets / Other Liabilities</t>
  </si>
  <si>
    <t>1081103</t>
  </si>
  <si>
    <t>INT. ACUM POR COBRAR-DEPÓSITOS</t>
  </si>
  <si>
    <t>VALORES BANISTMO S.A</t>
  </si>
  <si>
    <t>51060101040000016XIII MES</t>
  </si>
  <si>
    <t>DECIMO TERCER MES</t>
  </si>
  <si>
    <t>E</t>
  </si>
  <si>
    <t>NO APLICA</t>
  </si>
  <si>
    <t>PK80300_CG</t>
  </si>
  <si>
    <t>Sueldos y Salarios</t>
  </si>
  <si>
    <t>6040101</t>
  </si>
  <si>
    <t>Salarios - Salarios</t>
  </si>
  <si>
    <t>5-4-1-18-00-00-00-00-0</t>
  </si>
  <si>
    <t xml:space="preserve">OTRAS RETRIBUCIONES </t>
  </si>
  <si>
    <t>512008</t>
  </si>
  <si>
    <t>Prima Legal</t>
  </si>
  <si>
    <t>VIRGEN VALORES</t>
  </si>
  <si>
    <t>51060101050000016PRIMA ANTIG</t>
  </si>
  <si>
    <t>PRIMA DE ANTIGUEDAD</t>
  </si>
  <si>
    <t>PK10700_CG</t>
  </si>
  <si>
    <t>Otros Gastos de Salarios</t>
  </si>
  <si>
    <t>6040105</t>
  </si>
  <si>
    <t>Salarios-prima de antigüedad e indemnización</t>
  </si>
  <si>
    <t>5-4-8-02-00-00-00-00-0</t>
  </si>
  <si>
    <t>PRIMA DE ANTIGÜEDAD - FONDO DE CESANTIA</t>
  </si>
  <si>
    <t>512012</t>
  </si>
  <si>
    <t>Prima De Antigüedad</t>
  </si>
  <si>
    <t>51060102010000016RIESGO PROF</t>
  </si>
  <si>
    <t>PRESTACIONES LABORALES</t>
  </si>
  <si>
    <t>PK10400_CG</t>
  </si>
  <si>
    <t>Costo de Seguridad Social</t>
  </si>
  <si>
    <t>6040102</t>
  </si>
  <si>
    <t>Salarios-Prestaciones laborales</t>
  </si>
  <si>
    <t>5-4-1-12-00-00-00-00-0</t>
  </si>
  <si>
    <t xml:space="preserve">OTROS APORTES LABORALES </t>
  </si>
  <si>
    <t>512043</t>
  </si>
  <si>
    <t>Otros Beneficios A Empleados</t>
  </si>
  <si>
    <t>51060102010000016S.E. PATRONO</t>
  </si>
  <si>
    <t>SE PATRONAL</t>
  </si>
  <si>
    <t>51060102010000016S.S. PATRONO</t>
  </si>
  <si>
    <t>SS PATRONAL</t>
  </si>
  <si>
    <t>51060104020000016SEG VID HOSP</t>
  </si>
  <si>
    <t>VIDA/HOSPITALIZACION</t>
  </si>
  <si>
    <t>6040111</t>
  </si>
  <si>
    <t>Salarios-Poliza de Seguro Vida/Hospitalización</t>
  </si>
  <si>
    <t>5-4-1-10-01-00-00-00-0</t>
  </si>
  <si>
    <t>Seguro Médico Obligatorio.</t>
  </si>
  <si>
    <t>512027</t>
  </si>
  <si>
    <t>51060104030000016VALEPANAMA</t>
  </si>
  <si>
    <t>BENEFICIOS VALES</t>
  </si>
  <si>
    <t>6040103</t>
  </si>
  <si>
    <t>Salarios-Beneficios a empleados</t>
  </si>
  <si>
    <t>Otros</t>
  </si>
  <si>
    <t>5-4-1-26-00-00-00-00-0</t>
  </si>
  <si>
    <t xml:space="preserve">OTROS GASTOS DE PERSONAL </t>
  </si>
  <si>
    <t>512005</t>
  </si>
  <si>
    <t>Subsidio De Alimentacion</t>
  </si>
  <si>
    <t>51060104050000016AHORRO PEN</t>
  </si>
  <si>
    <t>AHORRO PENSIONES PRIVADAS</t>
  </si>
  <si>
    <t>6040107</t>
  </si>
  <si>
    <t>SALARIOS - FONDO DE PENSIONES</t>
  </si>
  <si>
    <t>5-4-1-11-00-00-00-00-0</t>
  </si>
  <si>
    <t xml:space="preserve">FONDO DE PENSIONES Y JUBILACIONES </t>
  </si>
  <si>
    <t>512013</t>
  </si>
  <si>
    <t>Pensiones De Jubilacion</t>
  </si>
  <si>
    <t>1-1-3-01-01-00-00-00-0</t>
  </si>
  <si>
    <t>Bancos del País - Depósitos a Plazo hasta 186 días</t>
  </si>
  <si>
    <t>10150200000000016INV EN SUBSI</t>
  </si>
  <si>
    <t>INVERSIONES EN SUBSIDIARIAS</t>
  </si>
  <si>
    <t>AQ10000</t>
  </si>
  <si>
    <t>10501</t>
  </si>
  <si>
    <t>INV. PERMANENTES</t>
  </si>
  <si>
    <t>1-2-2-01-02-01-00-00-0</t>
  </si>
  <si>
    <t xml:space="preserve">Portafolio de Acciones T Otras Instituciones Financieras del País Acciones Comunes </t>
  </si>
  <si>
    <t>130115</t>
  </si>
  <si>
    <t>Otros Emisores Nacionales</t>
  </si>
  <si>
    <t>5106030207000001666200107</t>
  </si>
  <si>
    <t>REL-PUBLICAS/ATENCION-CLIENTES</t>
  </si>
  <si>
    <t>PK30002</t>
  </si>
  <si>
    <t>Gastos Varios</t>
  </si>
  <si>
    <t>6041008</t>
  </si>
  <si>
    <t>Otros Gastos - Otros</t>
  </si>
  <si>
    <t>2-8-1-03-03-00-00-00-0</t>
  </si>
  <si>
    <t xml:space="preserve">Bonificacion variable al personal por pagar </t>
  </si>
  <si>
    <t>519095</t>
  </si>
  <si>
    <t>6041014</t>
  </si>
  <si>
    <t>OTROS GASTOS - Viajes y reuniones</t>
  </si>
  <si>
    <t>5-4-1-15-00-00-00-00-0</t>
  </si>
  <si>
    <t xml:space="preserve">VIATICOS Y ASIGNACIONES POR VIAJES </t>
  </si>
  <si>
    <t>519035</t>
  </si>
  <si>
    <t>Gastos De Viaje</t>
  </si>
  <si>
    <t>CUOTAS Y SUSCRIPCIONES A ASOCIACIONES</t>
  </si>
  <si>
    <t>6041010</t>
  </si>
  <si>
    <t>Otros Gastos - Cuota &amp; Suscripciones de libros</t>
  </si>
  <si>
    <t>5-4-8-12-00-00-00-00-0</t>
  </si>
  <si>
    <t xml:space="preserve">SUSCRIPCIONES </t>
  </si>
  <si>
    <t>519065</t>
  </si>
  <si>
    <t>Publicaciones Y Suscripciones</t>
  </si>
  <si>
    <t>5-4-8-20-00-00-00-00-0</t>
  </si>
  <si>
    <t xml:space="preserve">OTROS GASTOS GENERALES Y ADMINISTRATIVOS DIVERSOS </t>
  </si>
  <si>
    <t>GASTOS NO DEDUCIBLES</t>
  </si>
  <si>
    <t>GASTO DE IMPUESTO MUNICIPALES</t>
  </si>
  <si>
    <t>6041003</t>
  </si>
  <si>
    <t>OTROS GASTOS - IMPUESTOS</t>
  </si>
  <si>
    <t>5-4-5-01-00-00-00-00-0</t>
  </si>
  <si>
    <t xml:space="preserve">IMPUESTOS MUNICIPALES </t>
  </si>
  <si>
    <t>514005</t>
  </si>
  <si>
    <t>Impuestos Y Tasas</t>
  </si>
  <si>
    <t>51060309020000016IMPT ISRENTA</t>
  </si>
  <si>
    <t>IMPTO SOBRE LA RENTA CORRIENTE</t>
  </si>
  <si>
    <t>IMPUESTO SOBRE LA RENTA CORRIENTE</t>
  </si>
  <si>
    <t>PS10000</t>
  </si>
  <si>
    <t>Impuesto</t>
  </si>
  <si>
    <t>60502</t>
  </si>
  <si>
    <t>GASTO ISR</t>
  </si>
  <si>
    <t>5-6-1-00-00-00-00-00-0</t>
  </si>
  <si>
    <t>IMPUESTO SOBRE LA RENTA</t>
  </si>
  <si>
    <t>570505</t>
  </si>
  <si>
    <t>Impuesto De Renta Y Complementarios</t>
  </si>
  <si>
    <t>51060309030000016IMPDIFERCXC</t>
  </si>
  <si>
    <t>IMP DIFERIDO CUENTAS X COBRAR</t>
  </si>
  <si>
    <t>PS80000</t>
  </si>
  <si>
    <t>Impuesto Diferido</t>
  </si>
  <si>
    <t>IMPTO DIFERIDO</t>
  </si>
  <si>
    <t>5-6-3-00-00-00-00-00-0</t>
  </si>
  <si>
    <t>IMPUESTO SOBRE LA RENTA DIFERIDO PASIVO</t>
  </si>
  <si>
    <t>IMPUESTOS REGULATORIOS</t>
  </si>
  <si>
    <t>5-4-5-03-00-00-00-00-0</t>
  </si>
  <si>
    <t xml:space="preserve">OTROS IMPUESTOS Y CONTRIBUCIONES </t>
  </si>
  <si>
    <t>PK20001</t>
  </si>
  <si>
    <t>Impuestos</t>
  </si>
  <si>
    <t>52010104000000016INT FCESANTIA</t>
  </si>
  <si>
    <t>INTERES GANADO FONDO CESANTIA</t>
  </si>
  <si>
    <t>I</t>
  </si>
  <si>
    <t>PJ10450_CG</t>
  </si>
  <si>
    <t>Otros Ingresos Operativos - Terceros</t>
  </si>
  <si>
    <t>5030406</t>
  </si>
  <si>
    <t>Otros Ingresos - OTROS</t>
  </si>
  <si>
    <t>4-3-7-01-00-00-00-00-0</t>
  </si>
  <si>
    <t>Otros Ingresos Operativos Varios</t>
  </si>
  <si>
    <t>419595</t>
  </si>
  <si>
    <t>52010201000000016COM APTS</t>
  </si>
  <si>
    <t>COM GANADAS ADM PORT TERCEROS</t>
  </si>
  <si>
    <t>PE10000</t>
  </si>
  <si>
    <t>Comisiones Recibidas - Terceros</t>
  </si>
  <si>
    <t>5020204</t>
  </si>
  <si>
    <t>COM. DEV. SERV. BANC- CUSTODIA</t>
  </si>
  <si>
    <t>4-3-1-04-00-00-00-00-0</t>
  </si>
  <si>
    <t xml:space="preserve">Ingresos Por Comisiones Y Honorarios Por Administracion De Cartera </t>
  </si>
  <si>
    <t>411571</t>
  </si>
  <si>
    <t>Administración De Portafolios De Valores De Terceros</t>
  </si>
  <si>
    <t>52010201000000016COM CUST EXT</t>
  </si>
  <si>
    <t>COM SERVICIO CUSTODIA EXTRANJ</t>
  </si>
  <si>
    <t>4-3-1-03-00-00-00-00-0</t>
  </si>
  <si>
    <t>Ingresos Por Comisiones Y Honorarios Por Contratos De Mandato Para Apertura Y Manejo De Servicios De Custodia De Valores Ante Depositarios Autorizados</t>
  </si>
  <si>
    <t>411570</t>
  </si>
  <si>
    <t>Administración De Valores</t>
  </si>
  <si>
    <t>52010201000000016COM CUST LOC</t>
  </si>
  <si>
    <t>COM SERVICIO DE CUSTODIA LOC</t>
  </si>
  <si>
    <t>4-3-1-01-00-00-00-00-0</t>
  </si>
  <si>
    <t xml:space="preserve">Ingresos Por Comisiones Por Servicios Bursatiles Del Pais  </t>
  </si>
  <si>
    <t>52010201000000016COMISION HET</t>
  </si>
  <si>
    <t>COMISIONES PERSHING EXT</t>
  </si>
  <si>
    <t>5020209</t>
  </si>
  <si>
    <t>4-3-1-02-00-00-00-00-0</t>
  </si>
  <si>
    <t xml:space="preserve">Ingresos Por Comisiones Como Agente De Servicios Bursatiles En El Exterior </t>
  </si>
  <si>
    <t>411562</t>
  </si>
  <si>
    <t>Corretaje De Valores</t>
  </si>
  <si>
    <t>52010201000000016COMISION SEC</t>
  </si>
  <si>
    <t>COMISION PERSHING CLTES SEC</t>
  </si>
  <si>
    <t>52010201000000016COMTRAD PERSH</t>
  </si>
  <si>
    <t>COM TRAILER FEE REFERIDO</t>
  </si>
  <si>
    <t>52010201000000016FDOS PROPIOS</t>
  </si>
  <si>
    <t>ING. FONDOS PROPIOS</t>
  </si>
  <si>
    <t>52010201000000016FDOSMUTUOS T</t>
  </si>
  <si>
    <t>COM FONDOS MUTUOS</t>
  </si>
  <si>
    <t>5020208</t>
  </si>
  <si>
    <t>COM. DEV. SERV. BANC-OTRAS</t>
  </si>
  <si>
    <t>411566</t>
  </si>
  <si>
    <t>Contratos De Colocación De Títulos</t>
  </si>
  <si>
    <t>52010201000000016FONDO TRAILER</t>
  </si>
  <si>
    <t>COM TRAILER FEE FONDOS MUTUOS</t>
  </si>
  <si>
    <t>52010201000000016ING COM LOC</t>
  </si>
  <si>
    <t>INGRESO POR COMISIONES LOCAL</t>
  </si>
  <si>
    <t>5022</t>
  </si>
  <si>
    <t>CF</t>
  </si>
  <si>
    <t>FPP</t>
  </si>
  <si>
    <t>PQ10700_CG</t>
  </si>
  <si>
    <t>Ganancia y Pérdida de Instrumentos Financieros</t>
  </si>
  <si>
    <t>5030108</t>
  </si>
  <si>
    <t>Ganancia neta en valores y derivados en valores a valor razonable con cambio en resultado</t>
  </si>
  <si>
    <t>4-3-6-02-01-00-00-00-0</t>
  </si>
  <si>
    <t>Acciones - Ganancias por ajuste a valor de mercado Portafolio de Acciones T</t>
  </si>
  <si>
    <t>410805</t>
  </si>
  <si>
    <t>5030112</t>
  </si>
  <si>
    <t>4-1-2-01-01-11-00-00-0</t>
  </si>
  <si>
    <t>Rendimiento - Portafolio TVD T- Titulos Valores de Deuda objeto de oferta publica emitidos por Bancos del Exterior</t>
  </si>
  <si>
    <t>410705</t>
  </si>
  <si>
    <t>Por Aumento En El Valor Razonable</t>
  </si>
  <si>
    <t>4-1-2-01-01-09-00-00-0</t>
  </si>
  <si>
    <t xml:space="preserve">Rendimiento - Portafolio TVD - Titulos Valores de Deuda objeto de oferta publica emitidos por Bancos del Pais </t>
  </si>
  <si>
    <t>52100101010000016DIFPREBOLLOC</t>
  </si>
  <si>
    <t>DIFERENCIAL EN PRECIO BOLSA LO</t>
  </si>
  <si>
    <t>4-3-4-01-01-00-00-00-0</t>
  </si>
  <si>
    <t xml:space="preserve">Ganancia en venta de TVD - Portafolio de Titulos Valores de Deuda Para Comercializacion  Portafolio TVD  </t>
  </si>
  <si>
    <t>52100101010000016DIFPRECPERLOC</t>
  </si>
  <si>
    <t>DIFERENCIAL EN PRECIO PERSH LO</t>
  </si>
  <si>
    <t>52100101020000016DIFPRECAPT</t>
  </si>
  <si>
    <t>DIFERENCIAL EN PRECIO APT EXT</t>
  </si>
  <si>
    <t>52100101020000016DIFPRECPEREXT</t>
  </si>
  <si>
    <t>DIFERENCIAL EN PRECIO PERSH EX</t>
  </si>
  <si>
    <t>630101010000000168.900.12</t>
  </si>
  <si>
    <t>M</t>
  </si>
  <si>
    <t>70101</t>
  </si>
  <si>
    <t>Operaciones de Custodia</t>
  </si>
  <si>
    <t>Valores en custodia</t>
  </si>
  <si>
    <t>7-1-2-02-02-00-00-00-0</t>
  </si>
  <si>
    <t xml:space="preserve">Activos Bajo Administración - Valores en Custodia Internacional Intermediarios de Valores del Exterior </t>
  </si>
  <si>
    <t>840500</t>
  </si>
  <si>
    <t>Acreedoras Por Contra (Db)</t>
  </si>
  <si>
    <t>630101010000000168.916.01</t>
  </si>
  <si>
    <t>CUSTODIA/LOCAL LATINCLEAR</t>
  </si>
  <si>
    <t>7-1-2-01-01-00-00-00-0</t>
  </si>
  <si>
    <t xml:space="preserve">Activos Bajo Administración - Valores en Custodia Centrales de Valores del País </t>
  </si>
  <si>
    <t>630101010000000168.917.01</t>
  </si>
  <si>
    <t>CUSTODIA/PERSHING</t>
  </si>
  <si>
    <t>51060104050000016BEN TELETRAB</t>
  </si>
  <si>
    <t>OTROS BENEFICIOS - TELETRABAJO</t>
  </si>
  <si>
    <t>630101010000000168.917.12</t>
  </si>
  <si>
    <t>CUST/GEMS LOW VOLATILITY (CITC</t>
  </si>
  <si>
    <t>630101010000000168.917.15</t>
  </si>
  <si>
    <t>CUSTODIA/PARADIGM (JP MORGAN)</t>
  </si>
  <si>
    <t>63010101000000016CLEARSTR CUST</t>
  </si>
  <si>
    <t>CLEARSTREAM CUSTODIA</t>
  </si>
  <si>
    <t>9999999</t>
  </si>
  <si>
    <t>63010101000000016EFECTIVO46B</t>
  </si>
  <si>
    <t>PERSHING EFECTIVO 46B</t>
  </si>
  <si>
    <t>7-1-1-02-02-00-00-00-0</t>
  </si>
  <si>
    <t>Activos Bajo Administración - Efectivo en Custodios Internacionales  Intermediarios de Valores del Exterior</t>
  </si>
  <si>
    <t>63010101000000016PERSHINGCUST</t>
  </si>
  <si>
    <t>BNES Y VAL ENTREG EN CUST</t>
  </si>
  <si>
    <t>63010101000000016PERSHINGCUSTM</t>
  </si>
  <si>
    <t>BNES Y VAL ENTREG CUST MERCADO</t>
  </si>
  <si>
    <t>660101010000000168.900.12</t>
  </si>
  <si>
    <t>CUST INT'L REG HELD CUSTOMER</t>
  </si>
  <si>
    <t>NO DEFINIDO</t>
  </si>
  <si>
    <t>7-2-2-02-02-00-00-00-0</t>
  </si>
  <si>
    <t xml:space="preserve">Responsabilidades por Activos Bajo Administración - Valores en Custodia Internacional Intermediarios de Valores del Exterior </t>
  </si>
  <si>
    <t>821000</t>
  </si>
  <si>
    <t>Bienes Y Valores Recibidos En Custodia</t>
  </si>
  <si>
    <t>660101010000000168.916.01</t>
  </si>
  <si>
    <t>7-2-2-01-01-00-00-00-0</t>
  </si>
  <si>
    <t xml:space="preserve">Responsabilidades por Activos Bajo Administración - Valores en Custodia Centrales de Valores del País </t>
  </si>
  <si>
    <t>660101010000000168.917.01</t>
  </si>
  <si>
    <t>10060401000000016BNY MELLON</t>
  </si>
  <si>
    <t>BNY MELLON</t>
  </si>
  <si>
    <t>AF10000</t>
  </si>
  <si>
    <t>Cuentas Corrientes Interbancarias</t>
  </si>
  <si>
    <t>1021202</t>
  </si>
  <si>
    <t>A LA VISTA EXT- NO GRUPO</t>
  </si>
  <si>
    <t>En Bancos</t>
  </si>
  <si>
    <t>1-1-5-02-00-00-00-00-0</t>
  </si>
  <si>
    <t xml:space="preserve">Bancos Del Exterior - Cuentas Money Market </t>
  </si>
  <si>
    <t>111510</t>
  </si>
  <si>
    <t>Bancos Del Exterior</t>
  </si>
  <si>
    <t>En Otras Instituciones Financieras</t>
  </si>
  <si>
    <t>1-1-2-02-01-00-00-00-0</t>
  </si>
  <si>
    <t xml:space="preserve">Bancos Extranjero Cuentas corrientes no remuneradas </t>
  </si>
  <si>
    <t>100604020000000161104200102</t>
  </si>
  <si>
    <t>DEP/VISTA-BCOS EXT</t>
  </si>
  <si>
    <t>100604020000000161104200103</t>
  </si>
  <si>
    <t>DEPPERSHING PRINCIPAL</t>
  </si>
  <si>
    <t>100604020000000161104200104</t>
  </si>
  <si>
    <t>PERSHING COMMISSION ACCT</t>
  </si>
  <si>
    <t>1006040200000001679Z995049</t>
  </si>
  <si>
    <t>COR EXT PERSHING 79Z995049</t>
  </si>
  <si>
    <t>10060402000000016ET891003</t>
  </si>
  <si>
    <t>EXT ET891003 PERSHING PRINCIPA</t>
  </si>
  <si>
    <t>10060402000000016HET890310</t>
  </si>
  <si>
    <t>COR.EXT HET890310 PERSHING</t>
  </si>
  <si>
    <t>10060402000000016HET890328</t>
  </si>
  <si>
    <t>COR.EXT HET890328 PERSHMMARKET</t>
  </si>
  <si>
    <t>10060402000000016HET890336</t>
  </si>
  <si>
    <t>COR.EXT HET890336 COM ADM APT</t>
  </si>
  <si>
    <t>CORRESPONSAL PERSHINGHET891086</t>
  </si>
  <si>
    <t>AV10950_CG</t>
  </si>
  <si>
    <t>Otros Activos Financieros</t>
  </si>
  <si>
    <t>10220100000000016IMPDIFERCXC</t>
  </si>
  <si>
    <t>AV83000_CG</t>
  </si>
  <si>
    <t>Impuesto Sobre la Renta Diferido</t>
  </si>
  <si>
    <t>10801</t>
  </si>
  <si>
    <t>1-8-4-01-00-00-00-00-0</t>
  </si>
  <si>
    <t>Impuesto Sobre La Renta Diferido</t>
  </si>
  <si>
    <t>191000</t>
  </si>
  <si>
    <t>10220201000000016DEVAPORTCONT</t>
  </si>
  <si>
    <t>CXC DEV APORT CONTRIBUTIVO EMP</t>
  </si>
  <si>
    <t>1080801</t>
  </si>
  <si>
    <t>FDO CESANTIA Y REDEN</t>
  </si>
  <si>
    <t>1-8-6-04-01-00-00-00-0</t>
  </si>
  <si>
    <t>Fondo de cesantía</t>
  </si>
  <si>
    <t>162825</t>
  </si>
  <si>
    <t>En Garantía</t>
  </si>
  <si>
    <t>660101010000000168.917.12</t>
  </si>
  <si>
    <t>660101010000000168.917.15</t>
  </si>
  <si>
    <t>66010101000000016CLEARSTR CUST</t>
  </si>
  <si>
    <t>66010101000000016EFECTIVO46B</t>
  </si>
  <si>
    <t>7-2-1-02-02-00-00-00-0</t>
  </si>
  <si>
    <t>Responsabilidades por Activos Bajo Administración - Efectivo en Custodios Internacionales Intermediarios de Valores del Exterior</t>
  </si>
  <si>
    <t>66010101000000016PERSHINGCUST</t>
  </si>
  <si>
    <t>66010101000000016PERSHINGCUSTM</t>
  </si>
  <si>
    <t>CUENTAS POR PAGAR</t>
  </si>
  <si>
    <t>LG81600_CG</t>
  </si>
  <si>
    <t>Otros Pasivos Financieros</t>
  </si>
  <si>
    <t>2040502</t>
  </si>
  <si>
    <t>Acreedores varios - Gastos Acumulados</t>
  </si>
  <si>
    <t>2-8-3-06-01-00-00-00-0</t>
  </si>
  <si>
    <t xml:space="preserve">Honorarios por pagar </t>
  </si>
  <si>
    <t>251105</t>
  </si>
  <si>
    <t>CUENTA POR PAGAR PAGO A PROVEEDORES</t>
  </si>
  <si>
    <t>FUERA DE LIBROS VALORES</t>
  </si>
  <si>
    <t>10230301000000016CXC P&amp;G</t>
  </si>
  <si>
    <t>RES MET SIMP CXC P&amp;G</t>
  </si>
  <si>
    <t>ECI-06</t>
  </si>
  <si>
    <t>AX10000</t>
  </si>
  <si>
    <t>Gastos Anticipados e Intereses Acumulados por Cobrar</t>
  </si>
  <si>
    <t>10810140401</t>
  </si>
  <si>
    <t>Reserva para Cuentas por Cobrar (Otros Conceptos/Cltes)</t>
  </si>
  <si>
    <t>1-8-6-99-01-00-00-00-0</t>
  </si>
  <si>
    <t>(Deterioro -–Varios)</t>
  </si>
  <si>
    <t>169895</t>
  </si>
  <si>
    <t>51090101000000016D-RES CXC</t>
  </si>
  <si>
    <t>LIBERA MET SIMPLIFICADA CXC</t>
  </si>
  <si>
    <t>PN40000</t>
  </si>
  <si>
    <t>Provision para Ctas Por Cobrar -Diversas</t>
  </si>
  <si>
    <t>60309</t>
  </si>
  <si>
    <t>PROVISION PARA CTAS POR COBRAR -DIVERSAS</t>
  </si>
  <si>
    <t>5-2-3-04-01-00-00-00-0</t>
  </si>
  <si>
    <t>Gasto por Deterioro - Honorarios y Comisiones por Cobrar relativas al Mercado de Valores</t>
  </si>
  <si>
    <t>5170-4</t>
  </si>
  <si>
    <t>Reversa de  Provisión P&amp;G de Cuentas Por Cobrar Diversas</t>
  </si>
  <si>
    <t>10230301000000016CXCBALIN</t>
  </si>
  <si>
    <t>RES MET SIMP CXC BAL INIC</t>
  </si>
  <si>
    <t>ECI-08</t>
  </si>
  <si>
    <t>40030401000000016UTILRETENIDA</t>
  </si>
  <si>
    <t>UTILIDAD RETENIDA</t>
  </si>
  <si>
    <t>LQ10000</t>
  </si>
  <si>
    <t>Reservas + Ingresos Retenidos</t>
  </si>
  <si>
    <t>304011</t>
  </si>
  <si>
    <t>SALDO AL INICIO DEL PERÍODO</t>
  </si>
  <si>
    <t>3-5-1-01-02-00-00-00-0</t>
  </si>
  <si>
    <t xml:space="preserve">Ganancias Acumuladas de Ejercicios Anteriores </t>
  </si>
  <si>
    <t>390500</t>
  </si>
  <si>
    <t>IC003.001</t>
  </si>
  <si>
    <t>5010202</t>
  </si>
  <si>
    <t>Int.dev.Depósitos - A Plazo Fijo</t>
  </si>
  <si>
    <t>4-1-1-03-01-00-00-00-0</t>
  </si>
  <si>
    <t xml:space="preserve">Rendimiento por Depositos a Plazo en Bancos del Pais </t>
  </si>
  <si>
    <t>410395</t>
  </si>
  <si>
    <t>Otros Intereses</t>
  </si>
  <si>
    <t>INTRACOMPANY MANUAL</t>
  </si>
  <si>
    <t>2040501</t>
  </si>
  <si>
    <t>Acreedores varios - Suspenso y otros pasivos por pagar</t>
  </si>
  <si>
    <t>2-8-3-01-02-00-00-00-0</t>
  </si>
  <si>
    <t>Cuenta por pagar proveedores</t>
  </si>
  <si>
    <t>20070103000000016ACUMAGUINALDO</t>
  </si>
  <si>
    <t>ACUM AGUINALDO</t>
  </si>
  <si>
    <t>279500</t>
  </si>
  <si>
    <t>Otros Beneficios</t>
  </si>
  <si>
    <t>273500</t>
  </si>
  <si>
    <t>Bonificaciones</t>
  </si>
  <si>
    <t>10220201000000016FCESANTIA</t>
  </si>
  <si>
    <t>FONDO DE CESANTIA</t>
  </si>
  <si>
    <t>10220202000000016CXC OP BOLSA</t>
  </si>
  <si>
    <t>CXC OPERACION DE BOLSA</t>
  </si>
  <si>
    <t>1081003</t>
  </si>
  <si>
    <t>OTROS ACTIVOS-OTROS</t>
  </si>
  <si>
    <t>1-4-2-01-04-00-00-00-0</t>
  </si>
  <si>
    <t xml:space="preserve">Pagos Realizados por Adelantado por Operaciones de Compra de Valores Pactadas Pendientes por Liquidar por la Contraparte - Bancos del País  </t>
  </si>
  <si>
    <t>169095</t>
  </si>
  <si>
    <t>10220204000000016CRFISCALREC</t>
  </si>
  <si>
    <t>CREDITO FISCAL RECIBIDO</t>
  </si>
  <si>
    <t>1-8-6-01-03-02-00-00-0</t>
  </si>
  <si>
    <t>Otros impuestos pagados por anticipado</t>
  </si>
  <si>
    <t>108101402</t>
  </si>
  <si>
    <t>CxC Diversas Clientes</t>
  </si>
  <si>
    <t>1-5-7-01-01-00-00-00-0</t>
  </si>
  <si>
    <t>Comisiones por Cobrar Servicios Bursátiles del País Bancos del País</t>
  </si>
  <si>
    <t>161095</t>
  </si>
  <si>
    <t>1-5-7-04-01-00-00-00-0</t>
  </si>
  <si>
    <t xml:space="preserve">Comisiones por Cobrar Administración de Cartera Personas jurídicas </t>
  </si>
  <si>
    <t>1-5-7-98-06-00-00-00-0</t>
  </si>
  <si>
    <t>Comisiones por Cobrar Otras Comisiones y Honorarios - Otras Instituciones Financieras del Exterior</t>
  </si>
  <si>
    <t>10230200000000016OTRAS CXC</t>
  </si>
  <si>
    <t>OTRAS CUENTAS POR COBRAR</t>
  </si>
  <si>
    <t>1-8-6-05-05-00-00-00-0</t>
  </si>
  <si>
    <t>Otras cuentas por cobrar - Varias</t>
  </si>
  <si>
    <t>10240200000000016GPA POLIZA</t>
  </si>
  <si>
    <t>GASTO PAG ANTICIPADO DE SEGURO</t>
  </si>
  <si>
    <t>1080201</t>
  </si>
  <si>
    <t>GASTOS ANTIC.</t>
  </si>
  <si>
    <t>1-8-6-01-06-98-00-00-0</t>
  </si>
  <si>
    <t xml:space="preserve">Otros gastos pagados por anticipado </t>
  </si>
  <si>
    <t>192505</t>
  </si>
  <si>
    <t>10240300000000016ANTICIP VARIO</t>
  </si>
  <si>
    <t>GASTOS PAG ANTIC VARIOS</t>
  </si>
  <si>
    <t>192595</t>
  </si>
  <si>
    <t>10240400000000016ISR ESTIMADO</t>
  </si>
  <si>
    <t>ISR ESTIMADO</t>
  </si>
  <si>
    <t>AV11200_CG</t>
  </si>
  <si>
    <t>Impuestos Corrientes Recuperados</t>
  </si>
  <si>
    <t>1080202</t>
  </si>
  <si>
    <t>Impuesto sobre la Renta - Anticipada</t>
  </si>
  <si>
    <t>Impuestos pagados por anticipado</t>
  </si>
  <si>
    <t>1-8-6-01-03-01-00-00-0</t>
  </si>
  <si>
    <t>163005</t>
  </si>
  <si>
    <t>Anticipos De Impuestos De Renta Y Complementarios</t>
  </si>
  <si>
    <t>IMPTO S/RENTA POR PAGAR</t>
  </si>
  <si>
    <t>2040522</t>
  </si>
  <si>
    <t>Acreedores varios - Impuesto sobre la renta</t>
  </si>
  <si>
    <t>2-8-3-07-01-00-00-00-0</t>
  </si>
  <si>
    <t xml:space="preserve">Impuesto sobre la Renta por pagar </t>
  </si>
  <si>
    <t>250305</t>
  </si>
  <si>
    <t>Renta Y Complementarios</t>
  </si>
  <si>
    <t>2040506</t>
  </si>
  <si>
    <t>Acreedores varios – Otros impuestos por pagar</t>
  </si>
  <si>
    <t>ITBMS por pagar</t>
  </si>
  <si>
    <t>2-8-3-08-03-00-00-00-0</t>
  </si>
  <si>
    <t xml:space="preserve">Impuestos retenidos a terceros </t>
  </si>
  <si>
    <t>250340</t>
  </si>
  <si>
    <t>2040514</t>
  </si>
  <si>
    <t>Acreedores varios - C.S.S. por pagar</t>
  </si>
  <si>
    <t>2-8-1-02-01-00-00-00-0</t>
  </si>
  <si>
    <t>Prestaciones laborales por pagar - Impuesto Sobre la Renta</t>
  </si>
  <si>
    <t>251905</t>
  </si>
  <si>
    <t>Retenciones En La Fuente</t>
  </si>
  <si>
    <t>2-8-1-02-02-00-00-00-0</t>
  </si>
  <si>
    <t>Prestaciones laborales por pagar - Seguro  educativo</t>
  </si>
  <si>
    <t>251995</t>
  </si>
  <si>
    <t>2040513</t>
  </si>
  <si>
    <t>Acreedores varios - Provisiones laborales por pagar</t>
  </si>
  <si>
    <t>2-8-1-03-04-00-00-00-0</t>
  </si>
  <si>
    <t>Vacaciones por Pagar</t>
  </si>
  <si>
    <t>272000</t>
  </si>
  <si>
    <t>Vacaciones</t>
  </si>
  <si>
    <t>2-8-1-03-02-00-00-00-0</t>
  </si>
  <si>
    <t>Decimo por Pagar</t>
  </si>
  <si>
    <t>272500</t>
  </si>
  <si>
    <t>SUCURSALES Y AGENCIAS</t>
  </si>
  <si>
    <t>2-7-7-02-09-02-00-00-0</t>
  </si>
  <si>
    <t xml:space="preserve">Servicios Bursatiles del Exterior - Otras Comisiones por Pagar  </t>
  </si>
  <si>
    <t>250110</t>
  </si>
  <si>
    <t>Comisiones</t>
  </si>
  <si>
    <t>3001020100000001611030110</t>
  </si>
  <si>
    <t>IC001.7244</t>
  </si>
  <si>
    <t>Vostros / Nostros</t>
  </si>
  <si>
    <t>1021101</t>
  </si>
  <si>
    <t>A LA VISTA EN BANCOS LOCALES - GRUPO</t>
  </si>
  <si>
    <t>1-1-2-01-01-00-00-00-0</t>
  </si>
  <si>
    <t xml:space="preserve">Bancos del País - Cuentas corrientes no remuneradas </t>
  </si>
  <si>
    <t>3001020100000001611030114</t>
  </si>
  <si>
    <t>1-1-2-01-02-00-00-00-0</t>
  </si>
  <si>
    <t xml:space="preserve">Bancos del País - Cuentas corrientes remuneradas </t>
  </si>
  <si>
    <t>3001020100000001611030115</t>
  </si>
  <si>
    <t>CUENTA CORRIENTE 109373929</t>
  </si>
  <si>
    <t>2-8-1-02-03-00-00-00-0</t>
  </si>
  <si>
    <t>Prestaciones laborales por pagar - Seguro Social</t>
  </si>
  <si>
    <t>2-8-1-01-05-00-00-00-0</t>
  </si>
  <si>
    <t xml:space="preserve">Prestaciones patronales por pagar - Otros aportes patronales por pagar </t>
  </si>
  <si>
    <t>2-8-1-01-01-00-00-00-0</t>
  </si>
  <si>
    <t>Prestaciones patronales por pagar - Seguro Educativo</t>
  </si>
  <si>
    <t>10060402000000016HET896812</t>
  </si>
  <si>
    <t>COR.EXT HET896812 AVER PRICE</t>
  </si>
  <si>
    <t>10060402000000016INTERBROKER</t>
  </si>
  <si>
    <t>COR. INTERACTIVE BROKERS</t>
  </si>
  <si>
    <t>1-1-2-02-02-00-00-00-0</t>
  </si>
  <si>
    <t xml:space="preserve">Bancos Extranjeros  Cuentas corrientes remuneradas </t>
  </si>
  <si>
    <t>AL20000</t>
  </si>
  <si>
    <t>Instrumentos de Deuda -  Trading</t>
  </si>
  <si>
    <t>Inv. Valor razonable con cambios en resultados-Acciones</t>
  </si>
  <si>
    <t>1-2-2-01-07-01-00-00-0</t>
  </si>
  <si>
    <t>Portafolio de Acciones  - Fondos Mutuos o Abiertos del País.</t>
  </si>
  <si>
    <t>130210</t>
  </si>
  <si>
    <t>Emisores Extranjeros</t>
  </si>
  <si>
    <t>AC20000</t>
  </si>
  <si>
    <t>Notas de Tesoreria &amp; Instrumentos Similares HFT</t>
  </si>
  <si>
    <t>1-2-1-02-12-08-00-00-0</t>
  </si>
  <si>
    <t xml:space="preserve">Portafolio TVD PIC- Otras Instituciones Financieras del Exterior Bonos </t>
  </si>
  <si>
    <t>130120</t>
  </si>
  <si>
    <t>SEGUROS DE RIESGO DIVERSOS</t>
  </si>
  <si>
    <t>PK20005</t>
  </si>
  <si>
    <t>Otros Gastos de Activos</t>
  </si>
  <si>
    <t>6041022</t>
  </si>
  <si>
    <t>Otros Gastos - Seguros</t>
  </si>
  <si>
    <t>5-4-4-07-00-00-00-00-0</t>
  </si>
  <si>
    <t xml:space="preserve">OTROS SEGUROS </t>
  </si>
  <si>
    <t>515595</t>
  </si>
  <si>
    <t>RIESGO OPERACIONAL</t>
  </si>
  <si>
    <t>6041016</t>
  </si>
  <si>
    <t>Otros Gastos - Perdida Operativa</t>
  </si>
  <si>
    <t>5-3-7-03-00-00-00-00-0</t>
  </si>
  <si>
    <t>OTROS GASTOS OPERATIVOS VARIOS - DIVERSOS</t>
  </si>
  <si>
    <t>519097</t>
  </si>
  <si>
    <t>Riesgo Operativo</t>
  </si>
  <si>
    <t>SUPERVISIONES REGULATORIAS SMV</t>
  </si>
  <si>
    <t>OTROS GASTOS ADMINISTRATIVOS</t>
  </si>
  <si>
    <t>PK30008</t>
  </si>
  <si>
    <t>Servicio de Auditoria Externa</t>
  </si>
  <si>
    <t>6041001</t>
  </si>
  <si>
    <t>OTROS GASTOS - SERVICIOS PROFESIONALES</t>
  </si>
  <si>
    <t>Honorarios</t>
  </si>
  <si>
    <t>513015</t>
  </si>
  <si>
    <t>Revisoría Fiscal Y Auditoria Externa</t>
  </si>
  <si>
    <t>PL10000</t>
  </si>
  <si>
    <t>Depreciacion y Deterioro de Activo Fijo</t>
  </si>
  <si>
    <t>5-4-7-01-02-00-00-01-0</t>
  </si>
  <si>
    <t>Gastos por depreciacion de mobiliario y equipos</t>
  </si>
  <si>
    <t>517512</t>
  </si>
  <si>
    <t>Equipo Informático</t>
  </si>
  <si>
    <t>517514</t>
  </si>
  <si>
    <t>Equipo De Redes Y Comunicación</t>
  </si>
  <si>
    <t>AMORTIZACION SOFT ADQUIRIDOS</t>
  </si>
  <si>
    <t>PL20000</t>
  </si>
  <si>
    <t>Amortización de Intangibles</t>
  </si>
  <si>
    <t>6040604</t>
  </si>
  <si>
    <t>5-4-7-02-03-00-00-00-0</t>
  </si>
  <si>
    <t xml:space="preserve">Gasto por amortizacion de software </t>
  </si>
  <si>
    <t>518020</t>
  </si>
  <si>
    <t>Programas Y Aplicaciones Informáticas</t>
  </si>
  <si>
    <t>51090101000000016A-RES CXC</t>
  </si>
  <si>
    <t>AUM- MET SIMPLIFICADA CXC</t>
  </si>
  <si>
    <t>52010101000000016INT GAN DEP</t>
  </si>
  <si>
    <t>INT GAN CUENTAS BANCARIAS</t>
  </si>
  <si>
    <t>4-1-1-02-01-00-00-00-0</t>
  </si>
  <si>
    <t xml:space="preserve">Rendimiento por Depositos a la Vista en Bancos del Exterior </t>
  </si>
  <si>
    <t>32000101000000016INT G CTA BCO</t>
  </si>
  <si>
    <t>ING X INT CTA BANISTMO</t>
  </si>
  <si>
    <t>IC003.7244</t>
  </si>
  <si>
    <t>Interest Receivable / Interest Paid</t>
  </si>
  <si>
    <t>5010201</t>
  </si>
  <si>
    <t>Int.dev.Depósitos - A la Vista</t>
  </si>
  <si>
    <t>4-1-1-01-01-00-00-00-0</t>
  </si>
  <si>
    <t xml:space="preserve">Rendimiento por Depositos a la Vista en Bancos del Pais </t>
  </si>
  <si>
    <t>32000201000000016COM ADM PORT</t>
  </si>
  <si>
    <t>COMISION ADM PORTAFOLIO</t>
  </si>
  <si>
    <t>IC004.006</t>
  </si>
  <si>
    <t>Commision Received/ Comission Paid</t>
  </si>
  <si>
    <t>32000201000000016COMGAN BANIST</t>
  </si>
  <si>
    <t>COMSION GAN OPER BOLSA BANIST</t>
  </si>
  <si>
    <t>IC004.7244</t>
  </si>
  <si>
    <t>40030101000000016CAP ADIC PAG</t>
  </si>
  <si>
    <t>CAPITAL ADICIONAL PAGADO</t>
  </si>
  <si>
    <t>CAPITAL PAGADO</t>
  </si>
  <si>
    <t>30202</t>
  </si>
  <si>
    <t>CAPITAL - ADICIONAL PAGADO</t>
  </si>
  <si>
    <t>40030101000000016CAPITAL</t>
  </si>
  <si>
    <t>40030301010000016VAL ACC ORI</t>
  </si>
  <si>
    <t>VAL ACCIONES DE CAPITAL ORI</t>
  </si>
  <si>
    <t>30501</t>
  </si>
  <si>
    <t>CAMBIOS NETOS VALORIZACION INVERSIONES VRCORI - INV. MANDATORIAS</t>
  </si>
  <si>
    <t>3-6-1-02-01-00-00-00-0</t>
  </si>
  <si>
    <t>Acciones Incremento por MTM - Portafolio de Acciones PIC</t>
  </si>
  <si>
    <t>381510</t>
  </si>
  <si>
    <t>Instrumentos Financieros Medidos Al Valor Razonable Con Cambios En El Ori</t>
  </si>
  <si>
    <t>40030302010000016ACTUARIPRIANT</t>
  </si>
  <si>
    <t>30310</t>
  </si>
  <si>
    <t>VALUACION ACTUARIAL DE BENEFICIOS DEFINIDOS</t>
  </si>
  <si>
    <t>3-3-3-01-00-00-00-00-0</t>
  </si>
  <si>
    <t xml:space="preserve">Reserva Voluntaria </t>
  </si>
  <si>
    <t>381595</t>
  </si>
  <si>
    <t>Otros Al Patrimonio Neto</t>
  </si>
  <si>
    <t>40030402000000016IMP COMPLEMEN</t>
  </si>
  <si>
    <t>IMPUESTO COMPLEMENTARIO</t>
  </si>
  <si>
    <t>3-5-1-02-04-00-00-00-0</t>
  </si>
  <si>
    <t>Impuestos Complementarios</t>
  </si>
  <si>
    <t>51050101000000016COM PAG VALE</t>
  </si>
  <si>
    <t>COMISION PAGADA VALE PANAMA</t>
  </si>
  <si>
    <t>PF10000</t>
  </si>
  <si>
    <t>Comisiones Pagadas - Terceros</t>
  </si>
  <si>
    <t>6020105</t>
  </si>
  <si>
    <t>COM. PAGADAS-OTRAS</t>
  </si>
  <si>
    <t>511595</t>
  </si>
  <si>
    <t>51050101000000016COMFONDCESAN</t>
  </si>
  <si>
    <t>1-2-1-02-09-02-00-00-0</t>
  </si>
  <si>
    <t>Portafolio TVD PIC - Bancos del País Bonos</t>
  </si>
  <si>
    <t>AX10003</t>
  </si>
  <si>
    <t>Intereses Acumulados por Cobrar - Inversiones</t>
  </si>
  <si>
    <t>Sobre Inversiones</t>
  </si>
  <si>
    <t>10120401000000016ACC ORI LOC</t>
  </si>
  <si>
    <t>INVERSION ACCIONES VRCORI LOC</t>
  </si>
  <si>
    <t>AP10000</t>
  </si>
  <si>
    <t>Acciones de Capital - Inversiones Fianancieras</t>
  </si>
  <si>
    <t>1030203</t>
  </si>
  <si>
    <t>Inv. Valor razonable con cambios en otro resultado integral - Acciones</t>
  </si>
  <si>
    <t>130410</t>
  </si>
  <si>
    <t>30010201000000016POS PROPIA</t>
  </si>
  <si>
    <t>30010202000000016DPFBANISTMO</t>
  </si>
  <si>
    <t>DEPOSITOS A PLAZO BANISTMO</t>
  </si>
  <si>
    <t>IC002.7244</t>
  </si>
  <si>
    <t>1022101</t>
  </si>
  <si>
    <t>A PLAZO EN BANCOS LOCALES - GRUPO</t>
  </si>
  <si>
    <t>30010202000000016INTXCBANISTMO</t>
  </si>
  <si>
    <t>INT X COBRAR DPF BANISTMO</t>
  </si>
  <si>
    <t>1030101</t>
  </si>
  <si>
    <t>Inv. Valor razonable con cambios en resultados-Bonos Corporativos</t>
  </si>
  <si>
    <t>32000101000000016ING X INT DPF</t>
  </si>
  <si>
    <t>ING X INT DPF BANISTMO</t>
  </si>
  <si>
    <t>2-8-3-12-01-00-00-00-0</t>
  </si>
  <si>
    <t xml:space="preserve">Otras cuentas por pagar varias </t>
  </si>
  <si>
    <t>31000101000000016GTOINT SOBREG</t>
  </si>
  <si>
    <t>INTERESES PAGADOS SOBREGIRO</t>
  </si>
  <si>
    <t>60116</t>
  </si>
  <si>
    <t>INT. PAGADOS-FINANCIAMIENTO</t>
  </si>
  <si>
    <t>5-1-1-01-01-00-00-00-0</t>
  </si>
  <si>
    <t xml:space="preserve">Gastos por sobregiros en Bancos y Otras Instituciones Financieras del Pais </t>
  </si>
  <si>
    <t>31000500000000016ALQ-BANISTMO</t>
  </si>
  <si>
    <t>ALQUILER -BANISTMO</t>
  </si>
  <si>
    <t>GASTOS GENERALES - INTRACOMPANIAS</t>
  </si>
  <si>
    <t>IC005.7244</t>
  </si>
  <si>
    <t>Other Income / Other Expense</t>
  </si>
  <si>
    <t>604020704</t>
  </si>
  <si>
    <t>Costo de Inst. y Equipo - Alquileres y Arrend. Otros</t>
  </si>
  <si>
    <t>5-4-8-04-00-00-00-00-0</t>
  </si>
  <si>
    <t xml:space="preserve">ALQUILER DE BIENES </t>
  </si>
  <si>
    <t>51060201000000016ENLACE COMUNI</t>
  </si>
  <si>
    <t>ENLACES DE COMUNICACIONES</t>
  </si>
  <si>
    <t>PK30003</t>
  </si>
  <si>
    <t>6041015</t>
  </si>
  <si>
    <t>Otros Gastos - Comunicaciones</t>
  </si>
  <si>
    <t>5-4-3-04-00-00-00-00-0</t>
  </si>
  <si>
    <t>51060201000000016GTO TEL INTER</t>
  </si>
  <si>
    <t>GTO TELEFONIA E INTERNET</t>
  </si>
  <si>
    <t>5-4-3-02-00-00-00-00-0</t>
  </si>
  <si>
    <t xml:space="preserve">TELEFONOS FAX </t>
  </si>
  <si>
    <t>519025</t>
  </si>
  <si>
    <t>Servicios Públicos</t>
  </si>
  <si>
    <t>51060202000000016MANT EQ COMP</t>
  </si>
  <si>
    <t>MANT EQ COMPUTADORA</t>
  </si>
  <si>
    <t>REPARACION Y MANTENIMIENTO</t>
  </si>
  <si>
    <t>PK20006</t>
  </si>
  <si>
    <t>Procesamiento electrónico de datos</t>
  </si>
  <si>
    <t>6040205</t>
  </si>
  <si>
    <t>Costo de Inst. y Equipo - Mant. Equipos</t>
  </si>
  <si>
    <t>5-4-6-01-00-00-00-00-0</t>
  </si>
  <si>
    <t xml:space="preserve">MANTENIMIENTO Y REPARACIONES PARA BIENES DE USO </t>
  </si>
  <si>
    <t>516005</t>
  </si>
  <si>
    <t>Equipo De Computación</t>
  </si>
  <si>
    <t>51060202000000016MANT-APLIC</t>
  </si>
  <si>
    <t>MANTENIMIENTO EN APLICATIVO</t>
  </si>
  <si>
    <t>ALQUILERES DE LICENCIAS SOFTWARE Y SERVIDORES NUBE</t>
  </si>
  <si>
    <t>6040209</t>
  </si>
  <si>
    <t>Costo de Inst. y Equipo - EDP COST</t>
  </si>
  <si>
    <t>5-4-2-03-00-00-00-00-0</t>
  </si>
  <si>
    <t xml:space="preserve">SERVICIOS DE INFORMACION </t>
  </si>
  <si>
    <t>511405</t>
  </si>
  <si>
    <t>Gastos De Sistematizacion</t>
  </si>
  <si>
    <t>5-4-2-07-00-00-00-00-0</t>
  </si>
  <si>
    <t xml:space="preserve">AUDITORIA EXTERNA </t>
  </si>
  <si>
    <t>6041018</t>
  </si>
  <si>
    <t>Otros Gastos - Honorarios Legales</t>
  </si>
  <si>
    <t>513025</t>
  </si>
  <si>
    <t>Asesorías Jurídicas</t>
  </si>
  <si>
    <t>PK30004</t>
  </si>
  <si>
    <t>Servicios Tercerizado</t>
  </si>
  <si>
    <t>513095</t>
  </si>
  <si>
    <t>5-4-2-05-00-00-00-00-0</t>
  </si>
  <si>
    <t xml:space="preserve">ASESORIA JURIDICA </t>
  </si>
  <si>
    <t>5-4-2-09-02-00-00-00-0</t>
  </si>
  <si>
    <t>Otros Servicios Externos Contratados</t>
  </si>
  <si>
    <t>2-8-1-01-02-00-00-00-0</t>
  </si>
  <si>
    <t>Prestaciones patronales por pagar - Seguro Social</t>
  </si>
  <si>
    <t>OTRAS RETENCIONES DE EMPLEADOS</t>
  </si>
  <si>
    <t>2-8-1-03-05-00-00-00-0</t>
  </si>
  <si>
    <t xml:space="preserve">Otras obligaciones contractuales con el personal por pagar </t>
  </si>
  <si>
    <t>2040516</t>
  </si>
  <si>
    <t>Acreedores varios - Operaciones de bolsa</t>
  </si>
  <si>
    <t>2-1-4-01-01-00-00-00-0</t>
  </si>
  <si>
    <t>Pagos Recibidos por Adelantado por Operaciones de Venta de Valores Pactadas Pendientes por Liquidar por el Intermediario de Valores- Bancos y Otras Instituciones Financieras del Pais Distintas de Bancos</t>
  </si>
  <si>
    <t>20050402000000016TECNASA</t>
  </si>
  <si>
    <t>2-7-7-03-06-00-00-00-0</t>
  </si>
  <si>
    <t xml:space="preserve">Otros Depositarios de Valores Autorizados del Exterior - Comisiones por Pagar Custodia de Valores </t>
  </si>
  <si>
    <t>2-8-1-01-04-00-00-00-0</t>
  </si>
  <si>
    <t>Prestaciones patronales por pagar - Prima de Antigüedad</t>
  </si>
  <si>
    <t>51050102000000016COM PAG EXT</t>
  </si>
  <si>
    <t>COMISIONES PAGADAS EXTRANJERA</t>
  </si>
  <si>
    <t>5-3-1-03-00-00-00-00-0</t>
  </si>
  <si>
    <t xml:space="preserve">GASTOS POR COMISIONES POR CUSTODIA DE VALORES ANTE DEPOSITARIOS AUTORIZADOS </t>
  </si>
  <si>
    <t>51050102000000016COM PAG LOC</t>
  </si>
  <si>
    <t>COMISIONES PAGADAS LOCAL</t>
  </si>
  <si>
    <t>6020101</t>
  </si>
  <si>
    <t>COM. PAGADAS- COMISIONES DE CORRETAJE</t>
  </si>
  <si>
    <t>51050102000000016COM SERV CUST</t>
  </si>
  <si>
    <t>COM PAGA CUSTODIA DE VALORES</t>
  </si>
  <si>
    <t>51050104000000016COM PAG INTER</t>
  </si>
  <si>
    <t>COM PAG VALORES BANCOLOMBIA</t>
  </si>
  <si>
    <t>5-3-1-02-00-00-00-00-0</t>
  </si>
  <si>
    <t xml:space="preserve">GASTOS POR COMISIONES POR SERVICIOS BURSATILES  </t>
  </si>
  <si>
    <t>511512</t>
  </si>
  <si>
    <t>Servicios Bancarios</t>
  </si>
  <si>
    <t>51060101010000016GT REPRESENT</t>
  </si>
  <si>
    <t>GASTO DE REPRESENTACION</t>
  </si>
  <si>
    <t>SALARIOS</t>
  </si>
  <si>
    <t>5-4-1-17-00-00-00-00-0</t>
  </si>
  <si>
    <t xml:space="preserve">GASTOS DE REPRESENTACION </t>
  </si>
  <si>
    <t>512002</t>
  </si>
  <si>
    <t>Sueldos</t>
  </si>
  <si>
    <t>51060101010000016SALARIO</t>
  </si>
  <si>
    <t>5-4-1-01-00-00-00-00-0</t>
  </si>
  <si>
    <t xml:space="preserve">SUELDOS DE PERSONAL PERMANENTE </t>
  </si>
  <si>
    <t>51060101010000016SALARIO TEMP</t>
  </si>
  <si>
    <t>SALARIOS DE TEMPORALES</t>
  </si>
  <si>
    <t>5-4-1-02-00-00-00-00-0</t>
  </si>
  <si>
    <t xml:space="preserve">SUELDOS DE PERSONAL CONTRATADO </t>
  </si>
  <si>
    <t>51060101010000016SOBRETIEMPO</t>
  </si>
  <si>
    <t>SOBRETIEMPO</t>
  </si>
  <si>
    <t>5-4-1-07-00-00-00-00-0</t>
  </si>
  <si>
    <t xml:space="preserve">HORAS EXTRAS </t>
  </si>
  <si>
    <t>512003</t>
  </si>
  <si>
    <t>Horas Extras</t>
  </si>
  <si>
    <t>51060101020000008GST AGUINALDO</t>
  </si>
  <si>
    <t>AGUINALDO</t>
  </si>
  <si>
    <t>Indemnización y Bonificación</t>
  </si>
  <si>
    <t>5-4-1-06-01-00-00-00-0</t>
  </si>
  <si>
    <t xml:space="preserve">Bonificacion variable al personal </t>
  </si>
  <si>
    <t>51060101020000016BONO SVA</t>
  </si>
  <si>
    <t>PARTICIPACION EN UTILIDAD SVA</t>
  </si>
  <si>
    <t>6040108</t>
  </si>
  <si>
    <t>SALARIOS - BONOS</t>
  </si>
  <si>
    <t>512015</t>
  </si>
  <si>
    <t>51060101020000016PGC</t>
  </si>
  <si>
    <t>PLAN DE GESTION COMERCIAL</t>
  </si>
  <si>
    <t>51060101030000016VACACIONES</t>
  </si>
  <si>
    <t>5-4-1-13-00-00-00-00-0</t>
  </si>
  <si>
    <t xml:space="preserve">VACACIONES </t>
  </si>
  <si>
    <t>512010</t>
  </si>
  <si>
    <t>512096110000</t>
  </si>
  <si>
    <t>113</t>
  </si>
  <si>
    <t>SUVALOR COLOMBIA; S.A.</t>
  </si>
  <si>
    <t>514095020000</t>
  </si>
  <si>
    <t>IMPUESTO DE TASA UNICA</t>
  </si>
  <si>
    <t>10160101010000016SOFT ADQ EXT</t>
  </si>
  <si>
    <t>SOFTWARE ADQUIRIDOS EXTERNOS</t>
  </si>
  <si>
    <t>AR20000</t>
  </si>
  <si>
    <t>Otros Activos Intangibles</t>
  </si>
  <si>
    <t>10806020101</t>
  </si>
  <si>
    <t>SOFTWARE - EN USO</t>
  </si>
  <si>
    <t>1-8-1-03-01-00-00-00-0</t>
  </si>
  <si>
    <t>Valor de origen de licencias compradas</t>
  </si>
  <si>
    <t>191135</t>
  </si>
  <si>
    <t>10160101020000016AMORT SOFADQ</t>
  </si>
  <si>
    <t>AMORT ACUM SOFT ADQUIRIDO</t>
  </si>
  <si>
    <t>10806020201</t>
  </si>
  <si>
    <t>Amortización Acumulada – SOFTWARE EN USO</t>
  </si>
  <si>
    <t>1-8-1-03-02-00-00-00-0</t>
  </si>
  <si>
    <t>(Amortizacion acumulada de licencias compradas)</t>
  </si>
  <si>
    <t>191165</t>
  </si>
  <si>
    <t>10160201000000016PUESTO BOLSA</t>
  </si>
  <si>
    <t>DERECHO PUESTO DE BOLSA</t>
  </si>
  <si>
    <t>1080603</t>
  </si>
  <si>
    <t>OTROS ACTIVOS INTANGIBLES</t>
  </si>
  <si>
    <t>1-8-1-04-01-00-00-00-0</t>
  </si>
  <si>
    <t>191140</t>
  </si>
  <si>
    <t>Puestos En Bolsas De Valores</t>
  </si>
  <si>
    <t>Enseres Y Accesorios</t>
  </si>
  <si>
    <t>RECLA-02-02</t>
  </si>
  <si>
    <t>RECLASIFICACIONES</t>
  </si>
  <si>
    <t>053</t>
  </si>
  <si>
    <t>BANISTMO PANAMÁ FONDOS DE INVERSIÓN; S.A</t>
  </si>
  <si>
    <t>BLANCO</t>
  </si>
  <si>
    <t>40020201000000016UTILRETENIDA</t>
  </si>
  <si>
    <t>IMPUESTO</t>
  </si>
  <si>
    <t>ECI-03</t>
  </si>
  <si>
    <t>Filtra en MCC Valores Banistmo- Suvalor Colombia- Renta Fija(052-111-113-053 quitar ECL /IC con la empresa 053- IC 113-IC052)</t>
  </si>
  <si>
    <t>51060309020000016ISR P ANT</t>
  </si>
  <si>
    <t>IMP RENTA PERIODOS ANTERIORES</t>
  </si>
  <si>
    <t>60501</t>
  </si>
  <si>
    <t>AJUSTE POR IMPUESTO DE EJERCICIOS ANTERIORES</t>
  </si>
  <si>
    <t>6041017</t>
  </si>
  <si>
    <t>Otros Gastos - GASTOS LEGALES</t>
  </si>
  <si>
    <t>5-4-8-11-00-00-00-00-0</t>
  </si>
  <si>
    <t xml:space="preserve">GASTOS LEGALES </t>
  </si>
  <si>
    <t>511895</t>
  </si>
  <si>
    <t>52020300000000016ACC ORI LOC</t>
  </si>
  <si>
    <t>PD10000</t>
  </si>
  <si>
    <t>Dividendo</t>
  </si>
  <si>
    <t>5030301</t>
  </si>
  <si>
    <t>DIVIDENDOS RECIBIDOS</t>
  </si>
  <si>
    <t>Dividendos</t>
  </si>
  <si>
    <t>4-1-2-02-01-07-00-00-0</t>
  </si>
  <si>
    <t>Rendimiento por Dividendos - Portafolio de Acciones T  Cuotas de Participaciones emitidas por Fondos de Inversión del Pais objeto de oferta pública aprobada por la Superintendencia del Mercado de Valores de Panamá.</t>
  </si>
  <si>
    <t>414010</t>
  </si>
  <si>
    <t>Otras Personas Jurídicas</t>
  </si>
  <si>
    <t>32000201000000016COM CORRETAJE</t>
  </si>
  <si>
    <t>COM CORRETAJE LEASING BANISTMO</t>
  </si>
  <si>
    <t>10240400000000016IMP LIC COM</t>
  </si>
  <si>
    <t>IMPTO LIC COMERCIAL ANTICIPADO</t>
  </si>
  <si>
    <t>51060101050000016COST PLAN ACT</t>
  </si>
  <si>
    <t>51060101050000016COSTINT PRIMA</t>
  </si>
  <si>
    <t>51060101050000016DIFPRIM ANTIG</t>
  </si>
  <si>
    <t>10060402000000016HET896663</t>
  </si>
  <si>
    <t>COR EXT HET896663 AVERAGE PRIC</t>
  </si>
  <si>
    <t>20050303000000016CXP PLAN</t>
  </si>
  <si>
    <t>2-8-1-03-01-00-00-00-0</t>
  </si>
  <si>
    <t xml:space="preserve">Sueldos de empleados por pagar </t>
  </si>
  <si>
    <t>270500</t>
  </si>
  <si>
    <t>NOMINA POR PAGAR</t>
  </si>
  <si>
    <t>196095</t>
  </si>
  <si>
    <t>IC002.052</t>
  </si>
  <si>
    <t>Pasivos:</t>
  </si>
  <si>
    <t>Estado de Ganancias o Pérdidas Consolidado Intermedio Condensado</t>
  </si>
  <si>
    <t>Estado de Utilidad Integral Consolidado Intermedio Condensado</t>
  </si>
  <si>
    <t>31 de marzo</t>
  </si>
  <si>
    <t>VALIDACIÓN</t>
  </si>
  <si>
    <t>Cambios netos en valuación de instrumentos de patrimonio</t>
  </si>
  <si>
    <t>Efectivo generado de operaciones</t>
  </si>
  <si>
    <t>10230302000000016CXC P&amp;G</t>
  </si>
  <si>
    <t>51090102000000016D-RES CXC</t>
  </si>
  <si>
    <t>10240500000000016IMP SMV PMA</t>
  </si>
  <si>
    <t>51060104010000016SEMINARIO LOC</t>
  </si>
  <si>
    <t>SEMINARIO LOCAL</t>
  </si>
  <si>
    <t>6040106</t>
  </si>
  <si>
    <t>Salarios-capacitación</t>
  </si>
  <si>
    <t>51060104040000016TRAM EXPAT</t>
  </si>
  <si>
    <t>BENEFICIO - TRAMITE EXPATRIADO</t>
  </si>
  <si>
    <t>6040109</t>
  </si>
  <si>
    <t>SALARIOS - COSTOS EXPATRIADOS</t>
  </si>
  <si>
    <t>51060104050000016OTR BEN EMP</t>
  </si>
  <si>
    <t>OTROS BENEFICIOS A EMPLEADOS</t>
  </si>
  <si>
    <t>6040112</t>
  </si>
  <si>
    <t>SALARIOS - OTROS</t>
  </si>
  <si>
    <t>100604020000000161104200101</t>
  </si>
  <si>
    <t>DEP EXT/CTA DE INV PERSHING</t>
  </si>
  <si>
    <t>2030801</t>
  </si>
  <si>
    <t>FINANC. RECIBIDO  - CAPITAL</t>
  </si>
  <si>
    <t>10060402000000016HET890906</t>
  </si>
  <si>
    <t>10060402000000016HET896705</t>
  </si>
  <si>
    <t>COR EXT HET896705 APT AVG PRIC</t>
  </si>
  <si>
    <t>51060304000000016VIAJ TRAN EXT</t>
  </si>
  <si>
    <t>VIAJES TRANSPORTE EXTRANJERO</t>
  </si>
  <si>
    <t>6041025</t>
  </si>
  <si>
    <t>Otros Gastos - Dietas</t>
  </si>
  <si>
    <t>51090102000000016A-RES CXC</t>
  </si>
  <si>
    <t>Dietas</t>
  </si>
  <si>
    <t>VIRGEN BANCOS</t>
  </si>
  <si>
    <t>517508</t>
  </si>
  <si>
    <t>UTILES DE OFICINA</t>
  </si>
  <si>
    <t>512028</t>
  </si>
  <si>
    <t>Capacitación Al Personal</t>
  </si>
  <si>
    <t>IC002.113</t>
  </si>
  <si>
    <t>IC002.111</t>
  </si>
  <si>
    <t>FUERA DE LIBROS BANCOS</t>
  </si>
  <si>
    <t>513010</t>
  </si>
  <si>
    <t>Junta Directiva</t>
  </si>
  <si>
    <t>30010500000000016CXC FONDOS</t>
  </si>
  <si>
    <t>CUENTAS POR COBRAR DE FONDOS</t>
  </si>
  <si>
    <t>30010500000000016CXC SUVALOR</t>
  </si>
  <si>
    <t>CUENTA POR COBRAR SUVALOR</t>
  </si>
  <si>
    <t>IC002.053</t>
  </si>
  <si>
    <t>5-4-1-23-00-00-00-00-0</t>
  </si>
  <si>
    <t xml:space="preserve">CAPACITACION </t>
  </si>
  <si>
    <t>5-4-1-14-00-00-00-00-0</t>
  </si>
  <si>
    <t xml:space="preserve">DIETAS DE DIRECTORES </t>
  </si>
  <si>
    <t>51060306000000016AGEN PUBLI</t>
  </si>
  <si>
    <t>GTO DE AGENCIAS PUBLICITARIAS</t>
  </si>
  <si>
    <t xml:space="preserve">   Efectivo neto provisto por las actividades de operación</t>
  </si>
  <si>
    <t xml:space="preserve">   Efectivo neto provisto por / utilizado en las actividades de inversión</t>
  </si>
  <si>
    <t>Total de patrimonio</t>
  </si>
  <si>
    <t>por el período terminado el 30 de septiembre de 2022</t>
  </si>
  <si>
    <t>Septiembre</t>
  </si>
  <si>
    <t>(Cifras en Balboas)</t>
  </si>
  <si>
    <t>fecha</t>
  </si>
  <si>
    <t>entidad</t>
  </si>
  <si>
    <t>empresa</t>
  </si>
  <si>
    <t>descripcion_empresa</t>
  </si>
  <si>
    <t>cod_cuenta</t>
  </si>
  <si>
    <t>cuenta_nombre</t>
  </si>
  <si>
    <t>oficina</t>
  </si>
  <si>
    <t>descripcion_oficina</t>
  </si>
  <si>
    <t>area</t>
  </si>
  <si>
    <t>descripcion_area</t>
  </si>
  <si>
    <t>cod_origen</t>
  </si>
  <si>
    <t>cod_region</t>
  </si>
  <si>
    <t>descripcion_destion</t>
  </si>
  <si>
    <t>cod_tipo_ajuste</t>
  </si>
  <si>
    <t>cod_indicador</t>
  </si>
  <si>
    <t>cod_nat_cuenta</t>
  </si>
  <si>
    <t>descripcion_moneda</t>
  </si>
  <si>
    <t>mo_nemonico</t>
  </si>
  <si>
    <t>cod_cuenta_lob</t>
  </si>
  <si>
    <t>cod_lob</t>
  </si>
  <si>
    <t>cod_lob1</t>
  </si>
  <si>
    <t>cod_elim</t>
  </si>
  <si>
    <t>cod_consolidado</t>
  </si>
  <si>
    <t>descripcion_consolidado</t>
  </si>
  <si>
    <t>cod_regulatoria</t>
  </si>
  <si>
    <t>descr_regulatoria</t>
  </si>
  <si>
    <t>cod_puc_valores</t>
  </si>
  <si>
    <t>descripcion_puc_valores</t>
  </si>
  <si>
    <t>cod_ifrs</t>
  </si>
  <si>
    <t>descripcion_ifrs</t>
  </si>
  <si>
    <t>saldo_ant</t>
  </si>
  <si>
    <t>debito</t>
  </si>
  <si>
    <t>credito</t>
  </si>
  <si>
    <t>diferencia</t>
  </si>
  <si>
    <t>saldo_mn</t>
  </si>
  <si>
    <t>saldo_prom</t>
  </si>
  <si>
    <t>saldo_me</t>
  </si>
  <si>
    <t>Utilidad neta</t>
  </si>
  <si>
    <t>NEGOCIOS</t>
  </si>
  <si>
    <t>DOLARES</t>
  </si>
  <si>
    <t>BENEFICIOS A EMPLEADOS CAPACITACIONES INTERNAS</t>
  </si>
  <si>
    <t>ADMINISTRACIÓN</t>
  </si>
  <si>
    <t>Valores Banistmo S.A.</t>
  </si>
  <si>
    <t>PERSHING, LLC. CUENTA PUENTE APT PANAMA</t>
  </si>
  <si>
    <t>PRESIDENCIA DE VALORES</t>
  </si>
  <si>
    <t>PERSHING, LLC.MONEY MARKET Y TRAILER FEE HET</t>
  </si>
  <si>
    <t>PERSHING, LLC. NEGOCIACION 46B</t>
  </si>
  <si>
    <t>PERSHING, LLC. TRAILER FEE</t>
  </si>
  <si>
    <t>PERSHING, LLC.NEGOCIACION HET</t>
  </si>
  <si>
    <t xml:space="preserve">PERSHING, LLC. ADMINISTRACION PORTAFOLIO DE TERCEROS </t>
  </si>
  <si>
    <t>PERSHING, LLC. INTERMEDIACION 46B</t>
  </si>
  <si>
    <t>PERSHING, LLC. GARANTIA PLATAFORMA</t>
  </si>
  <si>
    <t>INTERACTIVE BROKERS</t>
  </si>
  <si>
    <t>VALORES POSICION PROPIA</t>
  </si>
  <si>
    <t>OPERATIVAS</t>
  </si>
  <si>
    <t>PERSHING, LLC. POSICION PROPIA</t>
  </si>
  <si>
    <t>PERSHING, LLC. INTERMEDIACION HET</t>
  </si>
  <si>
    <t>IMPUESTOS PAGADOS POR ANTICIPADO - LICENCIA COMERCIAL</t>
  </si>
  <si>
    <t>IMPUESTO SOBRE LA RENTA ESTIMADO PAGADO POR ADELANTADO</t>
  </si>
  <si>
    <t>SALARIO REGULAR</t>
  </si>
  <si>
    <t>GESTION ADMINISTRATIVA VALORES</t>
  </si>
  <si>
    <t>DEPRECIACION Y AMORTIZACION LOCAL ACTIVOS INTANGIBLES - AMORTIZACIÓN SOFTWARE COMPRADOS EXTERNOS</t>
  </si>
  <si>
    <t>BENEFICIOS A EMPLEADOS VALES DE ALIMENTACION</t>
  </si>
  <si>
    <t>SALARIO TEMPORALES</t>
  </si>
  <si>
    <t>COMUNICACIONES Y LINEAS TELEFONO FIJO</t>
  </si>
  <si>
    <t xml:space="preserve">ADMINISTRACION DE CUENTAS DE TERCEROS EXTRANJEROS VALORES EN CUSTODIA PERSONA JURIDICA CUENTA DE ORDEN CACEIS INVESTOR SERVICES </t>
  </si>
  <si>
    <t>ADMINISTRACION DE CUENTAS DE TERCEROS EXTRANJEROS VALORES EN CUSTODIA PERSONA JURIDICA CUENTA DE ORDEN PARADIGM KINETIC US LLP</t>
  </si>
  <si>
    <t>ADMINISTRACION DE CUENTAS DE TERCEROS LOCALES VALORES EN CUSTODIA PERSONA JURIDICA CUENTA DE ORDEN LATINCLEAR</t>
  </si>
  <si>
    <t>ADMINISTRACION DE CUENTAS DE TERCEROS EXTRANJEROS VALORES EN CUSTODIA PERSONA JURIDICA CUENTA DE ORDEN PERSHING LLC 46B</t>
  </si>
  <si>
    <t>INGRESOS DE COMISIONES POR SERVICIOS LOCAL - SERVICIO A CORRETAJE PERSONA JURIDICA</t>
  </si>
  <si>
    <t>INGRESOS DE COMISIONES POR SERVICIOS LOCAL - CLIENTES REFERIDOS PERSONA JURIDICA TRAILER FEE</t>
  </si>
  <si>
    <t>ADMINISTRACION DE CUENTAS DE TERCEROS EXTRANJEROS VALORES EN CUSTODIA PERSONA JURIDICA CUENTA DE ORDEN CLEARSTREAM</t>
  </si>
  <si>
    <t>INGRESOS DE COMISIONES POR SERVICIOS LOCAL - PERSHING PERSONA JURIDICA NEGOCIACION 46B</t>
  </si>
  <si>
    <t>ADMINISTRACION DE CUENTAS DE TERCEROS EXTRANJEROS VALORES EN CUSTODIA PERSONA JURIDICA CUENTA DE ORDEN PERSHING LLC HET</t>
  </si>
  <si>
    <t>ADMINISTRACION DE CUENTAS DE TERCEROS EXTRANJEROS VALORES EN CUSTODIA PERSONA JURIDICA CUENTA DE ORDEN HSBC NEW YORK</t>
  </si>
  <si>
    <t>AMORTIZACION ACUMULADA SOFTWARE COMPRADOS EXTERNOS</t>
  </si>
  <si>
    <t>INGRESOS DE COMISIONES POR SERVICIOS EXTRANJERO - PERSHING PERSONA JURIDICA NEGOCIACION HET</t>
  </si>
  <si>
    <t>INGRESOS DE COMISIONES POR SERVICIOS EXTRANJERO - CLIENTES REFERIDOS PERSONA JURIDICA TRAILER FEE</t>
  </si>
  <si>
    <t>DECIMO TERCER MES XIII</t>
  </si>
  <si>
    <t>LICENCIA DE CORREDORES</t>
  </si>
  <si>
    <t>CUOTAS Y SUSCRIPCIONES GREMIO DE NEGOCIO</t>
  </si>
  <si>
    <t>CUOTAS Y SUSCRIPCIONES CLUBES SOCIALES EJECUTIVOS</t>
  </si>
  <si>
    <t>BANISTMO PANAMÁ FONDOS DE INVERSIÓN</t>
  </si>
  <si>
    <t>ECI-4</t>
  </si>
  <si>
    <t xml:space="preserve">DEPRECIACION Y AMORTIZACION LOCAL PPE - DEPRECIACION EQUIPO DE COMPUTO </t>
  </si>
  <si>
    <t>INVERSIONES EN VALORES EXTRANJERO AL VRCR BONOS GUBERNAMENTALES (NOMINAL / VALORACION / PYD) PERSONA JURIDICA</t>
  </si>
  <si>
    <t>INTERESES POR COBRAR SOBRE BONOS GUBERNAMENTALES LOCALES PERSONA JURIDICA AL VRCR</t>
  </si>
  <si>
    <t>INGRESOS DE COMISIONES POR SERVICIOS EXTRANJERO - ADMINISTRACION DE PORTAFOLIO DE TERCEROS PERSONA JURIDICA</t>
  </si>
  <si>
    <t>INTERESES POR COBRAR SOBRE BONOS GUBERNAMENTALES EXTRANJERO PERSONA JURIDICA AL VRCR</t>
  </si>
  <si>
    <t>INVERSIONES EN VALORES LOCALES AL VRCR BONOS GUBERNAMENTALES (NOMINAL / VALORACION / PYD) PERSONA JURIDICA</t>
  </si>
  <si>
    <t>GANANCIA EN INSTRUMENTOS FINANCIEROS A VRCR LOCAL - ACCIONES PERSONA JURIDICA</t>
  </si>
  <si>
    <t>INGRESOS DE COMISIONES POR SERVICIOS LOCAL - SERVICIO DE CUSTODIA PERSONA JURIDICA</t>
  </si>
  <si>
    <t>GASTOS DE OPERACIONES COMISIONES PAGADAS LOCAL- TRANSACCIONES CON CUSTODIA DE VALORES</t>
  </si>
  <si>
    <t>GASTOS DE OPERACIONES COMISIONES PAGADAS EXTRANJERO- TRANSACCIONES CON VALORES PERSONA JURIDICA</t>
  </si>
  <si>
    <t>GASTOS DE OPERACIONES COMISIONES PAGADAS LOCAL- OTROS PERSONA JURIDICA</t>
  </si>
  <si>
    <t>GASTOS DE OPERACIONES COMISIONES PAGADAS LOCAL- TRANSACCIONES CON VALORES PERSONA JURIDICA</t>
  </si>
  <si>
    <t>HONORARIOS PROFESIONALES AUDITORIA EXTERNA</t>
  </si>
  <si>
    <t xml:space="preserve">VACACIONES POR PAGAR </t>
  </si>
  <si>
    <t>HONORARIOS PROFESIONALES AUDITORIA FISCAL</t>
  </si>
  <si>
    <t>HONORARIOS PROFESIONALES TRADUCCIONES ESTADOS FINANCIEROS</t>
  </si>
  <si>
    <t>ITBMS COMISIONES</t>
  </si>
  <si>
    <t>OTROS GASTOS AUDITORIA</t>
  </si>
  <si>
    <t>INSPECCIONES REGULATORIAS TARIFA DE SUPERVISION SMV</t>
  </si>
  <si>
    <t>GANANCIA O PERDIDA ACTUARIAL PRIMA DE ANTIGUEDAD</t>
  </si>
  <si>
    <t>BENEFICIOS A EMPLEADOS SEGURO DE VIDA Y HOSPITALIZACION</t>
  </si>
  <si>
    <t>BANISTMO ADMINISTRACION</t>
  </si>
  <si>
    <t>BANISTMO POSICION CUENTA CORRIENTE</t>
  </si>
  <si>
    <t>BANISTMO INTERMEDIACION</t>
  </si>
  <si>
    <t xml:space="preserve">DEPRECIACION Y AMORTIZACION LOCAL PPE - DEPRECIACION EQUIPO ELECTRONICO </t>
  </si>
  <si>
    <t>INGRESOS DE COMISIONES POR SERVICIOS EXTRANJERO - SERVICIO DE CUSTODIA PERSONA JURIDICA</t>
  </si>
  <si>
    <t>BANISTMO POSICION PROPIA LOCAL</t>
  </si>
  <si>
    <t>INGRESOS DE COMISIONES POR SERVICIOS LOCAL - SERVICIO A FONDOS MUTUOS PROPIOS PERSONA JURIDICA</t>
  </si>
  <si>
    <t>BANISTMO PLANILLA VALORES</t>
  </si>
  <si>
    <t>BENEFICIOS A EMPLEADOS PLANES DE PENSION APORTE CONTRIBUTIVO</t>
  </si>
  <si>
    <t>INGRESOS POR DIVIDENDOS LOCAL PERSONA JURIDICA</t>
  </si>
  <si>
    <t>OTROS INGRESOS POR INTERMEDIACION DE VALORES EXTRANJERO HET</t>
  </si>
  <si>
    <t>OTROS INGRESOS POR INTERMEDIACION DE VALORES EXTRANJERO 46B</t>
  </si>
  <si>
    <t>REPARACION Y MANTENIMIENTO DE COMPUTADORA</t>
  </si>
  <si>
    <t>OTROS INGRESOS FONDO DE CESANTIA</t>
  </si>
  <si>
    <t>OTROS INGRESOS POR INTERMEDIACION DE VALORES LOCAL</t>
  </si>
  <si>
    <t>OTROS INGRESOS POR INTERMEDIACION DE VALORES EXTRANJERO ADMINISTRACIÓN PORTAFOLIO TERCEROS</t>
  </si>
  <si>
    <t>INVERSIONES EN VALORES LOCALES AL VRCR ACCIONES (NOMINAL / VALORACION) PERSONA JURIDICA</t>
  </si>
  <si>
    <t>GANANCIA O PERDIDA DE PERIODOS ANTERIORES</t>
  </si>
  <si>
    <t xml:space="preserve">DEPRECIACION Y AMORTIZACION LOCAL PPE - DEPRECIACION MOBILIARIO, EQUIPO Y ENSERES </t>
  </si>
  <si>
    <t>DETERIORO DE CUENTAS POR COBRAR MET SIMPLIFICADA ETAPA 2 P&amp;G AUMENTO</t>
  </si>
  <si>
    <t>DETERIORO DE CUENTAS POR COBRAR MET SIMPLIFICADA ETAPA 1 P&amp;G LIBERACION</t>
  </si>
  <si>
    <t>HONORARIOS PROFESIONALES LEGALES</t>
  </si>
  <si>
    <t xml:space="preserve">PRIMA DE ANTIGUEDAD POR PAGAR </t>
  </si>
  <si>
    <t>DEPOSITOS A PLAZO LOCAL EN BANCOS CAPITAL INTRACOMPANIA BANISTMO</t>
  </si>
  <si>
    <t>PRIMA DE ANTIGUEDAD POR PAGAR GANANCIA/PERDIDA ACTUARIAL</t>
  </si>
  <si>
    <t>Suvalor Renta Fija Internacional Corto Plazo</t>
  </si>
  <si>
    <t>SUVALOR RENTA FIJA INTERNACIONAL CORTO PLAZO</t>
  </si>
  <si>
    <t>DETERIORO DE CUENTAS POR COBRAR MET SIMPLIFICADA ETAPA 2 P&amp;G LIBERACION</t>
  </si>
  <si>
    <t>PARTICIPACION DE UTILIDADES</t>
  </si>
  <si>
    <t>INTERESES POR COBRAR DEPOSITOS A PLAZO LOCAL EN BANCOS INTRACOMPAÑIA BANISTMO</t>
  </si>
  <si>
    <t>INTERESES POR COBRAR SOBRE BONOS VRCR INTRACOMPAÑIA LOCALES</t>
  </si>
  <si>
    <t xml:space="preserve">INVERSIONES EN VALORES LOCALES AL VRCR BONOS INTRACOMPAÑIA (NOMINAL / VALORACION / PYD) </t>
  </si>
  <si>
    <t>DETERIORO DE CUENTAS POR COBRAR MET SIMPLIFICADA ETAPA 1 P&amp;G AUMENTO</t>
  </si>
  <si>
    <t>SEGUROS PAGADOS POR ANTICIPADO POLIZA BANCARIA</t>
  </si>
  <si>
    <t>PLAN DE GESTION COMERCIAL PGC</t>
  </si>
  <si>
    <t>CUENTAS POR PAGAR RELACIONADAS INTRACOMPAÑIA BANISTMO CAPITAL MARKET GROUP</t>
  </si>
  <si>
    <t>Banistmo Panamá Fondos De Inversión</t>
  </si>
  <si>
    <t>BANISTMO PANAMA FONDOS DE INVERSION</t>
  </si>
  <si>
    <t>ALQUILERES INTRACOMPANY BANISTMO</t>
  </si>
  <si>
    <t>GASTOS RIESGO OPERACIONAL FALLAS OPERACIONALES</t>
  </si>
  <si>
    <t>OTROS GASTOS INTRACOMPANIA SERVICIO ADMINISTRATIVO BANISTMO</t>
  </si>
  <si>
    <t>BALANCE INICIAL RESERVAS CUENTAS POR COBRAR ETAPA 1</t>
  </si>
  <si>
    <t xml:space="preserve">LIBERACION RESERVAS CUENTAS POR COBRAR ETAPA 1 P&amp;G </t>
  </si>
  <si>
    <t>SOFTWARE COMPRADOS EXTERNOS COSTO</t>
  </si>
  <si>
    <t>DERECHO DE PUESTO DE BOLSA COSTO</t>
  </si>
  <si>
    <t>CUENTAS POR PAGAR OPERACIONALES DIVERSAS COMISIONES PERSHING</t>
  </si>
  <si>
    <t xml:space="preserve">ACUMULACIONES POR PAGAR </t>
  </si>
  <si>
    <t>CUENTAS POR PAGAR OPERACIONALES DIVERSAS CASA DE VALORES CLIENTES</t>
  </si>
  <si>
    <t>ACUMULACIONES POR PAGAR DE AUDITORIA</t>
  </si>
  <si>
    <t>CUENTAS POR PAGAR OPERACIONALES DIVERSAS PROGRESO</t>
  </si>
  <si>
    <t>BENEFICIOS A EMPLEADOS OTROS BENEFICIOS APORTE TELETRABAJO</t>
  </si>
  <si>
    <t>CUOTA SEGURO SOCIAL PATRONAL</t>
  </si>
  <si>
    <t>SEGURO EDUCATIVO PATRONAL</t>
  </si>
  <si>
    <t>CUOTA RIESGO PROFESIONAL PATRONAL</t>
  </si>
  <si>
    <t>SEGURO EDUCATIVO RETENIDO EMPLEADO</t>
  </si>
  <si>
    <t>SEGURO SOCIAL PATRONAL</t>
  </si>
  <si>
    <t>SEGURO SOCIAL RETENIDO EMPLEADO</t>
  </si>
  <si>
    <t>RIESGO PROFESIONAL PATRONAL</t>
  </si>
  <si>
    <t>DEDUCCIONES COMERCIALES RETENIDO EMPLEADO</t>
  </si>
  <si>
    <t>BENEFICIOS A EMPLEADOS GASTOS DE EXPATRIADOS TRAMITES LEGALES</t>
  </si>
  <si>
    <t>CUENTAS POR PAGAR RELACIONADAS INTRACOMPAÑIA VALORES BANISTMO</t>
  </si>
  <si>
    <t>Fondo Renta Sostenible Global S.A.</t>
  </si>
  <si>
    <t>Fondo Renta Sostenible Global</t>
  </si>
  <si>
    <t>FONDO RENTA SOSTENIBLE GLOBAL</t>
  </si>
  <si>
    <t>VIAJES DE NEGOCIO BOLETO AEREO</t>
  </si>
  <si>
    <t>INGRESOS POR INTERESES DE DEPOSITOS A PLAZO EN BANCOS INTRACOMPAÑIA LOCAL</t>
  </si>
  <si>
    <t>INGRESOS POR INTERESES DE DEPOSITOS A PLAZO EN BANCOS INTRACOMPAÑIA LOCAL BANISTMO</t>
  </si>
  <si>
    <t>INGRESOS POR INTERESES DE DEPOSITOS A LA VISTA EN BANCOS INTRACOMPAÑIA LOCAL</t>
  </si>
  <si>
    <t>GASTOS DE OPERACIONES DE INTERESES DE FINANCIAMIENTOS RECIBIDOS LOCAL - SOBREGIRO OCASIONAL GASTOS DE INTERESES INTRACOMPAÑIA</t>
  </si>
  <si>
    <t>VIAJES DE NEGOCIO TRANSPORTE</t>
  </si>
  <si>
    <t>VIAJES DE NEGOCIO VIATICOS</t>
  </si>
  <si>
    <t>VIAJES DE NEGOCIO HOSPEDAJE</t>
  </si>
  <si>
    <t>GANANCIA EN INSTRUMENTOS FINANCIEROS A VRCR LOCAL - BONOS CORPORATIVOS INTRACOMPANY</t>
  </si>
  <si>
    <t>INVERSIONES EN VALORES LOCALES AL VRCORI ACCIONES NOMINAL INTRACOMPAÑIA</t>
  </si>
  <si>
    <t>HORAS EXTRAS</t>
  </si>
  <si>
    <t>INGRESOS DE COMISIONES POR SERVICIOS EXTRANJERO - SERVICIO A FONDOS MUTUOS PERSONA JURIDICA</t>
  </si>
  <si>
    <t>CUENTAS POR COBRAR OPERACIONALES CASA DE VALORES COMISIONES</t>
  </si>
  <si>
    <t>SOPORTE Y MANTENIMIENTO PAGADO POR ANTICIPADO</t>
  </si>
  <si>
    <t>REPARACION Y MANTENIMIENTO DE SOFTWARE</t>
  </si>
  <si>
    <t>CUENTAS POR COBRAR OPERACIONALES CASA DE VALORES COMISIONES FONDOS PROPIOS</t>
  </si>
  <si>
    <t>CUENTAS POR COBRAR OPERACIONALES CASA DE VALORES COMISIONES FONDOS DE TERCEROS</t>
  </si>
  <si>
    <t>SUPERVISION CASA DE BOLSA (SMV) PAGADA POR ANTICIPADA</t>
  </si>
  <si>
    <t>GANANCIA O PERDIDA EN INVERSIONES LOCALES A VRCORI ACCIONES PERSONA JURIDICA LATINEX</t>
  </si>
  <si>
    <t>GANANCIA EN INSTRUMENTOS FINANCIEROS A VRCR EXTRANJERO - BONOS GUBERNAMENTALES PERSONA JURIDICA</t>
  </si>
  <si>
    <t>GASTOS DE PROCESAMIENTO DE PLANILLA TECNASA</t>
  </si>
  <si>
    <t>OTROS ACTIVOS FONDO DE CESANTIA COLABORADORES</t>
  </si>
  <si>
    <t>IMPUESTO SOBRE LA RENTA CORRIENTE PERIODO ANTERIOR</t>
  </si>
  <si>
    <t>IMPUESTO SOBRE LA RENTA DIFERIDO ACTIVO RESERVA DE CUENTAS POR COBRAR</t>
  </si>
  <si>
    <t>GANANCIA EN INSTRUMENTOS FINANCIEROS A VRCR LOCAL - BONOS GUBERNAMENTALES PERSONA JURIDICA</t>
  </si>
  <si>
    <t>IMPUESTO SOBRE LA RENTA CORRIENTE PERIODO CORRIENTE</t>
  </si>
  <si>
    <t>HONORARIOS PROFESIONALES OTROS EXTRANJERO</t>
  </si>
  <si>
    <t>OTROS ACTIVOS FONDO DE CESANTIA PLAN DE ACTIVOS - BENEFICIO POST EMPLEO</t>
  </si>
  <si>
    <t>INGRESOS DE COMISIONES POR SERVICIOS LOCAL - INTRACOMPANY BISA</t>
  </si>
  <si>
    <t>IMPUESTO SOBRE LA RENTA RETENIDO EMPLEADO</t>
  </si>
  <si>
    <t>GASTOS DE OPERACIONES COMISIONES PAGADAS EXTRANJERO- TRANSACCIONES CON VALORES INTERCOMPAÑIA</t>
  </si>
  <si>
    <t>PRIMA DE ANTIGÜEDAD DIFERENCIA PRIMA DE ANTIGÜEDAD</t>
  </si>
  <si>
    <t>CUOTA SEGURO EDUCATIVO PATRONAL</t>
  </si>
  <si>
    <t>GASTOS LEGALES Y NOTARIALES</t>
  </si>
  <si>
    <t xml:space="preserve">BENEFICIOS A EMPLEADOS OTROS BENEFICIOS OTROS BENEFICIOS </t>
  </si>
  <si>
    <t>IMPUESTO SOBRE LA RENTA DIFERIDO MET SIMPLIFICADA DE CUENTAS POR COBRAR</t>
  </si>
  <si>
    <t>OTROS IMPUESTOS ITBMS</t>
  </si>
  <si>
    <t xml:space="preserve">IMPUESTOS DE MUNICIPALES </t>
  </si>
  <si>
    <t>OTROS IMPUESTOS TASA UNICA</t>
  </si>
  <si>
    <t>ALQUILERES DE LICENCIA DE SOFTWARE</t>
  </si>
  <si>
    <t>IMPUESTOS DE LICENCIA COMERCIAL</t>
  </si>
  <si>
    <t>ALQUILERES DE LICENCIA DE BLOOMBERG</t>
  </si>
  <si>
    <t>INGRESOS POR INTERESES DE DEPOSITOS A PLAZO EN OTRAS ENTIDADS FINANCIERAS PERSONA JURIDICA EXTRANJERAS</t>
  </si>
  <si>
    <t>INSPECCIONES REGULATORIAS LICENCIA ADMINISTRADOR DE INVERSIONES</t>
  </si>
  <si>
    <t>CUENTAS POR PAGAR OPERACIONALES DIVERSAS COMISIONES CORRESPONSALIA INTERCOMPAÑIA</t>
  </si>
  <si>
    <t>INGRESOS DE COMISIONES POR SERVICIOS LOCAL - INTRACOMPANY LEASING</t>
  </si>
  <si>
    <t>PRIMA DE ANTIGÜEDAD COSTO PLAN ACTUARIAL</t>
  </si>
  <si>
    <t>PRIMA DE ANTIGÜEDAD</t>
  </si>
  <si>
    <t>INGRESOS DE COMISIONES POR SERVICIOS LOCAL - INTRACOMPANY BANISTMO</t>
  </si>
  <si>
    <t>PRIMA DE ANTIGÜEDAD COSTO INTERESE PRIMA DE ANTIGÜEDAD</t>
  </si>
  <si>
    <t>ACCIONES COMUNES EMITIDAS Y EN CIRCULACION</t>
  </si>
  <si>
    <t xml:space="preserve">CAPITAL ADICIONAL PAGADO </t>
  </si>
  <si>
    <t>CUENTAS POR COBRAR OPERACIONALES CASA DE VALORES COMISIONES ADMINISTRACION PORTAFOLIO DE TERCEROS</t>
  </si>
  <si>
    <t>CUENTAS POR COBRAR OPERACIONALES CASA DE VALORES CUENTAS POR COBRAR FONDOS PROPIOS</t>
  </si>
  <si>
    <t>CREDITO FISCAL EMITIDO POR DEVOLUCIONES DE IMPUESTO</t>
  </si>
  <si>
    <t>CUENTAS POR COBRAR OPERACIONALES CASA DE VALORES OPERACIONES DE BOLSA</t>
  </si>
  <si>
    <t xml:space="preserve">XIII MES POR PAGAR </t>
  </si>
  <si>
    <t>PGC PLAN DE GESTION COMERCIAL</t>
  </si>
  <si>
    <t>INVERSIONES EN VALORES LOCALES AL VRCORI ACCIONES NOMINAL LATINEX</t>
  </si>
  <si>
    <t>HONORARIOS PROFESIONALES OTROS LOCAL</t>
  </si>
  <si>
    <t>POLIZAS DE SEGURO DIVERSAS SEGURO DE RIESGOS DIVERSOS</t>
  </si>
  <si>
    <t>COMUNICACIONES ENLACES DE COMUNICACIÓN</t>
  </si>
  <si>
    <t>GASTOS DE ATENCION A CLIENTES</t>
  </si>
  <si>
    <t>CUENTAS POR PAGAR OPERACIONALES DIVERSAS CASA DE VALORES</t>
  </si>
  <si>
    <t>PARTICIPACION EN UTILIDADES</t>
  </si>
  <si>
    <t>Patrimonio:</t>
  </si>
  <si>
    <t xml:space="preserve">Utilidad antes del impuesto sobre la renta </t>
  </si>
  <si>
    <t xml:space="preserve">Utilidad neta </t>
  </si>
  <si>
    <t>Flujo de efectivo de las actividades de operación</t>
  </si>
  <si>
    <t>Flujo de efectivo de las actividades de inversión</t>
  </si>
  <si>
    <t>Flujo de efectivo de las actividades de financiamiento</t>
  </si>
  <si>
    <t>101203010002021001</t>
  </si>
  <si>
    <t>101203010002020401</t>
  </si>
  <si>
    <t>101203010002021601</t>
  </si>
  <si>
    <t>101203010002021801</t>
  </si>
  <si>
    <t>101203010002020301</t>
  </si>
  <si>
    <t>101203010002020501</t>
  </si>
  <si>
    <t>101203010002021701</t>
  </si>
  <si>
    <t>101203010002022001</t>
  </si>
  <si>
    <t>101203010002022101</t>
  </si>
  <si>
    <t>101203010001020101</t>
  </si>
  <si>
    <t>101203010002020601</t>
  </si>
  <si>
    <t>101203010002020201</t>
  </si>
  <si>
    <t>116102000000000301</t>
  </si>
  <si>
    <t>508101030400000901</t>
  </si>
  <si>
    <t>508101010100000101</t>
  </si>
  <si>
    <t>510101010200000001</t>
  </si>
  <si>
    <t>108101000000000101</t>
  </si>
  <si>
    <t>508101010200000401</t>
  </si>
  <si>
    <t>508101010100000301</t>
  </si>
  <si>
    <t>508101030600000101</t>
  </si>
  <si>
    <t>508102180200000101</t>
  </si>
  <si>
    <t>508101010100000201</t>
  </si>
  <si>
    <t>701201020000020601</t>
  </si>
  <si>
    <t>701201020000020701</t>
  </si>
  <si>
    <t>701101020000020201</t>
  </si>
  <si>
    <t>701201020000020501</t>
  </si>
  <si>
    <t>402111000000020601</t>
  </si>
  <si>
    <t>402111000000020401</t>
  </si>
  <si>
    <t>701201020000020901</t>
  </si>
  <si>
    <t>402111000000020301</t>
  </si>
  <si>
    <t>701201020000020401</t>
  </si>
  <si>
    <t>701201020000020301</t>
  </si>
  <si>
    <t>110102000202000101</t>
  </si>
  <si>
    <t>402211000000020301</t>
  </si>
  <si>
    <t>402211000000020401</t>
  </si>
  <si>
    <t>508102190000000501</t>
  </si>
  <si>
    <t>508101010400000101</t>
  </si>
  <si>
    <t>508102190000000101</t>
  </si>
  <si>
    <t>508102190000000201</t>
  </si>
  <si>
    <t>107101040000040401</t>
  </si>
  <si>
    <t>103201010001020001</t>
  </si>
  <si>
    <t>103101010002020001</t>
  </si>
  <si>
    <t>402211000000020101</t>
  </si>
  <si>
    <t>510103010203000001</t>
  </si>
  <si>
    <t>405102010000020001</t>
  </si>
  <si>
    <t>103201010002020001</t>
  </si>
  <si>
    <t>402111000000020201</t>
  </si>
  <si>
    <t>103101010001020001</t>
  </si>
  <si>
    <t>502101000000020201</t>
  </si>
  <si>
    <t>502201000000020001</t>
  </si>
  <si>
    <t>502111000000020001</t>
  </si>
  <si>
    <t>502101000000020001</t>
  </si>
  <si>
    <t>508102160100000401</t>
  </si>
  <si>
    <t>508102160500000101</t>
  </si>
  <si>
    <t>210102010000000101</t>
  </si>
  <si>
    <t>508102160100000101</t>
  </si>
  <si>
    <t>508102390000000401</t>
  </si>
  <si>
    <t>213101000000000501</t>
  </si>
  <si>
    <t>303103010000000201</t>
  </si>
  <si>
    <t>101103010001040101</t>
  </si>
  <si>
    <t>101103010001040601</t>
  </si>
  <si>
    <t>101103010001040301</t>
  </si>
  <si>
    <t>510103010202000001</t>
  </si>
  <si>
    <t>402211000000020201</t>
  </si>
  <si>
    <t>508101030500000101</t>
  </si>
  <si>
    <t>101103010001040501</t>
  </si>
  <si>
    <t>402111000000020501</t>
  </si>
  <si>
    <t>101103010001040201</t>
  </si>
  <si>
    <t>508101030300000101</t>
  </si>
  <si>
    <t>404100000000020001</t>
  </si>
  <si>
    <t>213104000000000001</t>
  </si>
  <si>
    <t>305100000000000101</t>
  </si>
  <si>
    <t>409205060000000301</t>
  </si>
  <si>
    <t>409205060000000401</t>
  </si>
  <si>
    <t>508102020200000301</t>
  </si>
  <si>
    <t>409105070000000001</t>
  </si>
  <si>
    <t>409105060000000001</t>
  </si>
  <si>
    <t>409205060000000201</t>
  </si>
  <si>
    <t>103101070001020001</t>
  </si>
  <si>
    <t>304101000000000001</t>
  </si>
  <si>
    <t>508102160200000101</t>
  </si>
  <si>
    <t>213101000000000701</t>
  </si>
  <si>
    <t>101103020001040101</t>
  </si>
  <si>
    <t>213101000000000901</t>
  </si>
  <si>
    <t>509103010100000201</t>
  </si>
  <si>
    <t>510103010201000001</t>
  </si>
  <si>
    <t>509103010200000101</t>
  </si>
  <si>
    <t>213103000000000201</t>
  </si>
  <si>
    <t>101103020002040101</t>
  </si>
  <si>
    <t>103101030002040001</t>
  </si>
  <si>
    <t>103101030001040001</t>
  </si>
  <si>
    <t>213103000000000101</t>
  </si>
  <si>
    <t>509103010100000101</t>
  </si>
  <si>
    <t>509103010200000201</t>
  </si>
  <si>
    <t>116101000000000101</t>
  </si>
  <si>
    <t>217101000000040201</t>
  </si>
  <si>
    <t>508102010101040001</t>
  </si>
  <si>
    <t>508102300000000301</t>
  </si>
  <si>
    <t>508102390000040701</t>
  </si>
  <si>
    <t>118106000100010101</t>
  </si>
  <si>
    <t>118106000100010301</t>
  </si>
  <si>
    <t>110102000201000101</t>
  </si>
  <si>
    <t>110103000001000101</t>
  </si>
  <si>
    <t>217203110000020401</t>
  </si>
  <si>
    <t>218104000000000001</t>
  </si>
  <si>
    <t>217103110000000101</t>
  </si>
  <si>
    <t>218103000000000001</t>
  </si>
  <si>
    <t>217103110000000201</t>
  </si>
  <si>
    <t>213102000000000101</t>
  </si>
  <si>
    <t>213102000000000301</t>
  </si>
  <si>
    <t>508101030700000101</t>
  </si>
  <si>
    <t>508101020000000201</t>
  </si>
  <si>
    <t>217101000000040101</t>
  </si>
  <si>
    <t>401102020001040001</t>
  </si>
  <si>
    <t>401102010001040001</t>
  </si>
  <si>
    <t>501102020001040001</t>
  </si>
  <si>
    <t>508102150000000201</t>
  </si>
  <si>
    <t>508102150000000101</t>
  </si>
  <si>
    <t>508102150000000401</t>
  </si>
  <si>
    <t>508102150000000301</t>
  </si>
  <si>
    <t>405102020300040001</t>
  </si>
  <si>
    <t>103102070001040101</t>
  </si>
  <si>
    <t>402211000000020501</t>
  </si>
  <si>
    <t>118105120000000201</t>
  </si>
  <si>
    <t>116104000000000301</t>
  </si>
  <si>
    <t>508101010100000401</t>
  </si>
  <si>
    <t>118105120000000301</t>
  </si>
  <si>
    <t>508102020200000401</t>
  </si>
  <si>
    <t>118105120000000401</t>
  </si>
  <si>
    <t>116103000000000401</t>
  </si>
  <si>
    <t>303101010000020101</t>
  </si>
  <si>
    <t>405202020100020001</t>
  </si>
  <si>
    <t>511101000000000201</t>
  </si>
  <si>
    <t>405102020100020001</t>
  </si>
  <si>
    <t>508202160600000901</t>
  </si>
  <si>
    <t>119103000000000101</t>
  </si>
  <si>
    <t>119103000000000201</t>
  </si>
  <si>
    <t>402111000000040301</t>
  </si>
  <si>
    <t>511102010000000201</t>
  </si>
  <si>
    <t>511101000000000101</t>
  </si>
  <si>
    <t>508102280000000401</t>
  </si>
  <si>
    <t>213101000000000301</t>
  </si>
  <si>
    <t>502201000000030001</t>
  </si>
  <si>
    <t>508101020000000101</t>
  </si>
  <si>
    <t>508101020000000301</t>
  </si>
  <si>
    <t>508101031001000401</t>
  </si>
  <si>
    <t>213101000000000401</t>
  </si>
  <si>
    <t>213101000000000201</t>
  </si>
  <si>
    <t>508101010500000301</t>
  </si>
  <si>
    <t>508101031001000501</t>
  </si>
  <si>
    <t>508102310000000101</t>
  </si>
  <si>
    <t>213101000000000101</t>
  </si>
  <si>
    <t>213102000000000201</t>
  </si>
  <si>
    <t>508102140201000101</t>
  </si>
  <si>
    <t>508102130400000101</t>
  </si>
  <si>
    <t>508102130300000201</t>
  </si>
  <si>
    <t>508102130400000501</t>
  </si>
  <si>
    <t>508102010200000301</t>
  </si>
  <si>
    <t>401202020002020001</t>
  </si>
  <si>
    <t>508102140202000101</t>
  </si>
  <si>
    <t>108102010000000301</t>
  </si>
  <si>
    <t>508102130200000101</t>
  </si>
  <si>
    <t>508102010200000201</t>
  </si>
  <si>
    <t>508102130400000301</t>
  </si>
  <si>
    <t>508101010300000101</t>
  </si>
  <si>
    <t>217203110000030301</t>
  </si>
  <si>
    <t>402111000000040201</t>
  </si>
  <si>
    <t>508101010500000201</t>
  </si>
  <si>
    <t>508101010500000101</t>
  </si>
  <si>
    <t>402111000000040101</t>
  </si>
  <si>
    <t>508101010500000401</t>
  </si>
  <si>
    <t>301100000000000101</t>
  </si>
  <si>
    <t>301100000000000201</t>
  </si>
  <si>
    <t>701202020000020301</t>
  </si>
  <si>
    <t>701102020000020201</t>
  </si>
  <si>
    <t>701202020000020701</t>
  </si>
  <si>
    <t>701202020000020601</t>
  </si>
  <si>
    <t>701202020000020901</t>
  </si>
  <si>
    <t>701202020000020401</t>
  </si>
  <si>
    <t>701202020000020501</t>
  </si>
  <si>
    <t>210101000000000101</t>
  </si>
  <si>
    <t>112100000000000001</t>
  </si>
  <si>
    <t>118105120000000501</t>
  </si>
  <si>
    <t>118105120000000601</t>
  </si>
  <si>
    <t>108103010000000101</t>
  </si>
  <si>
    <t>118105120000000101</t>
  </si>
  <si>
    <t>213101000000000601</t>
  </si>
  <si>
    <t>508101010200000101</t>
  </si>
  <si>
    <t>103102070001020301</t>
  </si>
  <si>
    <t>508102290000000101</t>
  </si>
  <si>
    <t>508102160600000901</t>
  </si>
  <si>
    <t>508102180200000301</t>
  </si>
  <si>
    <t>508102110000000301</t>
  </si>
  <si>
    <t>217103110000000001</t>
  </si>
  <si>
    <t>508102120000000501</t>
  </si>
  <si>
    <t>508102390000000101</t>
  </si>
  <si>
    <t>508101010200000201</t>
  </si>
  <si>
    <t>508102200000000101</t>
  </si>
  <si>
    <t>RECLA-12</t>
  </si>
  <si>
    <t>OTROS PASIVOS CUENTAS TEMPORALES PLANILLA</t>
  </si>
  <si>
    <t>604020705</t>
  </si>
  <si>
    <t>PERSHING, LLC. OPERACIONES BEG</t>
  </si>
  <si>
    <t>PERSHING, LLC. CARGOS CUENTAS 46B</t>
  </si>
  <si>
    <t>BANISTMO DIVIDENDOS LATINEX</t>
  </si>
  <si>
    <t>PERSHING, LLC. CARGOS CUENTAS HET</t>
  </si>
  <si>
    <t>219101090000000001</t>
  </si>
  <si>
    <t>101203010002021401</t>
  </si>
  <si>
    <t>101203010002021501</t>
  </si>
  <si>
    <t>101103010001040401</t>
  </si>
  <si>
    <t>101203010002021301</t>
  </si>
  <si>
    <t>Costo de Inst. y Equipo - Alquileres y Arrend. Licencia</t>
  </si>
  <si>
    <t>101203010002020901</t>
  </si>
  <si>
    <t>PERSHING, LLC. INTERMEDIACION APT</t>
  </si>
  <si>
    <t>118102000000040401</t>
  </si>
  <si>
    <t>CUENTAS POR COBRAR INTRACOMPAÑIA VALORES BANISTMO</t>
  </si>
  <si>
    <t>RP-4051-0011</t>
  </si>
  <si>
    <t>RECLA-20</t>
  </si>
  <si>
    <t>RECLA VALORES</t>
  </si>
  <si>
    <t>RB-1011-0027</t>
  </si>
  <si>
    <t>RB-2171-0027</t>
  </si>
  <si>
    <t>RP-4011-0012</t>
  </si>
  <si>
    <t>RB-1011-0007</t>
  </si>
  <si>
    <t>RB-2171-0025</t>
  </si>
  <si>
    <t>RB-1011-0002</t>
  </si>
  <si>
    <t>RP-4011-0010</t>
  </si>
  <si>
    <t>RB-1011-0028</t>
  </si>
  <si>
    <t>RP-4011-0013</t>
  </si>
  <si>
    <t>RECLA-21</t>
  </si>
  <si>
    <t>Niveles</t>
  </si>
  <si>
    <t>S 1</t>
  </si>
  <si>
    <t>S 2</t>
  </si>
  <si>
    <t>S 3</t>
  </si>
  <si>
    <t>S 4</t>
  </si>
  <si>
    <t>S 5</t>
  </si>
  <si>
    <t>S 6</t>
  </si>
  <si>
    <t>S7</t>
  </si>
  <si>
    <t>S8</t>
  </si>
  <si>
    <t>S9</t>
  </si>
  <si>
    <t>S10</t>
  </si>
  <si>
    <t>Cuenta Sicobi</t>
  </si>
  <si>
    <t>Cuenta Completa</t>
  </si>
  <si>
    <t>DESCRIPCIÓN</t>
  </si>
  <si>
    <t>Nombre de la cuenta</t>
  </si>
  <si>
    <t>Saldo moneda original 06/30/2022</t>
  </si>
  <si>
    <t>Aplicación</t>
  </si>
  <si>
    <t>Uso de la Cuenta</t>
  </si>
  <si>
    <t>Comentarios</t>
  </si>
  <si>
    <t>Moneda Sicobis</t>
  </si>
  <si>
    <t>Moneda Cobis</t>
  </si>
  <si>
    <t>Comentario area certificadora</t>
  </si>
  <si>
    <t>Comentarios cotnabilidad</t>
  </si>
  <si>
    <t/>
  </si>
  <si>
    <t>01</t>
  </si>
  <si>
    <t>101</t>
  </si>
  <si>
    <t>EFECTIVO Y EQUIVALENTES AL EFECTIVO Y DEPOSITOS</t>
  </si>
  <si>
    <t>1012</t>
  </si>
  <si>
    <t>EFECTIVO Y EQUIVALENTES AL EFECTIVO Y DEPOSITOS EXTRANJEROS</t>
  </si>
  <si>
    <t>03</t>
  </si>
  <si>
    <t>101203</t>
  </si>
  <si>
    <t>10120301</t>
  </si>
  <si>
    <t>DEPOSITOS A LA VISTA EXTRANJEROS</t>
  </si>
  <si>
    <t>00</t>
  </si>
  <si>
    <t>1012030100</t>
  </si>
  <si>
    <t>101203010001</t>
  </si>
  <si>
    <t>02</t>
  </si>
  <si>
    <t>10120301000102</t>
  </si>
  <si>
    <t>1012030100010201</t>
  </si>
  <si>
    <t>BANCOS EXTRANJEROS BNY MELLON</t>
  </si>
  <si>
    <t>1011</t>
  </si>
  <si>
    <t>EFECTIVO Y EQUIVALENTES AL EFECTIVO Y DEPOSITOS LOCALES</t>
  </si>
  <si>
    <t>101103</t>
  </si>
  <si>
    <t>10110301</t>
  </si>
  <si>
    <t>DEPOSITOS A LA VISTA LOCALES</t>
  </si>
  <si>
    <t>1011030100</t>
  </si>
  <si>
    <t>101103010001</t>
  </si>
  <si>
    <t>04</t>
  </si>
  <si>
    <t>10110301000104</t>
  </si>
  <si>
    <t>DEPOSITOS A LA VISTA LOCALES INTRACOMPANIA</t>
  </si>
  <si>
    <t>1011030100010401</t>
  </si>
  <si>
    <t>1011030100010402</t>
  </si>
  <si>
    <t>1011030100010403</t>
  </si>
  <si>
    <t>1011030100010404</t>
  </si>
  <si>
    <t>3001020100000001611030109</t>
  </si>
  <si>
    <t>05</t>
  </si>
  <si>
    <t>1011030100010405</t>
  </si>
  <si>
    <t>06</t>
  </si>
  <si>
    <t>1011030100010406</t>
  </si>
  <si>
    <t>10110302</t>
  </si>
  <si>
    <t>DEPOSITOS A PLAZO LOCAL</t>
  </si>
  <si>
    <t>1011030200</t>
  </si>
  <si>
    <t>101103020001</t>
  </si>
  <si>
    <t>DEPOSITOS A PLAZO LOCAL EN BANCOS CAPITAL</t>
  </si>
  <si>
    <t>10110302000104</t>
  </si>
  <si>
    <t>DEPOSITOS A PLAZO LOCAL EN BANCOS CAPITAL INTRACOMPANIA</t>
  </si>
  <si>
    <t>1011030200010401</t>
  </si>
  <si>
    <t>101103020002</t>
  </si>
  <si>
    <t>INTERESES POR COBRAR DEPOSITOS A PLAZO LOCAL EN BANCOS INTRACOMPAÑIA</t>
  </si>
  <si>
    <t>10110302000204</t>
  </si>
  <si>
    <t>1011030200020401</t>
  </si>
  <si>
    <t>7</t>
  </si>
  <si>
    <t>2</t>
  </si>
  <si>
    <t>101203010002</t>
  </si>
  <si>
    <t>DEPOSITOS A LA VISTA EN OTRAS INSTITUCIONES FINANCIERAS</t>
  </si>
  <si>
    <t>8</t>
  </si>
  <si>
    <t>10120301000202</t>
  </si>
  <si>
    <t>DEPOSITOS A LA VISTA EN OTRAS INSTITUCIONES FINANCIERAS PERSONA JURIDICA</t>
  </si>
  <si>
    <t>9</t>
  </si>
  <si>
    <t>1012030100020202</t>
  </si>
  <si>
    <t>OTRAS INSTITUCIONES FINANCIERAS PERSHING, LLC. INTERMEDIACION HET</t>
  </si>
  <si>
    <t>10</t>
  </si>
  <si>
    <t>1012030100020203</t>
  </si>
  <si>
    <t>1012030100020204</t>
  </si>
  <si>
    <t>1012030100020205</t>
  </si>
  <si>
    <t>1012030100020206</t>
  </si>
  <si>
    <t>07</t>
  </si>
  <si>
    <t>1012030100020207</t>
  </si>
  <si>
    <t>PERSHING, LLC. SYNDICATE</t>
  </si>
  <si>
    <t>10060402000000016HET892001</t>
  </si>
  <si>
    <t>101203010002020701</t>
  </si>
  <si>
    <t>08</t>
  </si>
  <si>
    <t>1012030100020208</t>
  </si>
  <si>
    <t>PERSHING, LLC. CUENTA DE ERROR HET</t>
  </si>
  <si>
    <t>101203010002020801</t>
  </si>
  <si>
    <t>09</t>
  </si>
  <si>
    <t>1012030100020209</t>
  </si>
  <si>
    <t>1012030100020210</t>
  </si>
  <si>
    <t xml:space="preserve">PERSHING, LLC. </t>
  </si>
  <si>
    <t>11</t>
  </si>
  <si>
    <t>1012030100020211</t>
  </si>
  <si>
    <t>10060402000000016HET897778</t>
  </si>
  <si>
    <t>101203010002021101</t>
  </si>
  <si>
    <t>PERSHING, LLC. AVE. PRICE ETF´S EL SALVADOR</t>
  </si>
  <si>
    <t>12</t>
  </si>
  <si>
    <t>1012030100020212</t>
  </si>
  <si>
    <t>10060402000000016HET890401</t>
  </si>
  <si>
    <t>101203010002021201</t>
  </si>
  <si>
    <t>PERSHING, LLC. TRADE REJECT, OPERACIONES ERRADAS HET</t>
  </si>
  <si>
    <t>13</t>
  </si>
  <si>
    <t>1012030100020213</t>
  </si>
  <si>
    <t>10060402000000016HET890682</t>
  </si>
  <si>
    <t>14</t>
  </si>
  <si>
    <t>1012030100020214</t>
  </si>
  <si>
    <t>15</t>
  </si>
  <si>
    <t>1012030100020215</t>
  </si>
  <si>
    <t>16</t>
  </si>
  <si>
    <t>1012030100020216</t>
  </si>
  <si>
    <t>17</t>
  </si>
  <si>
    <t>1012030100020217</t>
  </si>
  <si>
    <t>18</t>
  </si>
  <si>
    <t>1012030100020218</t>
  </si>
  <si>
    <t>19</t>
  </si>
  <si>
    <t>1012030100020219</t>
  </si>
  <si>
    <t>100604020000000161104200105</t>
  </si>
  <si>
    <t>101203010002021901</t>
  </si>
  <si>
    <t>PERSHING, LLC. TRADE REJECT, OPERACIONES ERRADAS 46B</t>
  </si>
  <si>
    <t>20</t>
  </si>
  <si>
    <t>1012030100020220</t>
  </si>
  <si>
    <t>21</t>
  </si>
  <si>
    <t>1012030100020221</t>
  </si>
  <si>
    <t>103</t>
  </si>
  <si>
    <t>INVERSIONES EN VALORES</t>
  </si>
  <si>
    <t>1031</t>
  </si>
  <si>
    <t>INVERSIONES EN VALORES LOCALES</t>
  </si>
  <si>
    <t>103101</t>
  </si>
  <si>
    <t>INVERSIONES EN VALORES LOCALES AL VRCR</t>
  </si>
  <si>
    <t>10310101</t>
  </si>
  <si>
    <t>INVERSIONES EN VALORES LOCALES AL VRCR BONOS GUBERNAMENTALES</t>
  </si>
  <si>
    <t>1031010100</t>
  </si>
  <si>
    <t>103101010001</t>
  </si>
  <si>
    <t>INVERSIONES EN VALORES LOCALES AL VRCR BONOS GUBERNAMENTALES (NOMINAL / VALORACION / PYD)</t>
  </si>
  <si>
    <t>10310101000102</t>
  </si>
  <si>
    <t>1031010100010200</t>
  </si>
  <si>
    <t>103101010002</t>
  </si>
  <si>
    <t>INTERESES POR COBRAR SOBRE BONOS GUBERNAMENTALES LOCALES AL VRCR</t>
  </si>
  <si>
    <t>10310101000202</t>
  </si>
  <si>
    <t>1031010100020200</t>
  </si>
  <si>
    <t>10310102</t>
  </si>
  <si>
    <t>INVERSIONES EN VALORES LOCALES AL VRCR BONOS GLOBALES CORPORATIVOS</t>
  </si>
  <si>
    <t>1031010200</t>
  </si>
  <si>
    <t>103101020001</t>
  </si>
  <si>
    <t>INVERSIONES EN VALORES LOCALES AL VRCR BONOS GLOBALES CORPORATIVOS (NOMINAL / VALORACION / PYD)</t>
  </si>
  <si>
    <t>10310102000102</t>
  </si>
  <si>
    <t>INVERSIONES EN VALORES LOCALES AL VRCR BONOS GLOBALES CORPORATIVOS (NOMINAL / VALORACION / PYD) PERSONA JURIDICA</t>
  </si>
  <si>
    <t>1031010200010200</t>
  </si>
  <si>
    <t>103101020001020001</t>
  </si>
  <si>
    <t>103101020002</t>
  </si>
  <si>
    <t>INTERESES POR COBRAR SOBRE BONOS GLOBALES CORPORATIVOS LOCALES AL VRCR</t>
  </si>
  <si>
    <t>10310102000202</t>
  </si>
  <si>
    <t>INTERESES POR COBRAR SOBRE BONOS GLOBALES CORPORATIVOS LOCALES PERSONA JURIDICA AL VRCR</t>
  </si>
  <si>
    <t>1031010200020200</t>
  </si>
  <si>
    <t>103101020002020001</t>
  </si>
  <si>
    <t>10310103</t>
  </si>
  <si>
    <t>INVERSIONES EN VALORES LOCALES AL VRCR BONOS CORPORATIVOS</t>
  </si>
  <si>
    <t>1031010300</t>
  </si>
  <si>
    <t>103101030001</t>
  </si>
  <si>
    <t>INVERSIONES EN VALORES LOCALES AL VRCR BONOS CORPORATIVOS (NOMINAL / VALORACION / PYD)</t>
  </si>
  <si>
    <t>10310103000102</t>
  </si>
  <si>
    <t>INVERSIONES EN VALORES LOCALES AL VRCR BONOS CORPORATIVOS (NOMINAL / VALORACION / PYD) PERSONA JURIDICA</t>
  </si>
  <si>
    <t>1031010300010200</t>
  </si>
  <si>
    <t>103101030001020001</t>
  </si>
  <si>
    <t>103101030002</t>
  </si>
  <si>
    <t>INTERESES POR COBRAR SOBRE BONOS CORPORATIVOS LOCALES AL VRCR</t>
  </si>
  <si>
    <t>10310103000202</t>
  </si>
  <si>
    <t>INTERESES POR COBRAR SOBRE BONOS CORPORATIVOS LOCALES PERSONA JURIDICA AL VRCR</t>
  </si>
  <si>
    <t>1031010300020200</t>
  </si>
  <si>
    <t>103101030002020001</t>
  </si>
  <si>
    <t>10310103000104</t>
  </si>
  <si>
    <t>1031010300010400</t>
  </si>
  <si>
    <t>10310103000204</t>
  </si>
  <si>
    <t xml:space="preserve">INTERESES POR COBRAR SOBRE BONOS VRCR INTRACOMPAÑIA LOCALES </t>
  </si>
  <si>
    <t>1031010300020400</t>
  </si>
  <si>
    <t>10310107</t>
  </si>
  <si>
    <t>INVERSIONES EN VALORES LOCALES AL VRCR ACCIONES</t>
  </si>
  <si>
    <t>1031010700</t>
  </si>
  <si>
    <t>103101070001</t>
  </si>
  <si>
    <t>10310107000102</t>
  </si>
  <si>
    <t>1031010700010200</t>
  </si>
  <si>
    <t>103102</t>
  </si>
  <si>
    <t>INVERSIONES EN VALORES LOCALES AL VRCORI ACCIONES</t>
  </si>
  <si>
    <t>10310207</t>
  </si>
  <si>
    <t>1031020700</t>
  </si>
  <si>
    <t>103102070001</t>
  </si>
  <si>
    <t>INVERSIONES EN VALORES LOCALES AL VRCORI ACCIONES NOMINAL</t>
  </si>
  <si>
    <t>10310207000102</t>
  </si>
  <si>
    <t>INVERSIONES EN VALORES LOCALES AL VRCORI ACCIONES NOMINAL PERSONA JURIDICA</t>
  </si>
  <si>
    <t>1031020700010203</t>
  </si>
  <si>
    <t>se deberan separar los saldos en la migracion BAISA y LATINEX</t>
  </si>
  <si>
    <t>1031020700010204</t>
  </si>
  <si>
    <t>INVERSIONES EN VALORES LOCALES AL VRCORI ACCIONES NOMINAL BAISA</t>
  </si>
  <si>
    <t>103102070001020401</t>
  </si>
  <si>
    <t>1032</t>
  </si>
  <si>
    <t>INVERSIONES EN VALORES EXTRANJERO</t>
  </si>
  <si>
    <t>103201</t>
  </si>
  <si>
    <t>INVERSIONES EN VALORES EXTRANJERO AL VRCR</t>
  </si>
  <si>
    <t>10320101</t>
  </si>
  <si>
    <t>INVERSIONES EN VALORES EXTRANJERO AL VRCR BONOS GUBERNAMENTALES</t>
  </si>
  <si>
    <t>1032010100</t>
  </si>
  <si>
    <t>103201010001</t>
  </si>
  <si>
    <t>INVERSIONES EN VALORES EXTRANJERO AL VRCR BONOS GUBERNAMENTALES (NOMINAL / VALORACION / PYD)</t>
  </si>
  <si>
    <t>10320101000102</t>
  </si>
  <si>
    <t>1032010100010200</t>
  </si>
  <si>
    <t>103201010002</t>
  </si>
  <si>
    <t>INTERESES POR COBRAR SOBRE BONOS GUBERNAMENTALES EXTRANJERO AL VRCR</t>
  </si>
  <si>
    <t>10320101000202</t>
  </si>
  <si>
    <t>1032010100020200</t>
  </si>
  <si>
    <t>10320103</t>
  </si>
  <si>
    <t>INVERSIONES EN VALORES EXTRANJERO AL VRCR BONOS CORPORATIVOS</t>
  </si>
  <si>
    <t>1032010300</t>
  </si>
  <si>
    <t>103201030001</t>
  </si>
  <si>
    <t>INVERSIONES EN VALORES EXTRANJERO AL VRCR BONOS CORPORATIVOS (NOMINAL / VALORACION / PYD)</t>
  </si>
  <si>
    <t>10320103000102</t>
  </si>
  <si>
    <t>INVERSIONES EN VALORES EXTRANJERO AL VRCR BONOS CORPORATIVOS (NOMINAL / VALORACION / PYD) PERSONA JURIDICA</t>
  </si>
  <si>
    <t>1032010300010200</t>
  </si>
  <si>
    <t>103201030001020001</t>
  </si>
  <si>
    <t>103201030002</t>
  </si>
  <si>
    <t>INTERESES POR COBRAR SOBRE BONOS CORPORATIVOS EXTRANJERO AL VRCR</t>
  </si>
  <si>
    <t>10320103000202</t>
  </si>
  <si>
    <t>INTERESES POR COBRAR SOBRE BONOS CORPORATIVOS EXTRANJERO PERSONA JURIDICA AL VRCR</t>
  </si>
  <si>
    <t>1032010300020200</t>
  </si>
  <si>
    <t>103201030002020001</t>
  </si>
  <si>
    <t>10320107</t>
  </si>
  <si>
    <t>INVERSIONES EN VALORES EXTRANJERA AL VRCR ACCIONES</t>
  </si>
  <si>
    <t>1032010700</t>
  </si>
  <si>
    <t>103201070001</t>
  </si>
  <si>
    <t>10320107000102</t>
  </si>
  <si>
    <t>INVERSIONES EN VALORES EXTRANJERA AL VRCR ACCIONES (NOMINAL / VALORACION) PERSONA JURIDICA</t>
  </si>
  <si>
    <t>1032010700010200</t>
  </si>
  <si>
    <t>103201070001020001</t>
  </si>
  <si>
    <t>10320103000103</t>
  </si>
  <si>
    <t xml:space="preserve">INVERSIONES EN VALORES EXTRANJEROS AL VRCR BONOS INTERCOMPAÑIA (NOMINAL / VALORACION / PYD) </t>
  </si>
  <si>
    <t>1032010300010300</t>
  </si>
  <si>
    <t>103201030001030001</t>
  </si>
  <si>
    <t>10320103000203</t>
  </si>
  <si>
    <t>INTERESES POR COBRAR SOBRE BONOS VRCR INTERCOMPAÑIA EXTRANJEROS</t>
  </si>
  <si>
    <t>1032010300020300</t>
  </si>
  <si>
    <t>103201030002030001</t>
  </si>
  <si>
    <t>107</t>
  </si>
  <si>
    <t>INVERSIONES PERMANENTES</t>
  </si>
  <si>
    <t>1071</t>
  </si>
  <si>
    <t xml:space="preserve">INVERSIONES PERMANENTES LOCALES  </t>
  </si>
  <si>
    <t>107101</t>
  </si>
  <si>
    <t>INVERSIONES PERMANENTES LOCALES UTILIZANDO EL METODO DE CONSOLIDACION</t>
  </si>
  <si>
    <t>10710104</t>
  </si>
  <si>
    <t>1071010400</t>
  </si>
  <si>
    <t>107101040000</t>
  </si>
  <si>
    <t>10710104000004</t>
  </si>
  <si>
    <t>INVERSIONES PERMANENTES LOCALES UTILIZANDO EL METODO DE CONSOLIDACION INTRACOMPAÑIA</t>
  </si>
  <si>
    <t>1071010400000404</t>
  </si>
  <si>
    <t>108</t>
  </si>
  <si>
    <t>ACTIVOS POR IMPUESTO</t>
  </si>
  <si>
    <t>1081</t>
  </si>
  <si>
    <t>108101</t>
  </si>
  <si>
    <t>IMPUESTOS SOBRE LA RENTA PAGADO POR ADELANTADO</t>
  </si>
  <si>
    <t>10810100</t>
  </si>
  <si>
    <t>1081010000</t>
  </si>
  <si>
    <t>108101000000</t>
  </si>
  <si>
    <t>10810100000000</t>
  </si>
  <si>
    <t>1081010000000001</t>
  </si>
  <si>
    <t>108102</t>
  </si>
  <si>
    <t>IMPUESTO SOBRE LA RENTA DIFERIDO</t>
  </si>
  <si>
    <t>10810201</t>
  </si>
  <si>
    <t>POR PERDIDAS CREDITICIAS ESPERADAS Y METODOLOGIA SIMPLIFICADA</t>
  </si>
  <si>
    <t>1081020100</t>
  </si>
  <si>
    <t>108102010000</t>
  </si>
  <si>
    <t>10810201000000</t>
  </si>
  <si>
    <t>1081020100000003</t>
  </si>
  <si>
    <t>108103</t>
  </si>
  <si>
    <t>CREDITO FISCAL EMITIDO POR EL GOBIERNO</t>
  </si>
  <si>
    <t>10810301</t>
  </si>
  <si>
    <t>1081030100</t>
  </si>
  <si>
    <t>108103010000</t>
  </si>
  <si>
    <t>10810301000000</t>
  </si>
  <si>
    <t>1081030100000001</t>
  </si>
  <si>
    <t>30</t>
  </si>
  <si>
    <t>109</t>
  </si>
  <si>
    <t>PROPIEDAD, PLANTA Y EQUIPO</t>
  </si>
  <si>
    <t>1091</t>
  </si>
  <si>
    <t>109102</t>
  </si>
  <si>
    <t>MOBILIARIO, EQUIPO Y ENSERES</t>
  </si>
  <si>
    <t>10910204</t>
  </si>
  <si>
    <t>EQUIPO RODANTE</t>
  </si>
  <si>
    <t>1091020400</t>
  </si>
  <si>
    <t>109102040001</t>
  </si>
  <si>
    <t>EQUIPO RODANTE COSTO</t>
  </si>
  <si>
    <t>10910204000100</t>
  </si>
  <si>
    <t>1091020400010000</t>
  </si>
  <si>
    <t>10190102000000016EQ RODANTE</t>
  </si>
  <si>
    <t>109102040001000001</t>
  </si>
  <si>
    <t>109102040002</t>
  </si>
  <si>
    <t>DEPRECIACION ACUMULADA EQUIPO RODANTE</t>
  </si>
  <si>
    <t>10910204000200</t>
  </si>
  <si>
    <t>1091020400020000</t>
  </si>
  <si>
    <t>10190202000000016DEP ACUM EQR</t>
  </si>
  <si>
    <t>109102040002000001</t>
  </si>
  <si>
    <t>110</t>
  </si>
  <si>
    <t>ACTIVOS INTANGIBLES Y PLUSVALIA</t>
  </si>
  <si>
    <t>1101</t>
  </si>
  <si>
    <t>SOFTWARE</t>
  </si>
  <si>
    <t>110102</t>
  </si>
  <si>
    <t>11010200</t>
  </si>
  <si>
    <t>1101020001</t>
  </si>
  <si>
    <t>SOFTWARE DESARROLLADOS INTERNAMENTE</t>
  </si>
  <si>
    <t>110102000101</t>
  </si>
  <si>
    <t>SOFTWARE DESARROLLADOS INTERNAMENTE COSTO</t>
  </si>
  <si>
    <t>11010200010100</t>
  </si>
  <si>
    <t>1101020001010001</t>
  </si>
  <si>
    <t>10160101010000016SOFT DES INT</t>
  </si>
  <si>
    <t>110102000101000101</t>
  </si>
  <si>
    <t>110102000102</t>
  </si>
  <si>
    <t>AMORTIZACION ACUMULADA SOFTWARE DESARROLLADOS INTERNAMENTE</t>
  </si>
  <si>
    <t>11010200010200</t>
  </si>
  <si>
    <t>1101020001020001</t>
  </si>
  <si>
    <t>10160101020000016AMORT SOFINT</t>
  </si>
  <si>
    <t>110102000102000101</t>
  </si>
  <si>
    <t>1101020002</t>
  </si>
  <si>
    <t>SOFTWARE COMPRADOS EXTERNOS</t>
  </si>
  <si>
    <t>110102000201</t>
  </si>
  <si>
    <t>11010200020100</t>
  </si>
  <si>
    <t>1101020002010001</t>
  </si>
  <si>
    <t>110102000202</t>
  </si>
  <si>
    <t>11010200020200</t>
  </si>
  <si>
    <t>1101020002020001</t>
  </si>
  <si>
    <t>1101020003</t>
  </si>
  <si>
    <t>SOFTWARE EN FASE DE DESARROLLO (PROYECTOS IT)</t>
  </si>
  <si>
    <t>110102000301</t>
  </si>
  <si>
    <t>SOFTWARE EN FASE DE DESARROLLO (PROYECTOS IT) COSTO</t>
  </si>
  <si>
    <t>11010200030100</t>
  </si>
  <si>
    <t>1101020003010001</t>
  </si>
  <si>
    <t>10160102000000016PROY EN DESAR</t>
  </si>
  <si>
    <t>110102000301000101</t>
  </si>
  <si>
    <t>110103</t>
  </si>
  <si>
    <t>DERECHO DE PUESTO DE BOLSA</t>
  </si>
  <si>
    <t>11010300</t>
  </si>
  <si>
    <t>1101030000</t>
  </si>
  <si>
    <t>110103000001</t>
  </si>
  <si>
    <t>11010300000100</t>
  </si>
  <si>
    <t>1101030000010001</t>
  </si>
  <si>
    <t>112</t>
  </si>
  <si>
    <t>1121</t>
  </si>
  <si>
    <t>112100</t>
  </si>
  <si>
    <t>11210000</t>
  </si>
  <si>
    <t>1121000000</t>
  </si>
  <si>
    <t>112100000000</t>
  </si>
  <si>
    <t>11210000000000</t>
  </si>
  <si>
    <t>1121000000000000</t>
  </si>
  <si>
    <t>115</t>
  </si>
  <si>
    <t>ACTIVOS DERECHO DE USO</t>
  </si>
  <si>
    <t>1151</t>
  </si>
  <si>
    <t>115102</t>
  </si>
  <si>
    <t>11510202</t>
  </si>
  <si>
    <t>ACTIVOS DERECHO DE USO VEHICULOS</t>
  </si>
  <si>
    <t>1151020200</t>
  </si>
  <si>
    <t>115102020001</t>
  </si>
  <si>
    <t>ACTIVOS DERECHO DE USO VEHICULOS COSTO</t>
  </si>
  <si>
    <t>11510202000100</t>
  </si>
  <si>
    <t>1151020200010000</t>
  </si>
  <si>
    <t>10180100000000016DU VEHICULOS</t>
  </si>
  <si>
    <t>115102020001000001</t>
  </si>
  <si>
    <t>115102020002</t>
  </si>
  <si>
    <t>DEPRECIACION ACUMULADA ACTIVOS DERECHO DE USO VEHICULOS</t>
  </si>
  <si>
    <t>11510202000200</t>
  </si>
  <si>
    <t>1151020200020000</t>
  </si>
  <si>
    <t>10180200000000016DU DEP VEHIC</t>
  </si>
  <si>
    <t>115102020002000001</t>
  </si>
  <si>
    <t>116</t>
  </si>
  <si>
    <t>GASTOS PAGADOS POR ANTICIPADO</t>
  </si>
  <si>
    <t>1161</t>
  </si>
  <si>
    <t>116101</t>
  </si>
  <si>
    <t xml:space="preserve">SEGUROS PAGADOS POR ANTICIPADO </t>
  </si>
  <si>
    <t>11610100</t>
  </si>
  <si>
    <t>1161010000</t>
  </si>
  <si>
    <t>116101000000</t>
  </si>
  <si>
    <t>11610100000000</t>
  </si>
  <si>
    <t>1161010000000001</t>
  </si>
  <si>
    <t>1161010000000002</t>
  </si>
  <si>
    <t>SEGUROS PAGADOS POR ANTICIPADO POLIZA VIDA/SALUD</t>
  </si>
  <si>
    <t>10240200000000008GPA SEG GH</t>
  </si>
  <si>
    <t>116101000000000201</t>
  </si>
  <si>
    <t>Fue utilizada en noviembre</t>
  </si>
  <si>
    <t>1161010000000003</t>
  </si>
  <si>
    <t>SEGUROS PAGADOS POR ANTICIPADO RIESGOS DIVERSOS</t>
  </si>
  <si>
    <t>116101000000000301</t>
  </si>
  <si>
    <t>116102</t>
  </si>
  <si>
    <t xml:space="preserve">IMPUESTOS PAGADOS POR ANTICIPADO </t>
  </si>
  <si>
    <t>11610200</t>
  </si>
  <si>
    <t>1161020000</t>
  </si>
  <si>
    <t>116102000000</t>
  </si>
  <si>
    <t>11610200000000</t>
  </si>
  <si>
    <t>1161020000000001</t>
  </si>
  <si>
    <t>IMPUESTOS PAGADOS POR ANTICIPADO - MUNICIPALES</t>
  </si>
  <si>
    <t>10240400000000016ANT IMP MUNIC</t>
  </si>
  <si>
    <t>116102000000000101</t>
  </si>
  <si>
    <t>1161020000000003</t>
  </si>
  <si>
    <t>1161020000000006</t>
  </si>
  <si>
    <t>IMPUESTOS PAGADOS POR ANTICIPADO - OTROS IMPUESTOS</t>
  </si>
  <si>
    <t>116102000000000601</t>
  </si>
  <si>
    <t>116103</t>
  </si>
  <si>
    <t>SUPERVISIONES REGULATORIAS PAGADAS POR ANTICIPADOS</t>
  </si>
  <si>
    <t>11610300</t>
  </si>
  <si>
    <t>1161030000</t>
  </si>
  <si>
    <t>116103000000</t>
  </si>
  <si>
    <t>11610300000000</t>
  </si>
  <si>
    <t>1161030000000004</t>
  </si>
  <si>
    <t>116104</t>
  </si>
  <si>
    <t>ARRENDAMIENTOS PAGADOS POR ANTICIPADOS-TECNOLOGIA</t>
  </si>
  <si>
    <t>11610400</t>
  </si>
  <si>
    <t>LICENCIAS DE SOFTWARE ARRENDADAS POR ANTICIPADA</t>
  </si>
  <si>
    <t>1161040000</t>
  </si>
  <si>
    <t>116104000000</t>
  </si>
  <si>
    <t>11610400000000</t>
  </si>
  <si>
    <t>1161040000000003</t>
  </si>
  <si>
    <t>118</t>
  </si>
  <si>
    <t>CUENTAS POR COBRAR</t>
  </si>
  <si>
    <t>1181</t>
  </si>
  <si>
    <t>CUENTAS POR COBRAR LOCAL</t>
  </si>
  <si>
    <t>118101</t>
  </si>
  <si>
    <t>CUENTAS POR COBRAR COLABORADORES</t>
  </si>
  <si>
    <t>11810101</t>
  </si>
  <si>
    <t>CUENTAS POR COBRAR COLABORADORES PLANILLA</t>
  </si>
  <si>
    <t>1181010100</t>
  </si>
  <si>
    <t>118101010000</t>
  </si>
  <si>
    <t>11810101000000</t>
  </si>
  <si>
    <t>1181010100000001</t>
  </si>
  <si>
    <t>CUENTAS POR COBRAR COLABORADORES PLANILLA GH</t>
  </si>
  <si>
    <t>10230100000000016CXC PLAN GH</t>
  </si>
  <si>
    <t>118101010000000101</t>
  </si>
  <si>
    <t>1181010100000002</t>
  </si>
  <si>
    <t>CUENTAS POR COBRAR COLABORADORES TRAMITES LEGALES GH</t>
  </si>
  <si>
    <t>10230100000000016CXC TRAM GH</t>
  </si>
  <si>
    <t>118101010000000201</t>
  </si>
  <si>
    <t>1181010100000003</t>
  </si>
  <si>
    <t>CUENTAS POR COBRAR COLABORADORES VACACIONES ANTICIPADAS</t>
  </si>
  <si>
    <t>10230100000000016CXC VAC COVID</t>
  </si>
  <si>
    <t>118101010000000301</t>
  </si>
  <si>
    <t>1181010100000004</t>
  </si>
  <si>
    <t>CUENTAS POR COBRAR COLABORADORES SEGURO MEDICO</t>
  </si>
  <si>
    <t>10220201000000016CXC HOSPIT</t>
  </si>
  <si>
    <t>118101010000000401</t>
  </si>
  <si>
    <t>11810102</t>
  </si>
  <si>
    <t>CUENTAS POR COBRAR COLABORADORES CALIDAD DE VIDA</t>
  </si>
  <si>
    <t>1181010200</t>
  </si>
  <si>
    <t>118101020000</t>
  </si>
  <si>
    <t>11810102000000</t>
  </si>
  <si>
    <t>1181010200000001</t>
  </si>
  <si>
    <t>CUENTAS POR COBRAR COLABORADORES ACTIVIDADES RECREATIVAS</t>
  </si>
  <si>
    <t>10230100000000016RUNNING TEAM</t>
  </si>
  <si>
    <t>118101020000000101</t>
  </si>
  <si>
    <t>118102</t>
  </si>
  <si>
    <t>CUENTAS POR COBRAR RELACIONADAS</t>
  </si>
  <si>
    <t>11810200</t>
  </si>
  <si>
    <t>1181020000</t>
  </si>
  <si>
    <t>118102000000</t>
  </si>
  <si>
    <t>11810200000004</t>
  </si>
  <si>
    <t>CUENTAS POR COBRAR INTRACOMPAÑIA</t>
  </si>
  <si>
    <t>1181020000000406</t>
  </si>
  <si>
    <t>CUENTAS POR COBRAR INTRACOMPAÑIA BANISTMO PANAMA FONDOS DE INVERSION</t>
  </si>
  <si>
    <t>118102000000040601</t>
  </si>
  <si>
    <t>1181020000000407</t>
  </si>
  <si>
    <t>CUENTAS POR COBRAR INTRACOMPAÑIA FONDO RENTA FIJA INTERNACIONAL CORTO PLAZO</t>
  </si>
  <si>
    <t>118102000000040701</t>
  </si>
  <si>
    <t>118105</t>
  </si>
  <si>
    <t>CUENTAS POR COBRAR OPERACIONALES CASA DE VALORES</t>
  </si>
  <si>
    <t>11810512</t>
  </si>
  <si>
    <t>1181051200</t>
  </si>
  <si>
    <t>118105120000</t>
  </si>
  <si>
    <t>11810512000000</t>
  </si>
  <si>
    <t>1181051200000001</t>
  </si>
  <si>
    <t>1181051200000002</t>
  </si>
  <si>
    <t>1181051200000003</t>
  </si>
  <si>
    <t>1181051200000004</t>
  </si>
  <si>
    <t>1181051200000005</t>
  </si>
  <si>
    <t>1181051200000006</t>
  </si>
  <si>
    <t>118106</t>
  </si>
  <si>
    <t>RESERVAS METODOLOGIA SIMPLIFICADA DE CUENTAS POR COBRAR</t>
  </si>
  <si>
    <t>11810600</t>
  </si>
  <si>
    <t>1181060001</t>
  </si>
  <si>
    <t>RESERVAS METODOLOGIA SIMPLIFICADA DE CUENTAS POR COBRAR ETAPA 1</t>
  </si>
  <si>
    <t>118106000100</t>
  </si>
  <si>
    <t>11810600010001</t>
  </si>
  <si>
    <t>1181060001000101</t>
  </si>
  <si>
    <t>1181060001000102</t>
  </si>
  <si>
    <t xml:space="preserve">RESERVAS CUENTAS POR COBRAR ETAPA 1 P&amp;G AUMENTO </t>
  </si>
  <si>
    <t>118106000100010201</t>
  </si>
  <si>
    <t>1181060001000103</t>
  </si>
  <si>
    <t>1181060002</t>
  </si>
  <si>
    <t>RESERVAS METODOLOGIA SIMPLIFICADA DE CUENTAS POR COBRAR ETAPA 2</t>
  </si>
  <si>
    <t>118106000200</t>
  </si>
  <si>
    <t>11810600020001</t>
  </si>
  <si>
    <t>1181060002000101</t>
  </si>
  <si>
    <t>BALANCE INICIAL RESERVAS CUENTAS POR COBRAR ETAPA 2</t>
  </si>
  <si>
    <t>10230302000000016CXCBALIN</t>
  </si>
  <si>
    <t>118106000200010101</t>
  </si>
  <si>
    <t>1181060002000102</t>
  </si>
  <si>
    <t xml:space="preserve">RESERVAS CUENTAS POR COBRAR ETAPA 2 P&amp;G AUMENTO </t>
  </si>
  <si>
    <t>118106000200010201</t>
  </si>
  <si>
    <t>1181060002000103</t>
  </si>
  <si>
    <t xml:space="preserve">RESERVAS CUENTAS POR COBRAR ETAPA 2 P&amp;G LIBERACION </t>
  </si>
  <si>
    <t>118106000200010301</t>
  </si>
  <si>
    <t>1181060003</t>
  </si>
  <si>
    <t>RESERVAS METODOLOGIA SIMPLIFICADA DE CUENTAS POR COBRAR ETAPA 3</t>
  </si>
  <si>
    <t>118106000300</t>
  </si>
  <si>
    <t>11810600030001</t>
  </si>
  <si>
    <t>1181060003000101</t>
  </si>
  <si>
    <t>BALANCE INICIAL RESERVAS CUENTAS POR COBRAR ETAPA 3</t>
  </si>
  <si>
    <t>118106000300010101</t>
  </si>
  <si>
    <t>1181060003000102</t>
  </si>
  <si>
    <t xml:space="preserve">RESERVAS CUENTAS POR COBRAR ETAPA 3 P&amp;G AUMENTO </t>
  </si>
  <si>
    <t>10230303000000016CXC P&amp;G</t>
  </si>
  <si>
    <t>118106000300010201</t>
  </si>
  <si>
    <t>1181060003000103</t>
  </si>
  <si>
    <t xml:space="preserve">RESERVAS CUENTAS POR COBRAR ETAPA 3 P&amp;G LIBERACION </t>
  </si>
  <si>
    <t>118106000300010301</t>
  </si>
  <si>
    <t>1181060003000104</t>
  </si>
  <si>
    <t>RECUPERACION RESERVAS CUENTAS POR COBRAR ETAPA 3</t>
  </si>
  <si>
    <t>118106000300010401</t>
  </si>
  <si>
    <t>1181060003000105</t>
  </si>
  <si>
    <t>CASTIGO RESERVAS CUENTAS POR COBRAR ETAPA 3</t>
  </si>
  <si>
    <t>118106000300010501</t>
  </si>
  <si>
    <t>119</t>
  </si>
  <si>
    <t>OTROS ACTIVOS</t>
  </si>
  <si>
    <t>1191</t>
  </si>
  <si>
    <t>OTROS ACTIVOS FONDO DE CESANTIA</t>
  </si>
  <si>
    <t>119103</t>
  </si>
  <si>
    <t>11910300</t>
  </si>
  <si>
    <t>1191030000</t>
  </si>
  <si>
    <t>119103000000</t>
  </si>
  <si>
    <t>11910300000000</t>
  </si>
  <si>
    <t>1191030000000001</t>
  </si>
  <si>
    <t>1191030000000002</t>
  </si>
  <si>
    <t>PASIVOS</t>
  </si>
  <si>
    <t>203</t>
  </si>
  <si>
    <t>PRESTAMOS DE VALORES</t>
  </si>
  <si>
    <t>2031</t>
  </si>
  <si>
    <t>PRESTAMOS DE VALORES LOCAL</t>
  </si>
  <si>
    <t>203101</t>
  </si>
  <si>
    <t>PRESTAMOS DE VALORES LOCAL - POSICIONES EN CORTO</t>
  </si>
  <si>
    <t>20310100</t>
  </si>
  <si>
    <t>2031010000</t>
  </si>
  <si>
    <t>203101000000</t>
  </si>
  <si>
    <t>20310100000002</t>
  </si>
  <si>
    <t>PRESTAMOS DE VALORES LOCAL - POSICIONES EN CORTO PERSONA JURIDICA</t>
  </si>
  <si>
    <t>2031010000000200</t>
  </si>
  <si>
    <t>203101000000020001</t>
  </si>
  <si>
    <t>20610203010004</t>
  </si>
  <si>
    <t>FINANCIAMIENTOS RECIBIDOS SOBREGIRO CONTRACTUAL LOCAL INTRACOMPAÑIA</t>
  </si>
  <si>
    <t>2061020301000400</t>
  </si>
  <si>
    <t>206102030100040001</t>
  </si>
  <si>
    <t>206</t>
  </si>
  <si>
    <t>OBLIGACIONES</t>
  </si>
  <si>
    <t>2061</t>
  </si>
  <si>
    <t>OBLIGACIONES LOCALES</t>
  </si>
  <si>
    <t>206102</t>
  </si>
  <si>
    <t>FINANCIAMIENTOS RECIBIDOS SOBREGIRO OCASIONAL LOCAL</t>
  </si>
  <si>
    <t>20610203</t>
  </si>
  <si>
    <t>2061020301</t>
  </si>
  <si>
    <t>206102030100</t>
  </si>
  <si>
    <t>2062</t>
  </si>
  <si>
    <t>OBLIGACIONES EXTRANJERAS</t>
  </si>
  <si>
    <t>206202</t>
  </si>
  <si>
    <t>FINANCIAMIENTOS RECIBIDOS SOBREGIRO OCASIONAL EXTRANJERO</t>
  </si>
  <si>
    <t>20620202</t>
  </si>
  <si>
    <t>2062020201</t>
  </si>
  <si>
    <t>206202020100</t>
  </si>
  <si>
    <t>20620202010002</t>
  </si>
  <si>
    <t>FINANCIAMIENTOS RECIBIDOS SOBREGIRO OCASIONAL EXTRANJERO PERSONA JURIDICA</t>
  </si>
  <si>
    <t>2062020201000200</t>
  </si>
  <si>
    <t>206202020100020001</t>
  </si>
  <si>
    <t>210</t>
  </si>
  <si>
    <t>PASIVOS POR IMPUESTOS</t>
  </si>
  <si>
    <t>2101</t>
  </si>
  <si>
    <t>210101</t>
  </si>
  <si>
    <t>21010100</t>
  </si>
  <si>
    <t>2101010000</t>
  </si>
  <si>
    <t>210101000000</t>
  </si>
  <si>
    <t>21010100000000</t>
  </si>
  <si>
    <t>2101010000000001</t>
  </si>
  <si>
    <t>210102</t>
  </si>
  <si>
    <t>ITBMS POR PAGAR</t>
  </si>
  <si>
    <t>21010201</t>
  </si>
  <si>
    <t>2101020100</t>
  </si>
  <si>
    <t>210102010000</t>
  </si>
  <si>
    <t>21010201000000</t>
  </si>
  <si>
    <t>2101020100000001</t>
  </si>
  <si>
    <t>211</t>
  </si>
  <si>
    <t>OTROS IMPUESTOS POR PAGAR</t>
  </si>
  <si>
    <t>2111</t>
  </si>
  <si>
    <t>211100</t>
  </si>
  <si>
    <t>21110000</t>
  </si>
  <si>
    <t>2111000000</t>
  </si>
  <si>
    <t>211100000000</t>
  </si>
  <si>
    <t>21110000000000</t>
  </si>
  <si>
    <t>2111000000000002</t>
  </si>
  <si>
    <t>IMPUESTOS MUNICIPALES POR PAGAR</t>
  </si>
  <si>
    <t>211100000000000201</t>
  </si>
  <si>
    <t>2111000000000003</t>
  </si>
  <si>
    <t>IMPUESTOS A LA DGI POR PAGAR</t>
  </si>
  <si>
    <t>20050202000000016IMPXPAG L COM</t>
  </si>
  <si>
    <t>211100000000000301</t>
  </si>
  <si>
    <t>213</t>
  </si>
  <si>
    <t>PRESTACIONES LABORALES Y PARTICIPACION EN UTILIDADES POR PAGAR</t>
  </si>
  <si>
    <t>2131</t>
  </si>
  <si>
    <t>213101</t>
  </si>
  <si>
    <t>PRESTACIONES LABORALES POR PAGAR EMPLEADOS</t>
  </si>
  <si>
    <t>21310100</t>
  </si>
  <si>
    <t>2131010000</t>
  </si>
  <si>
    <t>213101000000</t>
  </si>
  <si>
    <t>21310100000000</t>
  </si>
  <si>
    <t>2131010000000001</t>
  </si>
  <si>
    <t>031</t>
  </si>
  <si>
    <t>2131010000000002</t>
  </si>
  <si>
    <t>2131010000000003</t>
  </si>
  <si>
    <t>2131010000000004</t>
  </si>
  <si>
    <t>2131010000000005</t>
  </si>
  <si>
    <t>2131010000000006</t>
  </si>
  <si>
    <t>2131010000000007</t>
  </si>
  <si>
    <t>2131010000000009</t>
  </si>
  <si>
    <t>2131010000000008</t>
  </si>
  <si>
    <t>RETENCIONES DE EMPLEADOS POR RESOLUCIONES</t>
  </si>
  <si>
    <t>213101000000000801</t>
  </si>
  <si>
    <t>213102</t>
  </si>
  <si>
    <t>PRESTACIONES LABORALES POR PAGAR CUOTA PATRONAL</t>
  </si>
  <si>
    <t>21310200</t>
  </si>
  <si>
    <t>2131020000</t>
  </si>
  <si>
    <t>213102000000</t>
  </si>
  <si>
    <t>21310200000000</t>
  </si>
  <si>
    <t>2131020000000001</t>
  </si>
  <si>
    <t>2131020000000002</t>
  </si>
  <si>
    <t>2131020000000003</t>
  </si>
  <si>
    <t>213103</t>
  </si>
  <si>
    <t>PARTICIPACIONES EN UTILIDADES</t>
  </si>
  <si>
    <t>21310300</t>
  </si>
  <si>
    <t>2131030000</t>
  </si>
  <si>
    <t>213103000000</t>
  </si>
  <si>
    <t>21310300000000</t>
  </si>
  <si>
    <t>2131030000000001</t>
  </si>
  <si>
    <t>20070103000000016ACUMPGC</t>
  </si>
  <si>
    <t>2131030000000002</t>
  </si>
  <si>
    <t>213104</t>
  </si>
  <si>
    <t>21310400</t>
  </si>
  <si>
    <t>2131040000</t>
  </si>
  <si>
    <t>213104000000</t>
  </si>
  <si>
    <t>21310400000000</t>
  </si>
  <si>
    <t>2131040000000000</t>
  </si>
  <si>
    <t>215</t>
  </si>
  <si>
    <t>PASIVOS POR DERECHO DE USO (DU)</t>
  </si>
  <si>
    <t>2151</t>
  </si>
  <si>
    <t>215102</t>
  </si>
  <si>
    <t>21510202</t>
  </si>
  <si>
    <t>PASIVO POR DERECHO DE USO VEHICULOS</t>
  </si>
  <si>
    <t>2151020200</t>
  </si>
  <si>
    <t>215102020001</t>
  </si>
  <si>
    <t>PASIVO POR DERECHO DE USO VEHICULOS CAPITAL</t>
  </si>
  <si>
    <t>21510202000104</t>
  </si>
  <si>
    <t>PASIVO POR DERECHO DE USO VEHICULOS CAPITAL INTRACOMPAÑIA</t>
  </si>
  <si>
    <t>2151020200010400</t>
  </si>
  <si>
    <t>30020200000000016PF CAP VEHIC</t>
  </si>
  <si>
    <t>215102020001040001</t>
  </si>
  <si>
    <t>217</t>
  </si>
  <si>
    <t>2171</t>
  </si>
  <si>
    <t>217101</t>
  </si>
  <si>
    <t>CUENTAS POR PAGAR RELACIONADAS</t>
  </si>
  <si>
    <t>21710100</t>
  </si>
  <si>
    <t>2171010000</t>
  </si>
  <si>
    <t>217101000000</t>
  </si>
  <si>
    <t>21710100000004</t>
  </si>
  <si>
    <t>CUENTAS POR PAGAR RELACIONADAS INTRACOMPAÑIA</t>
  </si>
  <si>
    <t>2171010000000402</t>
  </si>
  <si>
    <t>217103</t>
  </si>
  <si>
    <t>21710311</t>
  </si>
  <si>
    <t>2171031100</t>
  </si>
  <si>
    <t>217103110000</t>
  </si>
  <si>
    <t>21710311000000</t>
  </si>
  <si>
    <t>2171031100000000</t>
  </si>
  <si>
    <t>20050403000000016CXPLATINCLEAR</t>
  </si>
  <si>
    <t>2171031100000001</t>
  </si>
  <si>
    <t>2171031100000002</t>
  </si>
  <si>
    <t>21710314</t>
  </si>
  <si>
    <t>CUENTAS POR PAGAR OPERACIONALES DIVERSAS BANCA SEGUROS</t>
  </si>
  <si>
    <t>2171031400</t>
  </si>
  <si>
    <t>217103140000</t>
  </si>
  <si>
    <t>21710314000000</t>
  </si>
  <si>
    <t>2171031400000003</t>
  </si>
  <si>
    <t>CUENTAS POR PAGAR OPERACIONALES DIVERSAS BANCA SEGUROS POLIZAS INDIVIDUALES ASISTENCIA MAPFRE</t>
  </si>
  <si>
    <t>20050303000000008CXP SEG GH</t>
  </si>
  <si>
    <t>217103140000000301</t>
  </si>
  <si>
    <t>2172</t>
  </si>
  <si>
    <t>CUENTAS POR PAGAR EXTRANJERAS</t>
  </si>
  <si>
    <t>217203</t>
  </si>
  <si>
    <t>CUENTAS POR PAGAR DIVERSAS EXTRANJERAS</t>
  </si>
  <si>
    <t>21720311</t>
  </si>
  <si>
    <t>2172031100</t>
  </si>
  <si>
    <t>217203110000</t>
  </si>
  <si>
    <t>21720311000003</t>
  </si>
  <si>
    <t>2172031100000303</t>
  </si>
  <si>
    <t>21720311000002</t>
  </si>
  <si>
    <t>2172031100000204</t>
  </si>
  <si>
    <t>218</t>
  </si>
  <si>
    <t>ACUMULACIONES POR PAGAR</t>
  </si>
  <si>
    <t>2181</t>
  </si>
  <si>
    <t>218103</t>
  </si>
  <si>
    <t>21810300</t>
  </si>
  <si>
    <t>2181030000</t>
  </si>
  <si>
    <t>218103000000</t>
  </si>
  <si>
    <t>21810300000000</t>
  </si>
  <si>
    <t>2181030000000000</t>
  </si>
  <si>
    <t>008</t>
  </si>
  <si>
    <t>218104</t>
  </si>
  <si>
    <t>ACUMULACIONES POR PAGAR DE TECNOLOGIA</t>
  </si>
  <si>
    <t>21810400</t>
  </si>
  <si>
    <t>2181040000</t>
  </si>
  <si>
    <t>218104000000</t>
  </si>
  <si>
    <t>21810400000000</t>
  </si>
  <si>
    <t>2181040000000000</t>
  </si>
  <si>
    <t>cambiar nombre</t>
  </si>
  <si>
    <t>218109</t>
  </si>
  <si>
    <t>21810900</t>
  </si>
  <si>
    <t>ACUMULACIONES POR PAGAR TARIFA DE SUPERVISIÓN</t>
  </si>
  <si>
    <t>2181090000</t>
  </si>
  <si>
    <t>218109000000</t>
  </si>
  <si>
    <t>21810900000000</t>
  </si>
  <si>
    <t>2181090000000000</t>
  </si>
  <si>
    <t>218109000000000001</t>
  </si>
  <si>
    <t>218110</t>
  </si>
  <si>
    <t>OTRAS ACUMULACIONES</t>
  </si>
  <si>
    <t>21811000</t>
  </si>
  <si>
    <t>OTRAS ACUMULACIONES POR PAGAR</t>
  </si>
  <si>
    <t>2181100000</t>
  </si>
  <si>
    <t>218110000000</t>
  </si>
  <si>
    <t>21811000000000</t>
  </si>
  <si>
    <t>2181100000000000</t>
  </si>
  <si>
    <t>ACUMULACIONES POR PAGAR OTRAS</t>
  </si>
  <si>
    <t>218110000000000001</t>
  </si>
  <si>
    <t>219</t>
  </si>
  <si>
    <t>OTROS PASIVOS</t>
  </si>
  <si>
    <t>2191</t>
  </si>
  <si>
    <t>OTROS PASIVOS LOCAL</t>
  </si>
  <si>
    <t>219101</t>
  </si>
  <si>
    <t>21910109</t>
  </si>
  <si>
    <t>2191010900</t>
  </si>
  <si>
    <t>219101090000</t>
  </si>
  <si>
    <t>21910109000000</t>
  </si>
  <si>
    <t>2191010900000000</t>
  </si>
  <si>
    <t>2191010900000001</t>
  </si>
  <si>
    <t>OTROS PASIVOS CUENTAS TEMPORALES PLANILLA PROCESO DE PAGO</t>
  </si>
  <si>
    <t>219101090000000101</t>
  </si>
  <si>
    <t>21910111</t>
  </si>
  <si>
    <t>OTROS PASIVOS CUENTAS TEMPORALES DE RECHAZO</t>
  </si>
  <si>
    <t>2191011100</t>
  </si>
  <si>
    <t>219101110000</t>
  </si>
  <si>
    <t>21910111000000</t>
  </si>
  <si>
    <t>2191011100000006</t>
  </si>
  <si>
    <t>OTROS PASIVOS CUENTAS TEMPORALES DE RECHAZO CONVIVENCIA TECNASA</t>
  </si>
  <si>
    <t>219101110000000601</t>
  </si>
  <si>
    <t>3</t>
  </si>
  <si>
    <t>PATRIMONIO</t>
  </si>
  <si>
    <t>301</t>
  </si>
  <si>
    <t>3011</t>
  </si>
  <si>
    <t>301100</t>
  </si>
  <si>
    <t>30110000</t>
  </si>
  <si>
    <t>3011000000</t>
  </si>
  <si>
    <t>301100000000</t>
  </si>
  <si>
    <t>30110000000000</t>
  </si>
  <si>
    <t>3011000000000001</t>
  </si>
  <si>
    <t>3011000000000002</t>
  </si>
  <si>
    <t>303</t>
  </si>
  <si>
    <t>OTROS RESULTADOS INTEGRALES</t>
  </si>
  <si>
    <t>3031</t>
  </si>
  <si>
    <t>OTROS RESULTADOS INTEGRALES LOCALES</t>
  </si>
  <si>
    <t>303101</t>
  </si>
  <si>
    <t xml:space="preserve">GANANCIA O PERDIDA EN INVERSIONES LOCALES A VRCORI  </t>
  </si>
  <si>
    <t>30310101</t>
  </si>
  <si>
    <t>GANANCIA O PERDIDA EN INVERSIONES LOCALES A VRCORI ACCIONES</t>
  </si>
  <si>
    <t>3031010100</t>
  </si>
  <si>
    <t>303101010000</t>
  </si>
  <si>
    <t>30310101000002</t>
  </si>
  <si>
    <t>GANANCIA O PERDIDA EN INVERSIONES LOCALES A VRCORI ACCIONES PERSONA JURIDICA</t>
  </si>
  <si>
    <t>3031010100000201</t>
  </si>
  <si>
    <t>3031010100000202</t>
  </si>
  <si>
    <t>GANANCIA O PERDIDA EN INVERSIONES LOCALES A VRCORI ACCIONES PERSONA JURIDICA BAISA</t>
  </si>
  <si>
    <t>303101010000020201</t>
  </si>
  <si>
    <t>303103</t>
  </si>
  <si>
    <t>GANANCIA O PERDIDA ACTUARIAL</t>
  </si>
  <si>
    <t>30310301</t>
  </si>
  <si>
    <t>GANANCIA O PERDIDA ACTUARIAL BENEFICIOS DE EMPLEADOS</t>
  </si>
  <si>
    <t>3031030100</t>
  </si>
  <si>
    <t>303103010000</t>
  </si>
  <si>
    <t>30310301000000</t>
  </si>
  <si>
    <t>3031030100000002</t>
  </si>
  <si>
    <t>304</t>
  </si>
  <si>
    <t>UTILIDADES/DEFICIT NO DISTRIBUIDOS</t>
  </si>
  <si>
    <t>3041</t>
  </si>
  <si>
    <t>304101</t>
  </si>
  <si>
    <t>30410100</t>
  </si>
  <si>
    <t>3041010000</t>
  </si>
  <si>
    <t>304101000000</t>
  </si>
  <si>
    <t>30410100000000</t>
  </si>
  <si>
    <t>3041010000000000</t>
  </si>
  <si>
    <t>304102</t>
  </si>
  <si>
    <t>GANANCIA O PERDIDA DEL PERIODO</t>
  </si>
  <si>
    <t>30410200</t>
  </si>
  <si>
    <t>3041020000</t>
  </si>
  <si>
    <t>304102000000</t>
  </si>
  <si>
    <t>30410200000000</t>
  </si>
  <si>
    <t>3041020000000000</t>
  </si>
  <si>
    <t>304102000000000001</t>
  </si>
  <si>
    <t>305</t>
  </si>
  <si>
    <t>3051</t>
  </si>
  <si>
    <t>305100</t>
  </si>
  <si>
    <t>30510000</t>
  </si>
  <si>
    <t>3051000000</t>
  </si>
  <si>
    <t>305100000000</t>
  </si>
  <si>
    <t>30510000000000</t>
  </si>
  <si>
    <t>3051000000000001</t>
  </si>
  <si>
    <t>4</t>
  </si>
  <si>
    <t>INGRESOS</t>
  </si>
  <si>
    <t>401</t>
  </si>
  <si>
    <t>INGRESOS DE OPERACIONES INTERESES</t>
  </si>
  <si>
    <t>4011</t>
  </si>
  <si>
    <t>INGRESOS DE OPERACIONES INTERESES LOCAL</t>
  </si>
  <si>
    <t>401102</t>
  </si>
  <si>
    <t>INGRESOS POR INTERESES DE DEPOSITOS LOCALES</t>
  </si>
  <si>
    <t>40110201</t>
  </si>
  <si>
    <t>INGRESOS POR INTERESES DE DEPOSITOS A LA VISTA LOCAL</t>
  </si>
  <si>
    <t>4011020100</t>
  </si>
  <si>
    <t>401102010001</t>
  </si>
  <si>
    <t>INGRESOS POR INTERESES DE DEPOSITOS A LA VISTA EN BANCOS LOCAL</t>
  </si>
  <si>
    <t>40110201000104</t>
  </si>
  <si>
    <t>4011020100010400</t>
  </si>
  <si>
    <t>40110202</t>
  </si>
  <si>
    <t>INGRESOS POR INTERESES DE DEPOSITOS A PLAZO LOCAL</t>
  </si>
  <si>
    <t>4011020200</t>
  </si>
  <si>
    <t>401102020001</t>
  </si>
  <si>
    <t>INGRESOS POR INTERESES DE DEPOSITOS A PLAZO EN BANCOS LOCAL</t>
  </si>
  <si>
    <t>40110202000104</t>
  </si>
  <si>
    <t>4011020200010400</t>
  </si>
  <si>
    <t>4012</t>
  </si>
  <si>
    <t>INGRESOS POR OPERACIONES DE INTERESES</t>
  </si>
  <si>
    <t>401202</t>
  </si>
  <si>
    <t>INGRESOS POR INTERESES DE DEPOSITOS</t>
  </si>
  <si>
    <t>40120202</t>
  </si>
  <si>
    <t>4012020200</t>
  </si>
  <si>
    <t>INGRESOS POR INTERESES DE DEPOSITOS EXTRANJEROS</t>
  </si>
  <si>
    <t>401202020002</t>
  </si>
  <si>
    <t>INGRESOS POR INTERESES DE DEPOSITOS A PLAZO EN OTRAS ENTIDADS FINANCIERAS EXTRANJERAS</t>
  </si>
  <si>
    <t>40120202000202</t>
  </si>
  <si>
    <t>4012020200020200</t>
  </si>
  <si>
    <t>402</t>
  </si>
  <si>
    <t>INGRESOS DE COMISIONES POR SERVICIOS LOCAL - VALORES</t>
  </si>
  <si>
    <t>4021</t>
  </si>
  <si>
    <t>402111</t>
  </si>
  <si>
    <t>40211100</t>
  </si>
  <si>
    <t>4021110000</t>
  </si>
  <si>
    <t>402111000000</t>
  </si>
  <si>
    <t>40211100000001</t>
  </si>
  <si>
    <t>INGRESOS DE COMISIONES POR SERVICIOS LOCAL - VALORES PERSONA NATURAL</t>
  </si>
  <si>
    <t>4021110000000101</t>
  </si>
  <si>
    <t>INGRESOS DE COMISIONES POR SERVICIOS LOCAL - ADMINISTRACION DE PORTAFOLIO DE TERCEROS PERSONA NATURAL</t>
  </si>
  <si>
    <t>402111000000010101</t>
  </si>
  <si>
    <t>4021110000000102</t>
  </si>
  <si>
    <t>INGRESOS DE COMISIONES POR SERVICIOS LOCAL - SERVICIO DE CUSTODIA PERSONA NATURAL</t>
  </si>
  <si>
    <t>402111000000010201</t>
  </si>
  <si>
    <t>4021110000000103</t>
  </si>
  <si>
    <t>INGRESOS DE COMISIONES POR SERVICIOS LOCAL - PERSHING PERSONA NATURAL</t>
  </si>
  <si>
    <t>402111000000010301</t>
  </si>
  <si>
    <t>4021110000000104</t>
  </si>
  <si>
    <t>INGRESOS DE COMISIONES POR SERVICIOS LOCAL - CLIENTES REFERIDOS PERSONA NATURAL</t>
  </si>
  <si>
    <t>402111000000010401</t>
  </si>
  <si>
    <t>4021110000000105</t>
  </si>
  <si>
    <t>INGRESOS DE COMISIONES POR SERVICIOS LOCAL - SERVICIO A FONDOS MUTUOS PERSONA NATURAL</t>
  </si>
  <si>
    <t>402111000000010501</t>
  </si>
  <si>
    <t>40211100000002</t>
  </si>
  <si>
    <t>INGRESOS DE COMISIONES POR SERVICIOS LOCAL - VALORES PERSONA JURIDICA</t>
  </si>
  <si>
    <t>4021110000000201</t>
  </si>
  <si>
    <t>INGRESOS DE COMISIONES POR SERVICIOS LOCAL - ADMINISTRACION DE PORTAFOLIO DE TERCEROS PERSONA JURIDICA</t>
  </si>
  <si>
    <t>402111000000020101</t>
  </si>
  <si>
    <t>4021110000000202</t>
  </si>
  <si>
    <t>4021110000000203</t>
  </si>
  <si>
    <t>4021110000000204</t>
  </si>
  <si>
    <t>4021110000000205</t>
  </si>
  <si>
    <t>4021110000000206</t>
  </si>
  <si>
    <t>40211100000004</t>
  </si>
  <si>
    <t>4021110000000401</t>
  </si>
  <si>
    <t>4021110000000402</t>
  </si>
  <si>
    <t>4021110000000403</t>
  </si>
  <si>
    <t>4022</t>
  </si>
  <si>
    <t>INGRESOS DE COMISIONES POR SERVICIOS EXTRANJERO - VALORES</t>
  </si>
  <si>
    <t>402211</t>
  </si>
  <si>
    <t>40221100</t>
  </si>
  <si>
    <t>4022110000</t>
  </si>
  <si>
    <t>402211000000</t>
  </si>
  <si>
    <t>40221100000001</t>
  </si>
  <si>
    <t>INGRESOS DE COMISIONES POR SERVICIOS EXTRANJERO - VALORES PERSONA NATURAL</t>
  </si>
  <si>
    <t>4022110000000101</t>
  </si>
  <si>
    <t>INGRESOS DE COMISIONES POR SERVICIOS EXTRANJERO - ADMINISTRACION DE PORTAFOLIO DE TERCEROS PERSONA NATURAL</t>
  </si>
  <si>
    <t>402211000000010101</t>
  </si>
  <si>
    <t>4022110000000102</t>
  </si>
  <si>
    <t>INGRESOS DE COMISIONES POR SERVICIOS EXTRANJERO - SERVICIO DE CUSTODIA PERSONA NATURAL</t>
  </si>
  <si>
    <t>402211000000010201</t>
  </si>
  <si>
    <t>4022110000000103</t>
  </si>
  <si>
    <t>INGRESOS DE COMISIONES POR SERVICIOS EXTRANJERO - PERSHING PERSONA NATURAL</t>
  </si>
  <si>
    <t>402211000000010301</t>
  </si>
  <si>
    <t>4022110000000104</t>
  </si>
  <si>
    <t>INGRESOS DE COMISIONES POR SERVICIOS EXTRANJERO - CLIENTES REFERIDOS PERSONA NATURAL</t>
  </si>
  <si>
    <t>402211000000010401</t>
  </si>
  <si>
    <t>4022110000000105</t>
  </si>
  <si>
    <t>INGRESOS DE COMISIONES POR SERVICIOS EXTRANJERO - SERVICIO A FONDOS MUTUOS PERSONA NATURAL</t>
  </si>
  <si>
    <t>402211000000010501</t>
  </si>
  <si>
    <t>40221100000002</t>
  </si>
  <si>
    <t>INGRESOS DE COMISIONES POR SERVICIOS EXTRANJERO - VALORES PERSONA JURIDICA</t>
  </si>
  <si>
    <t>4022110000000201</t>
  </si>
  <si>
    <t>4022110000000202</t>
  </si>
  <si>
    <t>4022110000000203</t>
  </si>
  <si>
    <t>4022110000000204</t>
  </si>
  <si>
    <t>4022110000000205</t>
  </si>
  <si>
    <t>40221100000003</t>
  </si>
  <si>
    <t>INGRESOS DE COMISIONES POR SERVICIOS EXTRANJERO - VALORES INTERCOMPAÑIA</t>
  </si>
  <si>
    <t>4022110000000301</t>
  </si>
  <si>
    <t>INGRESOS DE COMISIONES POR SERVICIOS EXTRANJERO - ADMINISTRACION DE PORTAFOLIO DE TERCEROS INTERCOMPAÑIA</t>
  </si>
  <si>
    <t>402211000000030101</t>
  </si>
  <si>
    <t>4022110000000302</t>
  </si>
  <si>
    <t>INGRESOS DE COMISIONES POR SERVICIOS EXTRANJERO - SERVICIO DE CUSTODIA INTERCOMPAÑIA</t>
  </si>
  <si>
    <t>402211000000030201</t>
  </si>
  <si>
    <t>4022110000000303</t>
  </si>
  <si>
    <t>INGRESOS DE COMISIONES POR SERVICIOS EXTRANJERO - PERSHING INTERCOMPAÑIA</t>
  </si>
  <si>
    <t>402211000000030301</t>
  </si>
  <si>
    <t>4022110000000304</t>
  </si>
  <si>
    <t>INGRESOS DE COMISIONES POR SERVICIOS EXTRANJERO - CLIENTES REFERIDOS INTERCOMPAÑIA</t>
  </si>
  <si>
    <t>402211000000030401</t>
  </si>
  <si>
    <t>4022110000000305</t>
  </si>
  <si>
    <t>INGRESOS DE COMISIONES POR SERVICIOS EXTRANJERO - SERVICIO A FONDOS MUTUOS INTERCOMPAÑIA</t>
  </si>
  <si>
    <t>402211000000030501</t>
  </si>
  <si>
    <t>40221100000004</t>
  </si>
  <si>
    <t>INGRESOS DE COMISIONES POR SERVICIOS EXTRANJERO - VALORES INTRACOMPAÑIA</t>
  </si>
  <si>
    <t>4022110000000401</t>
  </si>
  <si>
    <t>INGRESOS DE COMISIONES POR SERVICIOS EXTRANJERO - ADMINISTRACION DE PORTAFOLIO DE TERCEROS INTRACOMPAÑIA</t>
  </si>
  <si>
    <t>402211000000040101</t>
  </si>
  <si>
    <t>4022110000000402</t>
  </si>
  <si>
    <t>INGRESOS DE COMISIONES POR SERVICIOS EXTRANJERO - SERVICIO DE CUSTODIA INTRACOMPAÑIA</t>
  </si>
  <si>
    <t>402211000000040201</t>
  </si>
  <si>
    <t>4022110000000403</t>
  </si>
  <si>
    <t>INGRESOS DE COMISIONES POR SERVICIOS EXTRANJERO - PERSHING INTRACOMPAÑIA</t>
  </si>
  <si>
    <t>402211000000040301</t>
  </si>
  <si>
    <t>4022110000000404</t>
  </si>
  <si>
    <t>INGRESOS DE COMISIONES POR SERVICIOS EXTRANJERO - CLIENTES REFERIDOS INTRACOMPAÑIA</t>
  </si>
  <si>
    <t>402211000000040401</t>
  </si>
  <si>
    <t>4022110000000405</t>
  </si>
  <si>
    <t>INGRESOS DE COMISIONES POR SERVICIOS EXTRANJERO - SERVICIO A FONDOS MUTUOS INTRACOMPAÑIA</t>
  </si>
  <si>
    <t>402211000000040501</t>
  </si>
  <si>
    <t>404</t>
  </si>
  <si>
    <t>INGRESOS POR DIVIDENDOS</t>
  </si>
  <si>
    <t>4041</t>
  </si>
  <si>
    <t>INGRESOS POR DIVIDENDOS LOCAL</t>
  </si>
  <si>
    <t>404100</t>
  </si>
  <si>
    <t>40410000</t>
  </si>
  <si>
    <t>4041000000</t>
  </si>
  <si>
    <t>404100000000</t>
  </si>
  <si>
    <t>40410000000002</t>
  </si>
  <si>
    <t>4041000000000200</t>
  </si>
  <si>
    <t>52020100000000016DIVGANVRCR L</t>
  </si>
  <si>
    <t>4042</t>
  </si>
  <si>
    <t>INGRESOS POR DIVIDENDOS EXTRANJERO</t>
  </si>
  <si>
    <t>404200</t>
  </si>
  <si>
    <t>40420000</t>
  </si>
  <si>
    <t>4042000000</t>
  </si>
  <si>
    <t>404200000000</t>
  </si>
  <si>
    <t>40420000000002</t>
  </si>
  <si>
    <t>INGRESOS POR DIVIDENDOS EXTRANJERO PERSONA JURIDICA</t>
  </si>
  <si>
    <t>4042000000000200</t>
  </si>
  <si>
    <t>52020100000000016DIVGANVRCR E</t>
  </si>
  <si>
    <t>404200000000020001</t>
  </si>
  <si>
    <t>405</t>
  </si>
  <si>
    <t>INGRESOS POR GANANCIA EN VALORES</t>
  </si>
  <si>
    <t>4051</t>
  </si>
  <si>
    <t>INGRESOS POR GANANCIA EN VALORES LOCAL</t>
  </si>
  <si>
    <t>405101</t>
  </si>
  <si>
    <t>INGRESOS POR GANANCIA EN COMPRA VENTA DE VALORES LOCAL</t>
  </si>
  <si>
    <t>40510100</t>
  </si>
  <si>
    <t>4051010000</t>
  </si>
  <si>
    <t>405101000000</t>
  </si>
  <si>
    <t>40510100000002</t>
  </si>
  <si>
    <t>INGRESOS POR GANANCIA EN COMPRA VENTA DE VALORES PERSONA JURIDICA LOCAL</t>
  </si>
  <si>
    <t>4051010000000200</t>
  </si>
  <si>
    <t>405101000000020001</t>
  </si>
  <si>
    <t>405102</t>
  </si>
  <si>
    <t>GANANCIA EN INSTRUMENTOS FINANCIEROS A VRCR LOCAL</t>
  </si>
  <si>
    <t>40510201</t>
  </si>
  <si>
    <t>GANANCIA EN INSTRUMENTOS FINANCIEROS A VRCR LOCAL - ACCIONES</t>
  </si>
  <si>
    <t>4051020100</t>
  </si>
  <si>
    <t>405102010000</t>
  </si>
  <si>
    <t>40510201000002</t>
  </si>
  <si>
    <t>4051020100000200</t>
  </si>
  <si>
    <t>40510202</t>
  </si>
  <si>
    <t>GANANCIA EN INSTRUMENTOS FINANCIEROS A VRCR LOCAL - INSTRUMENTOS DE DEUDA</t>
  </si>
  <si>
    <t>4051020201</t>
  </si>
  <si>
    <t>GANANCIA EN INSTRUMENTOS FINANCIEROS A VRCR LOCAL - BONOS GUBERNAMENTALES</t>
  </si>
  <si>
    <t>405102020100</t>
  </si>
  <si>
    <t>40510202010002</t>
  </si>
  <si>
    <t>4051020201000200</t>
  </si>
  <si>
    <t>4051020202</t>
  </si>
  <si>
    <t>GANANCIA EN INSTRUMENTOS FINANCIEROS A VRCR LOCAL - BONOS GLOBALES CORPORATIVOS</t>
  </si>
  <si>
    <t>405102020200</t>
  </si>
  <si>
    <t>40510202020002</t>
  </si>
  <si>
    <t>GANANCIA EN INSTRUMENTOS FINANCIEROS A VRCR LOCAL - BONOS GLOBALES CORPORATIVOS PERSONA JURIDICA</t>
  </si>
  <si>
    <t>4051020202000200</t>
  </si>
  <si>
    <t>405102020200020001</t>
  </si>
  <si>
    <t>4051020203</t>
  </si>
  <si>
    <t>GANANCIA EN INSTRUMENTOS FINANCIEROS A VRCR LOCAL - BONOS CORPORATIVOS</t>
  </si>
  <si>
    <t>405102020300</t>
  </si>
  <si>
    <t>40510202030002</t>
  </si>
  <si>
    <t>GANANCIA EN INSTRUMENTOS FINANCIEROS A VRCR LOCAL - BONOS CORPORATIVOS PERSONA JURIDICA</t>
  </si>
  <si>
    <t>4051020203000200</t>
  </si>
  <si>
    <t>405102020300020001</t>
  </si>
  <si>
    <t>40510202030004</t>
  </si>
  <si>
    <t>4051020203000400</t>
  </si>
  <si>
    <t>40510202030003</t>
  </si>
  <si>
    <t>GANANCIA EN INSTRUMENTOS FINANCIEROS A VRCR LOCAL - BONOS CORPORATIVOS INTERCOMPANY</t>
  </si>
  <si>
    <t>4051020203000300</t>
  </si>
  <si>
    <t>405102020300030001</t>
  </si>
  <si>
    <t>4052</t>
  </si>
  <si>
    <t>INGRESOS POR GANANCIA EN VALORES EXTRANJERO</t>
  </si>
  <si>
    <t>405201</t>
  </si>
  <si>
    <t>INGRESOS POR GANANCIA EN COMPRA VENTA DE VALORES EXTRANJERO</t>
  </si>
  <si>
    <t>40520100</t>
  </si>
  <si>
    <t>4052010000</t>
  </si>
  <si>
    <t>405201000000</t>
  </si>
  <si>
    <t>40520100000002</t>
  </si>
  <si>
    <t>INGRESOS POR GANANCIA EN COMPRA VENTA DE VALORES PERSONA JURIDICA EXTRANJERO</t>
  </si>
  <si>
    <t>4052010000000200</t>
  </si>
  <si>
    <t>405201000000020001</t>
  </si>
  <si>
    <t>405202</t>
  </si>
  <si>
    <t>GANANCIA EN INSTRUMENTOS FINANCIEROS A VRCR EXTRANJERO</t>
  </si>
  <si>
    <t>40520201</t>
  </si>
  <si>
    <t>GANANCIA EN INSTRUMENTOS FINANCIEROS A VRCR EXTRANJERO - ACCIONES</t>
  </si>
  <si>
    <t>4052020100</t>
  </si>
  <si>
    <t>405202010000</t>
  </si>
  <si>
    <t>40520201000002</t>
  </si>
  <si>
    <t>GANANCIA EN INSTRUMENTOS FINANCIEROS A VRCR EXTRANJERO - ACCIONES PERSONA JURIDICA</t>
  </si>
  <si>
    <t>4052020100000200</t>
  </si>
  <si>
    <t>405202010000020001</t>
  </si>
  <si>
    <t>40520202</t>
  </si>
  <si>
    <t>GANANCIA EN INSTRUMENTOS FINANCIEROS A VRCR EXTRANJERO - INSTRUMENTOS DE DEUDA</t>
  </si>
  <si>
    <t>4052020201</t>
  </si>
  <si>
    <t>GANANCIA EN INSTRUMENTOS FINANCIEROS A VRCR EXTRANJERO - BONOS GUBERNAMENTALES</t>
  </si>
  <si>
    <t>405202020100</t>
  </si>
  <si>
    <t>40520202010002</t>
  </si>
  <si>
    <t>4052020201000200</t>
  </si>
  <si>
    <t>4052020202</t>
  </si>
  <si>
    <t>GANANCIA EN INSTRUMENTOS FINANCIEROS A VRCR EXTRANJERO - BONOS GLOBALES CORPORATIVOS</t>
  </si>
  <si>
    <t>405202020200</t>
  </si>
  <si>
    <t>40520202020002</t>
  </si>
  <si>
    <t>GANANCIA EN INSTRUMENTOS FINANCIEROS A VRCR EXTRANJERO - BONOS GLOBALES CORPORATIVOS PERSONA JURIDICA</t>
  </si>
  <si>
    <t>4052020202000200</t>
  </si>
  <si>
    <t>405202020200020001</t>
  </si>
  <si>
    <t>4052020203</t>
  </si>
  <si>
    <t>GANANCIA EN INSTRUMENTOS FINANCIEROS A VRCR EXTRANJERO - BONOS CORPORATIVOS</t>
  </si>
  <si>
    <t>405202020300</t>
  </si>
  <si>
    <t>40520202030002</t>
  </si>
  <si>
    <t>GANANCIA EN INSTRUMENTOS FINANCIEROS A VRCR EXTRANJERO - BONOS CORPORATIVOS PERSONA JURIDICA</t>
  </si>
  <si>
    <t>4052020203000200</t>
  </si>
  <si>
    <t>405202020300020001</t>
  </si>
  <si>
    <t>408</t>
  </si>
  <si>
    <t>INGRESOS POR GANANCIA EN OPERACIONES CON DERIVADOS</t>
  </si>
  <si>
    <t>4081</t>
  </si>
  <si>
    <t>INGRESOS POR GANANCIA EN OPERACIONES CON DERIVADOS LOCAL</t>
  </si>
  <si>
    <t>408101</t>
  </si>
  <si>
    <t>VALORES ADQUIRIDOS BAJO ACUERDOS DE REVENTA LOCAL</t>
  </si>
  <si>
    <t>40810100</t>
  </si>
  <si>
    <t>4081010000</t>
  </si>
  <si>
    <t>408101000001</t>
  </si>
  <si>
    <t>VALORACION DE VALORES VENDIDOS EN CORTO BAJO ACUERDOS DE REVENTA LOCAL</t>
  </si>
  <si>
    <t>40810100000102</t>
  </si>
  <si>
    <t>VALORACION DE VALORES VENDIDOS EN CORTO BAJO ACUERDOS DE REVENTA LOCAL PERSONA JURIDICA</t>
  </si>
  <si>
    <t>4081010000010200</t>
  </si>
  <si>
    <t>408101000001020001</t>
  </si>
  <si>
    <t>409</t>
  </si>
  <si>
    <t>OTROS INGRESOS POR CUSTODIA Y ADMINISTRACION DE VALORES LOCAL</t>
  </si>
  <si>
    <t>4091</t>
  </si>
  <si>
    <t>409105</t>
  </si>
  <si>
    <t>40910503</t>
  </si>
  <si>
    <t>4091050300</t>
  </si>
  <si>
    <t>409105030000</t>
  </si>
  <si>
    <t>40910503000000</t>
  </si>
  <si>
    <t>4091050300000000</t>
  </si>
  <si>
    <t>409105030000000001</t>
  </si>
  <si>
    <t>40910506</t>
  </si>
  <si>
    <t>4091050600</t>
  </si>
  <si>
    <t>409105060000</t>
  </si>
  <si>
    <t>40910506000000</t>
  </si>
  <si>
    <t>4091050600000000</t>
  </si>
  <si>
    <t>40910507</t>
  </si>
  <si>
    <t>4091050700</t>
  </si>
  <si>
    <t>409105070000</t>
  </si>
  <si>
    <t>40910507000000</t>
  </si>
  <si>
    <t>4091050700000000</t>
  </si>
  <si>
    <t>4092</t>
  </si>
  <si>
    <t>OTROS INGRESOS POR CUSTODIA Y ADMINISTRACION DE VALORES EXTRANJERO</t>
  </si>
  <si>
    <t>409205</t>
  </si>
  <si>
    <t>40920503</t>
  </si>
  <si>
    <t>4092050300</t>
  </si>
  <si>
    <t>409205030000</t>
  </si>
  <si>
    <t>40920503000000</t>
  </si>
  <si>
    <t>4092050300000000</t>
  </si>
  <si>
    <t>52100102000000016OTR ING</t>
  </si>
  <si>
    <t>409205030000000001</t>
  </si>
  <si>
    <t>40920506</t>
  </si>
  <si>
    <t>4092050600</t>
  </si>
  <si>
    <t>409205060000</t>
  </si>
  <si>
    <t>40920506000000</t>
  </si>
  <si>
    <t>4092050600000002</t>
  </si>
  <si>
    <t>4092050600000003</t>
  </si>
  <si>
    <t>4092050600000004</t>
  </si>
  <si>
    <t>5</t>
  </si>
  <si>
    <t>GASTOS</t>
  </si>
  <si>
    <t>501</t>
  </si>
  <si>
    <t>GASTOS DE OPERACIONES DE INTERESES</t>
  </si>
  <si>
    <t>5011</t>
  </si>
  <si>
    <t>GASTOS DE OPERACIONES DE INTERESES LOCAL</t>
  </si>
  <si>
    <t>501102</t>
  </si>
  <si>
    <t>GASTOS DE OPERACIONES DE INTERESES DE FINANCIAMIENTOS RECIBIDOS</t>
  </si>
  <si>
    <t>50110202</t>
  </si>
  <si>
    <t>GASTOS DE OPERACIONES DE INTERESES DE FINANCIAMIENTOS RECIBIDOS LOCAL - SOBREGIRO OCASIONAL</t>
  </si>
  <si>
    <t>5011020200</t>
  </si>
  <si>
    <t>501102020001</t>
  </si>
  <si>
    <t>GASTOS DE OPERACIONES DE INTERESES DE FINANCIAMIENTOS RECIBIDOS LOCAL - SOBREGIRO OCASIONAL GASTOS DE INTERESES</t>
  </si>
  <si>
    <t>50110202000104</t>
  </si>
  <si>
    <t>5011020200010400</t>
  </si>
  <si>
    <t>502</t>
  </si>
  <si>
    <t>GASTOS DE OPERACIONES COMISIONES PAGADAS</t>
  </si>
  <si>
    <t>5021</t>
  </si>
  <si>
    <t>GASTOS DE OPERACIONES COMISIONES PAGADAS LOCAL</t>
  </si>
  <si>
    <t>502101</t>
  </si>
  <si>
    <t>GASTOS DE OPERACIONES COMISIONES PAGADAS LOCAL- TRANSACCIONES CON VALORES</t>
  </si>
  <si>
    <t>50210100</t>
  </si>
  <si>
    <t>5021010000</t>
  </si>
  <si>
    <t>502101000000</t>
  </si>
  <si>
    <t>50210100000001</t>
  </si>
  <si>
    <t>GASTOS DE OPERACIONES COMISIONES PAGADAS LOCAL- TRANSACCIONES CON VALORES PERSONA NATURAL</t>
  </si>
  <si>
    <t>5021010000000100</t>
  </si>
  <si>
    <t>502101000000010001</t>
  </si>
  <si>
    <t>50210100000002</t>
  </si>
  <si>
    <t>5021010000000200</t>
  </si>
  <si>
    <t>50210100000003</t>
  </si>
  <si>
    <t>GASTOS DE OPERACIONES COMISIONES PAGADAS LOCAL- TRANSACCIONES CON VALORES INTERCOMPAÑIA</t>
  </si>
  <si>
    <t>5021010000000300</t>
  </si>
  <si>
    <t>502101000000030001</t>
  </si>
  <si>
    <t>5021010000000202</t>
  </si>
  <si>
    <t>GASTOS DE OPERACIONES COMISIONES PAGADAS EXTRANJERO</t>
  </si>
  <si>
    <t>502201</t>
  </si>
  <si>
    <t>50220100</t>
  </si>
  <si>
    <t>5022010000</t>
  </si>
  <si>
    <t>502201000000</t>
  </si>
  <si>
    <t>50220100000002</t>
  </si>
  <si>
    <t>5022010000000200</t>
  </si>
  <si>
    <t>50220100000003</t>
  </si>
  <si>
    <t>5022010000000300</t>
  </si>
  <si>
    <t>50210100000004</t>
  </si>
  <si>
    <t>GASTOS DE OPERACIONES COMISIONES PAGADAS LOCAL- TRANSACCIONES CON VALORES INTRACOMPAÑIA</t>
  </si>
  <si>
    <t>5021010000000400</t>
  </si>
  <si>
    <t>31000400000000016SERVBCARIOS</t>
  </si>
  <si>
    <t>502101000000040001</t>
  </si>
  <si>
    <t>502111</t>
  </si>
  <si>
    <t>GASTOS DE OPERACIONES COMISIONES PAGADAS LOCAL- OTROS</t>
  </si>
  <si>
    <t>50211100</t>
  </si>
  <si>
    <t>5021110000</t>
  </si>
  <si>
    <t>502111000000</t>
  </si>
  <si>
    <t>50211100000001</t>
  </si>
  <si>
    <t>GASTOS DE OPERACIONES COMISIONES PAGADAS LOCAL- OTROS PERSONA NATURAL</t>
  </si>
  <si>
    <t>5021110000000100</t>
  </si>
  <si>
    <t>502111000000010001</t>
  </si>
  <si>
    <t>50211100000002</t>
  </si>
  <si>
    <t>5021110000000200</t>
  </si>
  <si>
    <t>51050103000000016COM BANC LOC</t>
  </si>
  <si>
    <t>502211</t>
  </si>
  <si>
    <t>GASTOS DE OPERACIONES COMISIONES PAGADAS EXTRANJERO- OTROS PERSONA JURIDICA</t>
  </si>
  <si>
    <t>50221100</t>
  </si>
  <si>
    <t>5022110000</t>
  </si>
  <si>
    <t>502211000000</t>
  </si>
  <si>
    <t>50221100000002</t>
  </si>
  <si>
    <t>5022110000000200</t>
  </si>
  <si>
    <t>51050103000000016COM BANC EXT</t>
  </si>
  <si>
    <t>502211000000020001</t>
  </si>
  <si>
    <t>508</t>
  </si>
  <si>
    <t>GASTOS ADMINISTRATIVOS Y GENERALES</t>
  </si>
  <si>
    <t>5081</t>
  </si>
  <si>
    <t>GASTOS ADMINISTRATIVOS Y GENERALES LOCAL</t>
  </si>
  <si>
    <t>508101</t>
  </si>
  <si>
    <t>GASTOS LABORALES Y OTROS BENEFICIOS</t>
  </si>
  <si>
    <t>50810101</t>
  </si>
  <si>
    <t>GASTOS DE SALARIOS Y OTRAS REMUNERACIONES</t>
  </si>
  <si>
    <t>5081010101</t>
  </si>
  <si>
    <t>SALARIO</t>
  </si>
  <si>
    <t>508101010100</t>
  </si>
  <si>
    <t>50810101010000</t>
  </si>
  <si>
    <t>5081010101000001</t>
  </si>
  <si>
    <t>5081010101000002</t>
  </si>
  <si>
    <t>5081010101000003</t>
  </si>
  <si>
    <t>5081010101000004</t>
  </si>
  <si>
    <t>5081010101000005</t>
  </si>
  <si>
    <t>SALARIO OUTSOURCING</t>
  </si>
  <si>
    <t>508101010100000501</t>
  </si>
  <si>
    <t>5081010102</t>
  </si>
  <si>
    <t>PARTICIPACION EN UTILIDADES Y OTROS INCENTIVOS</t>
  </si>
  <si>
    <t>508101010200</t>
  </si>
  <si>
    <t>50810101020000</t>
  </si>
  <si>
    <t>5081010102000001</t>
  </si>
  <si>
    <t>5081010102000002</t>
  </si>
  <si>
    <t>5081010102000003</t>
  </si>
  <si>
    <t>PRIMA DE PRODUCCION</t>
  </si>
  <si>
    <t>508101010200000301</t>
  </si>
  <si>
    <t>5081010102000004</t>
  </si>
  <si>
    <t>5081010103</t>
  </si>
  <si>
    <t>508101010300</t>
  </si>
  <si>
    <t>50810101030000</t>
  </si>
  <si>
    <t>5081010103000001</t>
  </si>
  <si>
    <t>5081010104</t>
  </si>
  <si>
    <t>508101010400</t>
  </si>
  <si>
    <t>50810101040000</t>
  </si>
  <si>
    <t>5081010104000001</t>
  </si>
  <si>
    <t>5081010105</t>
  </si>
  <si>
    <t>508101010500</t>
  </si>
  <si>
    <t>50810101050000</t>
  </si>
  <si>
    <t>5081010105000001</t>
  </si>
  <si>
    <t>5081010105000002</t>
  </si>
  <si>
    <t>5081010105000003</t>
  </si>
  <si>
    <t>5081010105000004</t>
  </si>
  <si>
    <t>5081010106</t>
  </si>
  <si>
    <t>PREAVISO E INDEMNIZACION</t>
  </si>
  <si>
    <t>508101010600</t>
  </si>
  <si>
    <t>50810101060000</t>
  </si>
  <si>
    <t>5081010106000001</t>
  </si>
  <si>
    <t>PREAVISO</t>
  </si>
  <si>
    <t>51060101060000016PREAVISO</t>
  </si>
  <si>
    <t>508101010600000101</t>
  </si>
  <si>
    <t>5081010106000002</t>
  </si>
  <si>
    <t>INDEMNIZACION POR DESPIDO</t>
  </si>
  <si>
    <t>51060101060000016GT INDEM EMPL</t>
  </si>
  <si>
    <t>508101010600000201</t>
  </si>
  <si>
    <t>5081010107</t>
  </si>
  <si>
    <t>SALARIO EN ESPECIE</t>
  </si>
  <si>
    <t>508101010700</t>
  </si>
  <si>
    <t>50810101070000</t>
  </si>
  <si>
    <t>5081010107000001</t>
  </si>
  <si>
    <t>51060101070000016SALESPECIE</t>
  </si>
  <si>
    <t>508101010700000101</t>
  </si>
  <si>
    <t>50810102</t>
  </si>
  <si>
    <t>5081010200</t>
  </si>
  <si>
    <t>508101020000</t>
  </si>
  <si>
    <t>50810102000000</t>
  </si>
  <si>
    <t>5081010200000001</t>
  </si>
  <si>
    <t>5081010200000002</t>
  </si>
  <si>
    <t>5081010200000003</t>
  </si>
  <si>
    <t>50810103</t>
  </si>
  <si>
    <t>BENEFICIOS A EMPLEADOS</t>
  </si>
  <si>
    <t>5081010301</t>
  </si>
  <si>
    <t>BENEFICIOS A EMPLEADOS HORARIO EXTENDIDO Y FERIADOS</t>
  </si>
  <si>
    <t>508101030100</t>
  </si>
  <si>
    <t>50810103010000</t>
  </si>
  <si>
    <t>5081010301000001</t>
  </si>
  <si>
    <t>BENEFICIOS A EMPLEADOS HORARIO EXTENDIDO Y FERIADOS ALIMENTACION</t>
  </si>
  <si>
    <t>51060104060000016BEN REM COMI</t>
  </si>
  <si>
    <t>508101030100000101</t>
  </si>
  <si>
    <t>5081010303</t>
  </si>
  <si>
    <t>BENEFICIOS A EMPLEADOS PLANES DE PENSION</t>
  </si>
  <si>
    <t>508101030300</t>
  </si>
  <si>
    <t>50810103030000</t>
  </si>
  <si>
    <t>5081010303000001</t>
  </si>
  <si>
    <t>5081010304</t>
  </si>
  <si>
    <t>BENEFICIOS A EMPLEADOS CAPACITACIONES</t>
  </si>
  <si>
    <t>508101030400</t>
  </si>
  <si>
    <t>50810103040000</t>
  </si>
  <si>
    <t>5081010304000001</t>
  </si>
  <si>
    <t>BENEFICIOS A EMPLEADOS CAPACITACIONES INSTRUCTORES</t>
  </si>
  <si>
    <t>508101030400000101</t>
  </si>
  <si>
    <t>5081010304000002</t>
  </si>
  <si>
    <t>BENEFICIOS A EMPLEADOS CAPACITACIONES ALIMENTACION Y REFRIGERIOS</t>
  </si>
  <si>
    <t>508101030400000201</t>
  </si>
  <si>
    <t>5081010304000003</t>
  </si>
  <si>
    <t>BENEFICIOS A EMPLEADOS CAPACITACIONES TRANSPORTE</t>
  </si>
  <si>
    <t>508101030400000301</t>
  </si>
  <si>
    <t>5081010304000004</t>
  </si>
  <si>
    <t>BENEFICIOS A EMPLEADOS CAPACITACIONES HOSPEDAJE</t>
  </si>
  <si>
    <t>508101030400000401</t>
  </si>
  <si>
    <t>5081010304000005</t>
  </si>
  <si>
    <t>BENEFICIOS A EMPLEADOS CAPACITACIONES VIATICOS</t>
  </si>
  <si>
    <t>508101030400000501</t>
  </si>
  <si>
    <t>5081010304000006</t>
  </si>
  <si>
    <t>BENEFICIOS A EMPLEADOS CAPACITACIONES LOCAL ARRENDADO</t>
  </si>
  <si>
    <t>508101030400000601</t>
  </si>
  <si>
    <t>5081010304000007</t>
  </si>
  <si>
    <t>BENEFICIOS A EMPLEADOS CAPACITACIONES DESARROLLO DE TALENTO</t>
  </si>
  <si>
    <t>508101030400000701</t>
  </si>
  <si>
    <t>5081010304000008</t>
  </si>
  <si>
    <t>BENEFICIOS A EMPLEADOS CAPACITACIONES MATERIALES</t>
  </si>
  <si>
    <t>508101030400000801</t>
  </si>
  <si>
    <t>5081010304000009</t>
  </si>
  <si>
    <t>5081010304000010</t>
  </si>
  <si>
    <t>BENEFICIOS A EMPLEADOS CAPACITACIONES EXTRANJERAS</t>
  </si>
  <si>
    <t>51060104010000016SEMINARIO EXT</t>
  </si>
  <si>
    <t>508101030400001001</t>
  </si>
  <si>
    <t>5081010305</t>
  </si>
  <si>
    <t>508101030500</t>
  </si>
  <si>
    <t>50810103050000</t>
  </si>
  <si>
    <t>5081010305000001</t>
  </si>
  <si>
    <t>5081010306</t>
  </si>
  <si>
    <t>BENEFICIOS A EMPLEADOS ALIMENTACION DE COLABORADORES</t>
  </si>
  <si>
    <t>508101030600</t>
  </si>
  <si>
    <t>50810103060000</t>
  </si>
  <si>
    <t>5081010306000001</t>
  </si>
  <si>
    <t>5081010307</t>
  </si>
  <si>
    <t>BENEFICIOS A EMPLEADOS GASTOS DE EXPATRIADOS</t>
  </si>
  <si>
    <t>508101030700</t>
  </si>
  <si>
    <t>50810103070000</t>
  </si>
  <si>
    <t>5081010307000001</t>
  </si>
  <si>
    <t>5081010310</t>
  </si>
  <si>
    <t>BENEFICIOS A EMPLEADOS OTROS BENEFICIOS</t>
  </si>
  <si>
    <t>508101031001</t>
  </si>
  <si>
    <t>50810103100100</t>
  </si>
  <si>
    <t>5081010310010004</t>
  </si>
  <si>
    <t>5081010310010005</t>
  </si>
  <si>
    <t>5081010310010006</t>
  </si>
  <si>
    <t>BENEFICIOS A EMPLEADOS OTROS BENEFICIOS OTROS BENEFICIOS COVID</t>
  </si>
  <si>
    <t>508101031001000601</t>
  </si>
  <si>
    <t>5081020102</t>
  </si>
  <si>
    <t>ALQUILERES DE LICENCIA</t>
  </si>
  <si>
    <t>508102010200</t>
  </si>
  <si>
    <t>50810201020000</t>
  </si>
  <si>
    <t>5081020102000001</t>
  </si>
  <si>
    <t>ALQUILERES DE LICENCIA RENTA DE ESPACIOS SERVIDORES EN LA NUBE</t>
  </si>
  <si>
    <t>508102010200000101</t>
  </si>
  <si>
    <t>5081020102000002</t>
  </si>
  <si>
    <t>5081020102000003</t>
  </si>
  <si>
    <t>50810202</t>
  </si>
  <si>
    <t>5081020201</t>
  </si>
  <si>
    <t>REPARACION Y MANTENIMIENTO EDIFICACIONES</t>
  </si>
  <si>
    <t>508102020100</t>
  </si>
  <si>
    <t>50810202010000</t>
  </si>
  <si>
    <t>5081020201000001</t>
  </si>
  <si>
    <t>REPARACION Y MANTENIMIENTO EDIFICIOS Y SUCURSALES</t>
  </si>
  <si>
    <t>508102020100000101</t>
  </si>
  <si>
    <t>5081020202</t>
  </si>
  <si>
    <t>REPARACION Y MANTENIMIENTO DE SERVIDORES Y EQUIPOS</t>
  </si>
  <si>
    <t>508102020200</t>
  </si>
  <si>
    <t>50810202020000</t>
  </si>
  <si>
    <t>5081020202000001</t>
  </si>
  <si>
    <t>508102020200000101</t>
  </si>
  <si>
    <t>5081020202000003</t>
  </si>
  <si>
    <t>5081020202000004</t>
  </si>
  <si>
    <t>5081020203</t>
  </si>
  <si>
    <t>REPARACION Y MANTENIMIENTO DE EQUIPO Y MOBILIARIO DE OFICINA</t>
  </si>
  <si>
    <t>508102020300</t>
  </si>
  <si>
    <t>50810202030000</t>
  </si>
  <si>
    <t>5081020203000001</t>
  </si>
  <si>
    <t>REPARACION Y MANTENIMIENTO DE EQUIPO RODANTE</t>
  </si>
  <si>
    <t>508102020300000101</t>
  </si>
  <si>
    <t>5081020203000002</t>
  </si>
  <si>
    <t>REPARACION Y MANTENIMIENTO DE MOBILIARIO</t>
  </si>
  <si>
    <t>508102020300000201</t>
  </si>
  <si>
    <t>5081020201000004</t>
  </si>
  <si>
    <t>REPARACION Y MANTENIMIENTO PROYECTOS MENORES</t>
  </si>
  <si>
    <t>508102020100000401</t>
  </si>
  <si>
    <t>50810204</t>
  </si>
  <si>
    <t>ASEO Y LIMPIEZA</t>
  </si>
  <si>
    <t>5081020400</t>
  </si>
  <si>
    <t>508102040000</t>
  </si>
  <si>
    <t>50810204000000</t>
  </si>
  <si>
    <t>5081020400000001</t>
  </si>
  <si>
    <t>ASEO Y LIMPIEZA EDFICIOS CORPORATIVOS Y SUCURSALES</t>
  </si>
  <si>
    <t>51060203000000016LIMP Y ASEO</t>
  </si>
  <si>
    <t>508102040000000101</t>
  </si>
  <si>
    <t>508102</t>
  </si>
  <si>
    <t>GASTOS GENERALES</t>
  </si>
  <si>
    <t>50810201</t>
  </si>
  <si>
    <t>ALQUILERES</t>
  </si>
  <si>
    <t>5081020101</t>
  </si>
  <si>
    <t>ALQUILERES NO APLICABLES BAJO NIIF 16</t>
  </si>
  <si>
    <t>508102010101</t>
  </si>
  <si>
    <t>50810201010104</t>
  </si>
  <si>
    <t>5081020101010400</t>
  </si>
  <si>
    <t>50810211</t>
  </si>
  <si>
    <t>RELACIONES PUBLICAS Y ATENCION A CLIENTES</t>
  </si>
  <si>
    <t>5081021100</t>
  </si>
  <si>
    <t>508102110000</t>
  </si>
  <si>
    <t>50810211000000</t>
  </si>
  <si>
    <t>5081021100000003</t>
  </si>
  <si>
    <t>50810212</t>
  </si>
  <si>
    <t>POLIZAS DE SEGURO DIVERSAS</t>
  </si>
  <si>
    <t>5081021200</t>
  </si>
  <si>
    <t>508102120000</t>
  </si>
  <si>
    <t>50810212000000</t>
  </si>
  <si>
    <t>5081021200000005</t>
  </si>
  <si>
    <t>50810213</t>
  </si>
  <si>
    <t>IMPUESTOS DE MUNICIPALES</t>
  </si>
  <si>
    <t>5081021302</t>
  </si>
  <si>
    <t>508102130200</t>
  </si>
  <si>
    <t>50810213020000</t>
  </si>
  <si>
    <t>5081021302000001</t>
  </si>
  <si>
    <t>5081021302000002</t>
  </si>
  <si>
    <t>IMPUESTOS DE MUNICIPALES DE ROTULOS</t>
  </si>
  <si>
    <t>508102130200000201</t>
  </si>
  <si>
    <t>5081021303</t>
  </si>
  <si>
    <t>IMPUESTOS DE OPERACIÓN</t>
  </si>
  <si>
    <t>508102130300</t>
  </si>
  <si>
    <t>50810213030000</t>
  </si>
  <si>
    <t>5081021303000002</t>
  </si>
  <si>
    <t>5081021304</t>
  </si>
  <si>
    <t>508102130400</t>
  </si>
  <si>
    <t>50810213040000</t>
  </si>
  <si>
    <t>5081021304000001</t>
  </si>
  <si>
    <t>5081021304000002</t>
  </si>
  <si>
    <t>OTROS IMPUESTOS TIMBRES</t>
  </si>
  <si>
    <t>508102130400000201</t>
  </si>
  <si>
    <t>5081021304000003</t>
  </si>
  <si>
    <t>5081021304000005</t>
  </si>
  <si>
    <t>50810214</t>
  </si>
  <si>
    <t>INSPECCIONES REGULATORIAS</t>
  </si>
  <si>
    <t>5081021402</t>
  </si>
  <si>
    <t>508102140201</t>
  </si>
  <si>
    <t>50810214020100</t>
  </si>
  <si>
    <t>5081021402010001</t>
  </si>
  <si>
    <t>508102140202</t>
  </si>
  <si>
    <t>50810214020200</t>
  </si>
  <si>
    <t>5081021402020001</t>
  </si>
  <si>
    <t>50810215</t>
  </si>
  <si>
    <t>VIAJES DE NEGOCIO</t>
  </si>
  <si>
    <t>5081021500</t>
  </si>
  <si>
    <t>508102150000</t>
  </si>
  <si>
    <t>50810215000000</t>
  </si>
  <si>
    <t>5081021500000001</t>
  </si>
  <si>
    <t>5081021500000002</t>
  </si>
  <si>
    <t>5081021500000003</t>
  </si>
  <si>
    <t>5081021500000004</t>
  </si>
  <si>
    <t>5081021500000005</t>
  </si>
  <si>
    <t>VIAJES DE NEGOCIO EXTRANJERO</t>
  </si>
  <si>
    <t>508102150000000501</t>
  </si>
  <si>
    <t>50810216</t>
  </si>
  <si>
    <t>HONORARIOS PROFESIONALES</t>
  </si>
  <si>
    <t>5081021601</t>
  </si>
  <si>
    <t>HONORARIOS PROFESIONALES AUDITORIA</t>
  </si>
  <si>
    <t>508102160100</t>
  </si>
  <si>
    <t>50810216010000</t>
  </si>
  <si>
    <t>5081021601000001</t>
  </si>
  <si>
    <t>5081021601000004</t>
  </si>
  <si>
    <t>5081021601000005</t>
  </si>
  <si>
    <t>HONORARIOS PROFESIONALES CONSULTORIAS</t>
  </si>
  <si>
    <t>508102160100000501</t>
  </si>
  <si>
    <t>5081021602</t>
  </si>
  <si>
    <t>508102160200</t>
  </si>
  <si>
    <t>50810216020000</t>
  </si>
  <si>
    <t>5081021602000001</t>
  </si>
  <si>
    <t>5081021605</t>
  </si>
  <si>
    <t>HONORARIOS PROFESIONALES TRADUCCIONES</t>
  </si>
  <si>
    <t>508102160500</t>
  </si>
  <si>
    <t>50810216050000</t>
  </si>
  <si>
    <t>5081021605000001</t>
  </si>
  <si>
    <t>5081021606</t>
  </si>
  <si>
    <t>508102160600</t>
  </si>
  <si>
    <t>50810216060000</t>
  </si>
  <si>
    <t>5081021606000009</t>
  </si>
  <si>
    <t>5082</t>
  </si>
  <si>
    <t>GASTOS ADMINISTRATIVOS Y GENERALES EXTRANJERO</t>
  </si>
  <si>
    <t>508202</t>
  </si>
  <si>
    <t>GASTOS GENERALES EXTRANJERO</t>
  </si>
  <si>
    <t>50820216</t>
  </si>
  <si>
    <t>5082021606</t>
  </si>
  <si>
    <t>508202160600</t>
  </si>
  <si>
    <t>50820216060000</t>
  </si>
  <si>
    <t>5082021606000009</t>
  </si>
  <si>
    <t>50810218</t>
  </si>
  <si>
    <t>COMUNICACIONES Y LINEAS</t>
  </si>
  <si>
    <t>5081021802</t>
  </si>
  <si>
    <t>508102180200</t>
  </si>
  <si>
    <t>50810218020000</t>
  </si>
  <si>
    <t>5081021802000001</t>
  </si>
  <si>
    <t>5081021802000002</t>
  </si>
  <si>
    <t>COMUNICACIONES Y LINEAS TELEFONO CELULAR</t>
  </si>
  <si>
    <t>508102180200000201</t>
  </si>
  <si>
    <t>5081021802000003</t>
  </si>
  <si>
    <t>50810219</t>
  </si>
  <si>
    <t>CUOTAS Y SUSCRIPCIONES</t>
  </si>
  <si>
    <t>5081021900</t>
  </si>
  <si>
    <t>508102190000</t>
  </si>
  <si>
    <t>50810219000000</t>
  </si>
  <si>
    <t>5081021900000001</t>
  </si>
  <si>
    <t>5081021900000002</t>
  </si>
  <si>
    <t>5081021900000003</t>
  </si>
  <si>
    <t>CUOTAS Y SUSCRIPCIONES LIBROS Y REVISTAS DE NEGOCIOS</t>
  </si>
  <si>
    <t>508102190000000301</t>
  </si>
  <si>
    <t>5081021900000005</t>
  </si>
  <si>
    <t>Eliminar de esta homologación</t>
  </si>
  <si>
    <t>50810220</t>
  </si>
  <si>
    <t>5081022000</t>
  </si>
  <si>
    <t>508102200000</t>
  </si>
  <si>
    <t>50810220000000</t>
  </si>
  <si>
    <t>5081022000000001</t>
  </si>
  <si>
    <t>50810221</t>
  </si>
  <si>
    <t>PAPELERIA Y UTILES DE OFICINA</t>
  </si>
  <si>
    <t>5081022100</t>
  </si>
  <si>
    <t>508102210000</t>
  </si>
  <si>
    <t>50810221000000</t>
  </si>
  <si>
    <t>5081022100000001</t>
  </si>
  <si>
    <t>508102210000000101</t>
  </si>
  <si>
    <t>50810222</t>
  </si>
  <si>
    <t>PUBLICIDAD Y MERCADEO</t>
  </si>
  <si>
    <t>5081022200</t>
  </si>
  <si>
    <t>508102220000</t>
  </si>
  <si>
    <t>50810222000000</t>
  </si>
  <si>
    <t>5081022200000001</t>
  </si>
  <si>
    <t>PUBLICIDAD Y MERCADEO PRENSA</t>
  </si>
  <si>
    <t>508102220000000101</t>
  </si>
  <si>
    <t>5081022200000002</t>
  </si>
  <si>
    <t>PUBLICIDAD Y MERCADEO RADIO</t>
  </si>
  <si>
    <t>508102220000000201</t>
  </si>
  <si>
    <t>5081022200000003</t>
  </si>
  <si>
    <t>PUBLICIDAD Y MERCADEO TELEVISION</t>
  </si>
  <si>
    <t>508102220000000301</t>
  </si>
  <si>
    <t>5081022200000004</t>
  </si>
  <si>
    <t>PUBLICIDAD Y MERCADEO PAUTA DIGITAL</t>
  </si>
  <si>
    <t>508102220000000401</t>
  </si>
  <si>
    <t>50810228</t>
  </si>
  <si>
    <t>GASTOS DE PROCESAMIENTO</t>
  </si>
  <si>
    <t>5081022800</t>
  </si>
  <si>
    <t>508102280000</t>
  </si>
  <si>
    <t>50810228000000</t>
  </si>
  <si>
    <t>5081022800000004</t>
  </si>
  <si>
    <t>50810229</t>
  </si>
  <si>
    <t>5081022900</t>
  </si>
  <si>
    <t>508102290000</t>
  </si>
  <si>
    <t>50810229000000</t>
  </si>
  <si>
    <t>5081022900000001</t>
  </si>
  <si>
    <t>5081022900000002</t>
  </si>
  <si>
    <t>GASTOS NO DEDUCIBLES IMPUESTOS REMESAS AL EXTERIOR</t>
  </si>
  <si>
    <t>508102290000000201</t>
  </si>
  <si>
    <t>5081022900000003</t>
  </si>
  <si>
    <t>GASTOS NO DEDUCIBLES MULTAS Y RECARGOS</t>
  </si>
  <si>
    <t>508102290000000301</t>
  </si>
  <si>
    <t>5081022900000004</t>
  </si>
  <si>
    <t>GASTOS NO DEDUCIBLES PRESTACIONES LABORALES ASUMIDAS EXPATRIADOS</t>
  </si>
  <si>
    <t>508102290000000401</t>
  </si>
  <si>
    <t>5081022900000005</t>
  </si>
  <si>
    <t>GASTOS NO DEDUCIBLES REPARACIONES Y MANTENIMIENTO VIVIENDA EXPATRIADOS</t>
  </si>
  <si>
    <t>508102290000000501</t>
  </si>
  <si>
    <t>5081022900000006</t>
  </si>
  <si>
    <t>GASTOS NO DEDUCIBLES COMPRA Y ENSERES EXPATRIADOS</t>
  </si>
  <si>
    <t>508102290000000601</t>
  </si>
  <si>
    <t>5081022900000007</t>
  </si>
  <si>
    <t>GASTOS NO DEDUCIBLES SEGURO DE VIVIENDA EXPATRIADOS</t>
  </si>
  <si>
    <t>508102290000000701</t>
  </si>
  <si>
    <t>5081022900000009</t>
  </si>
  <si>
    <t>GASTOS NO DEDUCIBLES MULTAS SMV</t>
  </si>
  <si>
    <t>508102290000000901</t>
  </si>
  <si>
    <t>50810230</t>
  </si>
  <si>
    <t>GASTOS RIESGO OPERACIONAL</t>
  </si>
  <si>
    <t>5081023000</t>
  </si>
  <si>
    <t>508102300000</t>
  </si>
  <si>
    <t>50810230000000</t>
  </si>
  <si>
    <t>5081023000000003</t>
  </si>
  <si>
    <t>5081023100000007</t>
  </si>
  <si>
    <t>GASTOS RIESGO OPERACIONAL OTROS RIESGOS OPERATIVOS</t>
  </si>
  <si>
    <t>508102310000000701</t>
  </si>
  <si>
    <t>31</t>
  </si>
  <si>
    <t>50810231</t>
  </si>
  <si>
    <t>GASTOS LEGALES</t>
  </si>
  <si>
    <t>5081023100</t>
  </si>
  <si>
    <t>508102310000</t>
  </si>
  <si>
    <t>50810231000000</t>
  </si>
  <si>
    <t>5081023100000001</t>
  </si>
  <si>
    <t>39</t>
  </si>
  <si>
    <t>50810239</t>
  </si>
  <si>
    <t>5081023900</t>
  </si>
  <si>
    <t>508102390000</t>
  </si>
  <si>
    <t>50810239000000</t>
  </si>
  <si>
    <t>5081023900000001</t>
  </si>
  <si>
    <t>Revisar - hay diferentes conceptos de gastos</t>
  </si>
  <si>
    <t>5081023900000004</t>
  </si>
  <si>
    <t>50810239000004</t>
  </si>
  <si>
    <t>OTROS GASTOS INTRACOMPANIA</t>
  </si>
  <si>
    <t>5081023900000407</t>
  </si>
  <si>
    <t>509</t>
  </si>
  <si>
    <t>CUENTAS MALAS</t>
  </si>
  <si>
    <t>5091</t>
  </si>
  <si>
    <t>GASTOS DE CUENTAS MALAS DETERIORO DE CUENTAS POR COBRAR MET SIMPLIFICADA</t>
  </si>
  <si>
    <t>509103</t>
  </si>
  <si>
    <t>50910301</t>
  </si>
  <si>
    <t xml:space="preserve">GASTOS DE CUENTAS MALAS DETERIORO DE CUENTAS POR COBRAR MET SIMPLIFICADA </t>
  </si>
  <si>
    <t>5091030101</t>
  </si>
  <si>
    <t>DETERIORO DE CUENTAS POR COBRAR MET SIMPLIFICADA  ETAPA 1</t>
  </si>
  <si>
    <t>509103010100</t>
  </si>
  <si>
    <t>50910301010000</t>
  </si>
  <si>
    <t>5091030101000001</t>
  </si>
  <si>
    <t>DETERIORO DE CUENTAS POR COBRAR MET SIMPLIFICADA  ETAPA 1 P&amp;G AUMENTO</t>
  </si>
  <si>
    <t>5091030101000002</t>
  </si>
  <si>
    <t>DETERIORO DE CUENTAS POR COBRAR MET SIMPLIFICADA  ETAPA 1 P&amp;G LIBERACION</t>
  </si>
  <si>
    <t>5091030102</t>
  </si>
  <si>
    <t>DETERIORO DE CUENTAS POR COBRAR MET SIMPLIFICADA  ETAPA 2</t>
  </si>
  <si>
    <t>509103010200</t>
  </si>
  <si>
    <t>50910301020000</t>
  </si>
  <si>
    <t>5091030102000001</t>
  </si>
  <si>
    <t>DETERIORO DE CUENTAS POR COBRAR MET SIMPLIFICADA  ETAPA 2 P&amp;G AUMENTO</t>
  </si>
  <si>
    <t>5091030102000002</t>
  </si>
  <si>
    <t>DETERIORO DE CUENTAS POR COBRAR MET SIMPLIFICADA  ETAPA 2 P&amp;G LIBERACION</t>
  </si>
  <si>
    <t>5091030103</t>
  </si>
  <si>
    <t>DETERIORO DE CUENTAS POR COBRAR MET SIMPLIFICADA  ETAPA 3</t>
  </si>
  <si>
    <t>509103010300</t>
  </si>
  <si>
    <t>50910301030000</t>
  </si>
  <si>
    <t>5091030103000001</t>
  </si>
  <si>
    <t>DETERIORO DE CUENTAS POR COBRAR MET SIMPLIFICADA  ETAPA 3 P&amp;G AUMENTO</t>
  </si>
  <si>
    <t>51090103000000016A-RES CXC</t>
  </si>
  <si>
    <t>509103010300000101</t>
  </si>
  <si>
    <t>5091030103000002</t>
  </si>
  <si>
    <t>DETERIORO DE CUENTAS POR COBRAR MET SIMPLIFICADA  ETAPA 3 P&amp;G LIBERACION</t>
  </si>
  <si>
    <t>51090103000000016D-RES CXC</t>
  </si>
  <si>
    <t>509103010300000201</t>
  </si>
  <si>
    <t>5091030103000003</t>
  </si>
  <si>
    <t>DETERIORO DE CUENTAS POR COBRAR MET SIMPLIFICADA  ETAPA 3 RECUPERACION</t>
  </si>
  <si>
    <t>509103010300000301</t>
  </si>
  <si>
    <t>5091030103000004</t>
  </si>
  <si>
    <t>DETERIORO DE CUENTAS POR COBRAR MET SIMPLIFICADA  ETAPA 3 CASTIGO</t>
  </si>
  <si>
    <t>509103010300000401</t>
  </si>
  <si>
    <t>510</t>
  </si>
  <si>
    <t>DEPRECIACION Y AMORTIZACION</t>
  </si>
  <si>
    <t>5101</t>
  </si>
  <si>
    <t>DEPRECIACION Y AMORTIZACION LOCAL</t>
  </si>
  <si>
    <t>510101</t>
  </si>
  <si>
    <t>DEPRECIACION Y AMORTIZACION LOCAL ACTIVOS INTANGIBLES</t>
  </si>
  <si>
    <t>51010101</t>
  </si>
  <si>
    <t>DEPRECIACION Y AMORTIZACION LOCAL ACTIVOS INTANGIBLES - AMORTIZACIÓN</t>
  </si>
  <si>
    <t>5101010101</t>
  </si>
  <si>
    <t>DEPRECIACION Y AMORTIZACION LOCAL ACTIVOS INTANGIBLES - AMORTIZACIÓN SOFTWARE DESARROLLADOS INTERNAMENTE</t>
  </si>
  <si>
    <t>510101010100</t>
  </si>
  <si>
    <t>51010101010000</t>
  </si>
  <si>
    <t>5101010101000000</t>
  </si>
  <si>
    <t>51080201000000016AMORT DES INT</t>
  </si>
  <si>
    <t>510101010100000001</t>
  </si>
  <si>
    <t>5101010102</t>
  </si>
  <si>
    <t>510101010200</t>
  </si>
  <si>
    <t>51010101020000</t>
  </si>
  <si>
    <t>5101010102000000</t>
  </si>
  <si>
    <t>510102</t>
  </si>
  <si>
    <t>DEPRECIACION Y AMORTIZACION LOCAL ACTIVOS POR DERECHO DE USO - DEPRECIACION MUEBLES VEHICULOS</t>
  </si>
  <si>
    <t>51010201</t>
  </si>
  <si>
    <t>5101020102</t>
  </si>
  <si>
    <t>510102010202</t>
  </si>
  <si>
    <t>51010201020200</t>
  </si>
  <si>
    <t>5101020102020000</t>
  </si>
  <si>
    <t>510102010202000001</t>
  </si>
  <si>
    <t>510102010204</t>
  </si>
  <si>
    <t>DEPRECIACION Y AMORTIZACION LOCAL ACTIVOS POR DERECHO DE USO - DEPRECIACION MUEBLES VEHICULOS SALARIO ESPECIE</t>
  </si>
  <si>
    <t>51010201020400</t>
  </si>
  <si>
    <t>5101020102040003</t>
  </si>
  <si>
    <t>510102010204000301</t>
  </si>
  <si>
    <t>510103</t>
  </si>
  <si>
    <t>DEPRECIACION Y AMORTIZACION LOCAL PPE - DETERIORO</t>
  </si>
  <si>
    <t>51010301</t>
  </si>
  <si>
    <t>5101030102</t>
  </si>
  <si>
    <t>DEPRECIACION Y AMORTIZACION LOCAL PPE - DEPRECIACION MOBILIARIO, EQUIPO Y ENSERES</t>
  </si>
  <si>
    <t>510103010201</t>
  </si>
  <si>
    <t>51010301020100</t>
  </si>
  <si>
    <t>5101030102010000</t>
  </si>
  <si>
    <t>dar de baja el proximo año</t>
  </si>
  <si>
    <t>51080101000000016DEP EQ Y MOB</t>
  </si>
  <si>
    <t>5101030102010004</t>
  </si>
  <si>
    <t>DEPRECIACION Y AMORTIZACION LOCAL PPE - MOBILIARIO, EQUIPO Y ENSERES DESCARTE OBSOLETO</t>
  </si>
  <si>
    <t>510103010201000401</t>
  </si>
  <si>
    <t>510103010202</t>
  </si>
  <si>
    <t>51010301020200</t>
  </si>
  <si>
    <t>5101030102020000</t>
  </si>
  <si>
    <t>510103010203</t>
  </si>
  <si>
    <t>51010301020300</t>
  </si>
  <si>
    <t>5101030102030000</t>
  </si>
  <si>
    <t>510103010204</t>
  </si>
  <si>
    <t xml:space="preserve">DEPRECIACION Y AMORTIZACION LOCAL PPE - DEPRECIACION EQUIPO RODANTE </t>
  </si>
  <si>
    <t>51010301020400</t>
  </si>
  <si>
    <t>5101030102040000</t>
  </si>
  <si>
    <t>51080101000000016DEP EQ RODANT</t>
  </si>
  <si>
    <t>510103010204000001</t>
  </si>
  <si>
    <t>510103010205</t>
  </si>
  <si>
    <t xml:space="preserve">DEPRECIACION Y AMORTIZACION LOCAL PPE - DEPRECIACION OTROS EQUIPOS </t>
  </si>
  <si>
    <t>51010301020500</t>
  </si>
  <si>
    <t>5101030102050000</t>
  </si>
  <si>
    <t>510103010205000001</t>
  </si>
  <si>
    <t>511</t>
  </si>
  <si>
    <t>5111</t>
  </si>
  <si>
    <t>511101</t>
  </si>
  <si>
    <t>51110100</t>
  </si>
  <si>
    <t>5111010000</t>
  </si>
  <si>
    <t>511101000000</t>
  </si>
  <si>
    <t>51110100000000</t>
  </si>
  <si>
    <t>5111010000000001</t>
  </si>
  <si>
    <t>5111010000000002</t>
  </si>
  <si>
    <t>5111010000000004</t>
  </si>
  <si>
    <t>IMPUESTO SOBRE LA RENTA CORRIENTE IMPUESTO COMPLEMENTARIO</t>
  </si>
  <si>
    <t>511101000000000401</t>
  </si>
  <si>
    <t>511102</t>
  </si>
  <si>
    <t>51110201</t>
  </si>
  <si>
    <t>IMPUESTO SOBRE LA RENTA DIFERIDO ACTIVO</t>
  </si>
  <si>
    <t>5111020100</t>
  </si>
  <si>
    <t>511102010000</t>
  </si>
  <si>
    <t>51110201000000</t>
  </si>
  <si>
    <t>5111020100000002</t>
  </si>
  <si>
    <t>5111020100000005</t>
  </si>
  <si>
    <t>IMPUESTO SOBRE LA RENTA DIFERIDO ACTIVO PASIVO POR DERECHO DE USO</t>
  </si>
  <si>
    <t>511102010000000501</t>
  </si>
  <si>
    <t>5111020100000006</t>
  </si>
  <si>
    <t>IMPUESTO SOBRE LA RENTA DIFERIDO ACTIVO IMPUESTO COMPLEMENTARIO</t>
  </si>
  <si>
    <t>511102010000000601</t>
  </si>
  <si>
    <t>51110202</t>
  </si>
  <si>
    <t>5111020200</t>
  </si>
  <si>
    <t>511102020000</t>
  </si>
  <si>
    <t>51110202000000</t>
  </si>
  <si>
    <t>5111020200000001</t>
  </si>
  <si>
    <t>IMPUESTO SOBRE LA RENTA DIFERIDO PASIVO POR ACTIVO POR DERECHO DE USO</t>
  </si>
  <si>
    <t>511102020000000101</t>
  </si>
  <si>
    <t>CUENTAS DE ORDEN</t>
  </si>
  <si>
    <t>701</t>
  </si>
  <si>
    <t>ADMINISTRACION DE CUENTAS DE TERCEROS</t>
  </si>
  <si>
    <t>7011</t>
  </si>
  <si>
    <t>ADMINISTRACION DE CUENTAS DE TERCEROS LOCALES</t>
  </si>
  <si>
    <t>701101</t>
  </si>
  <si>
    <t>ADMINISTRACION DE CUENTAS DE TERCEROS LOCALES CUENTA DE ORDEN</t>
  </si>
  <si>
    <t>70110102</t>
  </si>
  <si>
    <t>ADMINISTRACION DE CUENTAS DE TERCEROS LOCALES VALORES EN CUSTODIA CUENTA DE ORDEN</t>
  </si>
  <si>
    <t>7011010200</t>
  </si>
  <si>
    <t>701101020000</t>
  </si>
  <si>
    <t>70110102000001</t>
  </si>
  <si>
    <t>ADMINISTRACION DE CUENTAS DE TERCEROS LOCALES VALORES EN CUSTODIA PERSONA NATURAL CUENTA DE ORDEN</t>
  </si>
  <si>
    <t>7011010200000100</t>
  </si>
  <si>
    <t>701101020000010001</t>
  </si>
  <si>
    <t>70110102000002</t>
  </si>
  <si>
    <t>7011010200000202</t>
  </si>
  <si>
    <t>70110102000003</t>
  </si>
  <si>
    <t>ADMINISTRACION DE CUENTAS DE TERCEROS LOCALES VALORES EN CUSTODIA INTERCOMPAÑIA CUENTA DE ORDEN</t>
  </si>
  <si>
    <t>7011010200000300</t>
  </si>
  <si>
    <t>701101020000030001</t>
  </si>
  <si>
    <t>ADMINISTRACION DE CUENTAS DE TERCEROS LOCALES VALORES EN CUSTODIA BONOS INTERCOMPAÑIA CUENTA DE ORDEN</t>
  </si>
  <si>
    <t>70110102000004</t>
  </si>
  <si>
    <t>ADMINISTRACION DE CUENTAS DE TERCEROS LOCALES VALORES EN CUSTODIA INTRACOMPAÑIA CUENTA DE ORDEN</t>
  </si>
  <si>
    <t>7011010200000400</t>
  </si>
  <si>
    <t>701101020000040001</t>
  </si>
  <si>
    <t>ADMINISTRACION DE CUENTAS DE TERCEROS LOCALES VALORES EN CUSTODIA BONOS INTRACOMPAÑIA CUENTA DE ORDEN</t>
  </si>
  <si>
    <t>7011010200000200</t>
  </si>
  <si>
    <t>ADMINISTRACION DE CUENTAS DE TERCEROS LOCALES VALORES EN CUSTODIA  PERSONA JURIDICA CUENTA DE ORDEN</t>
  </si>
  <si>
    <t>701101020000020001</t>
  </si>
  <si>
    <t>7012</t>
  </si>
  <si>
    <t>ADMINISTRACION DE CUENTAS DE TERCEROS EXTRANJEROS</t>
  </si>
  <si>
    <t>701201</t>
  </si>
  <si>
    <t>ADMINISTRACION DE CUENTAS DE TERCEROS EXTRANJEROS CUENTA DE ORDEN</t>
  </si>
  <si>
    <t>70120102</t>
  </si>
  <si>
    <t>ADMINISTRACION DE CUENTAS DE TERCEROS EXTRANJEROS VALORES EN CUSTODIA CUENTA DE ORDEN</t>
  </si>
  <si>
    <t>7012010200</t>
  </si>
  <si>
    <t>701201020000</t>
  </si>
  <si>
    <t>70120102000001</t>
  </si>
  <si>
    <t>ADMINISTRACION DE CUENTAS DE TERCEROS EXTRANJEROS VALORES EN CUSTODIA PERSONA NATURAL CUENTA DE ORDEN</t>
  </si>
  <si>
    <t>7012010200000100</t>
  </si>
  <si>
    <t>701201020000010001</t>
  </si>
  <si>
    <t>70120102000002</t>
  </si>
  <si>
    <t>7012010200000203</t>
  </si>
  <si>
    <t>7012010200000204</t>
  </si>
  <si>
    <t>7012010200000205</t>
  </si>
  <si>
    <t>7012010200000206</t>
  </si>
  <si>
    <t>7012010200000207</t>
  </si>
  <si>
    <t>7012010200000208</t>
  </si>
  <si>
    <t>ADMINISTRACION DE CUENTAS DE TERCEROS EXTRANJEROS VALORES EN CUSTODIA PERSONA JURIDICA CUENTA DE ORDEN PERMAL FUND SERVICES</t>
  </si>
  <si>
    <t>630101010000000168.917.17</t>
  </si>
  <si>
    <t>701201020000020801</t>
  </si>
  <si>
    <t>7012010200000209</t>
  </si>
  <si>
    <t>701102</t>
  </si>
  <si>
    <t>70110202</t>
  </si>
  <si>
    <t>7011020200</t>
  </si>
  <si>
    <t>701102020000</t>
  </si>
  <si>
    <t>70110202000001</t>
  </si>
  <si>
    <t>7011020200000100</t>
  </si>
  <si>
    <t>701102020000010001</t>
  </si>
  <si>
    <t>70110202000002</t>
  </si>
  <si>
    <t>7011020200000202</t>
  </si>
  <si>
    <t>70110202000003</t>
  </si>
  <si>
    <t>7011020200000300</t>
  </si>
  <si>
    <t>701102020000030001</t>
  </si>
  <si>
    <t>70110202000004</t>
  </si>
  <si>
    <t>7011020200000400</t>
  </si>
  <si>
    <t>701102020000040001</t>
  </si>
  <si>
    <t>7011020200000200</t>
  </si>
  <si>
    <t>701102020000020001</t>
  </si>
  <si>
    <t>701202</t>
  </si>
  <si>
    <t>70120202</t>
  </si>
  <si>
    <t>7012020200</t>
  </si>
  <si>
    <t>701202020000</t>
  </si>
  <si>
    <t>70120202000001</t>
  </si>
  <si>
    <t>7012020200000100</t>
  </si>
  <si>
    <t>701202020000010001</t>
  </si>
  <si>
    <t>70120202000002</t>
  </si>
  <si>
    <t>7012020200000203</t>
  </si>
  <si>
    <t>7012020200000204</t>
  </si>
  <si>
    <t>7012020200000205</t>
  </si>
  <si>
    <t>7012020200000206</t>
  </si>
  <si>
    <t>7012020200000207</t>
  </si>
  <si>
    <t>7012020200000208</t>
  </si>
  <si>
    <t>660101010000000168.917.17</t>
  </si>
  <si>
    <t>701202020000020801</t>
  </si>
  <si>
    <t>7012020200000209</t>
  </si>
  <si>
    <t>BALANCE DE PRUEBA</t>
  </si>
  <si>
    <t>Nombre de  la cuenta</t>
  </si>
  <si>
    <t>Cuenta Cobi</t>
  </si>
  <si>
    <t>Cuenta Padre</t>
  </si>
  <si>
    <t>Cuenta Consolidado</t>
  </si>
  <si>
    <t>Nombre consolidado</t>
  </si>
  <si>
    <t xml:space="preserve">Clasificación </t>
  </si>
  <si>
    <t>Validación del número consolidado</t>
  </si>
  <si>
    <t>Validación del nombre consolidado</t>
  </si>
  <si>
    <t>10060402000000016CITIBANK PMA</t>
  </si>
  <si>
    <t>CORRESPONSAL CITIBANK PANAMA</t>
  </si>
  <si>
    <t>A LA VISTA LOC-NO GRUPO</t>
  </si>
  <si>
    <t>COR EXT PERSHING HET896697 EA</t>
  </si>
  <si>
    <t>20308</t>
  </si>
  <si>
    <t>FINANC. RECIBIDO</t>
  </si>
  <si>
    <t>COR EXT HET897778 INST AVE.PRI</t>
  </si>
  <si>
    <t>COR EXT HET892001 SYNDICATE</t>
  </si>
  <si>
    <t>10060402000000016HET896697</t>
  </si>
  <si>
    <t>COR EXT HET896697 AVERAGE PRIC</t>
  </si>
  <si>
    <t>COR EXT HET890401 TRADE REJECT</t>
  </si>
  <si>
    <t>COR EXT HET890682 SUNDRYCHARGE</t>
  </si>
  <si>
    <t>PERSHING ERROR ACCOUNT</t>
  </si>
  <si>
    <t>10110402030000016ACCIONVRCR</t>
  </si>
  <si>
    <t>ACCIONES LOC VRCR</t>
  </si>
  <si>
    <t>10110402030000016FACEVALUE ACC</t>
  </si>
  <si>
    <t>VAL PARA NEG-EXT-ACCIONES</t>
  </si>
  <si>
    <t>10120101020100016TITNEGLOC</t>
  </si>
  <si>
    <t>TITULOS NEGOCIABLES LOCAL</t>
  </si>
  <si>
    <t>10120101020200016TITNEGEXT</t>
  </si>
  <si>
    <t>TITULOS NEGOCIABLES EXTRANJERO</t>
  </si>
  <si>
    <t>INTERESES X COBRAR LOCAL</t>
  </si>
  <si>
    <t>INTERESES X COBRAR EXTRANJERO</t>
  </si>
  <si>
    <t>101402010100000161117040202</t>
  </si>
  <si>
    <t>DISP VTA R-VARIABLE N/GRUPO</t>
  </si>
  <si>
    <t>10150101000000016SVPMAFONDINV</t>
  </si>
  <si>
    <t>INV PERM  SU VALOR PMA FOND IN</t>
  </si>
  <si>
    <t>101501010000000161117030401</t>
  </si>
  <si>
    <t>INV PERM R-VARIABLE GRUPO</t>
  </si>
  <si>
    <t>10190301000000016MOB / EQ OFI</t>
  </si>
  <si>
    <t>MOBILIARIO Y EQUIPO DE OFICINA</t>
  </si>
  <si>
    <t>Activo Fijo - Equipo</t>
  </si>
  <si>
    <t>1019030100000001611200103</t>
  </si>
  <si>
    <t>ACTIVO FIJO EQUIPO COMPUTO</t>
  </si>
  <si>
    <t>1019030100000001611200104</t>
  </si>
  <si>
    <t>ACTIVO FIJO</t>
  </si>
  <si>
    <t>10190401000000016AUTOMOVIL</t>
  </si>
  <si>
    <t>AUTOMOVIL</t>
  </si>
  <si>
    <t>VEHICULO POR DERECHO DE USO</t>
  </si>
  <si>
    <t>Vehículo por Derecho de Uso - Costo</t>
  </si>
  <si>
    <t>DEP VEHICULO X DERECHO DE USO</t>
  </si>
  <si>
    <t>Vehículo por Derecho de Uso - Depreciación acumulada</t>
  </si>
  <si>
    <t>10190101000000016EQCOMPUTO</t>
  </si>
  <si>
    <t>EQUIPO DE COMPUTO</t>
  </si>
  <si>
    <t>PPE - Equipo</t>
  </si>
  <si>
    <t>10190101000000016EQUIP ELECTRO</t>
  </si>
  <si>
    <t>EQUIPO ELECTRONICO</t>
  </si>
  <si>
    <t>10220201000000016CESANTIA</t>
  </si>
  <si>
    <t>10190101000000016EQUIP OFICINA</t>
  </si>
  <si>
    <t>EQUIPO DE OFICINA</t>
  </si>
  <si>
    <t>10190101000000016MOBIL Y ENSER</t>
  </si>
  <si>
    <t>MOBILIARIO Y ENSERES</t>
  </si>
  <si>
    <t>10190101000000016MOBYEQUIPO</t>
  </si>
  <si>
    <t>10190201000000016D ACUM EQELEC</t>
  </si>
  <si>
    <t>DEPREC ACUM EQUIPO ELECTRONICO</t>
  </si>
  <si>
    <t xml:space="preserve">Depreciacion Acumulada - Equipo </t>
  </si>
  <si>
    <t>10190201000000016D ACUM EQOFIC</t>
  </si>
  <si>
    <t>DEPREC ACUM EQUIPO DE OFICINA</t>
  </si>
  <si>
    <t>10190201000000016D ACUM MOB/E</t>
  </si>
  <si>
    <t>DEP ACUM MOB Y EQUIPO</t>
  </si>
  <si>
    <t>10190201000000016D ACUM OTROEQ</t>
  </si>
  <si>
    <t>DEPREC ACUM OTROS EQUIPOS</t>
  </si>
  <si>
    <t>10220201000000016FONAPORTEMP</t>
  </si>
  <si>
    <t>FONDO APORTES EMPLEADOS</t>
  </si>
  <si>
    <t>10190201000000016D ACUM MOBYEN</t>
  </si>
  <si>
    <t>DEPREC ACUM MOBILIAR Y ENSERE</t>
  </si>
  <si>
    <t>10190201000000016DEPACUMEQCOMP</t>
  </si>
  <si>
    <t>DEP ACUM EQUIPO DE COMPUTO</t>
  </si>
  <si>
    <t>2012030101000001611200208</t>
  </si>
  <si>
    <t>2012030101000001611200209</t>
  </si>
  <si>
    <t>DEP ACUM EQ COMPUTO</t>
  </si>
  <si>
    <t>2012030102000001611200203</t>
  </si>
  <si>
    <t>20120301030000016DEPREACUMAUTO</t>
  </si>
  <si>
    <t>DEPRECIACION ACUM AUTO EN ARRE</t>
  </si>
  <si>
    <t>10220201000000016CXC TRAM GH</t>
  </si>
  <si>
    <t>CXC TRAM LEGALES GH</t>
  </si>
  <si>
    <t>10220201000000016IMP COMPLEMEN</t>
  </si>
  <si>
    <t>10220201000000016IMPCOMP X ADE</t>
  </si>
  <si>
    <t>IMP. COMPLEMEN PAG. X ADELANTA</t>
  </si>
  <si>
    <t>10220203010000016PROYECTOS</t>
  </si>
  <si>
    <t>PROYECTO EN PROCESO</t>
  </si>
  <si>
    <t>Activo Fijo - Proyecto en proceso mejoras</t>
  </si>
  <si>
    <t>10190103000000016PROY EQ PROC</t>
  </si>
  <si>
    <t>PROYECTO INMB PROCESO EQUIPOS</t>
  </si>
  <si>
    <t>10190103000000016PROY INF PROC</t>
  </si>
  <si>
    <t>PROY INMB EN PROC INFRAESTRUCT</t>
  </si>
  <si>
    <t>10220203010000016PROY - TECNO</t>
  </si>
  <si>
    <t>PROYECTOS PROCESO  TECNOLOGIA</t>
  </si>
  <si>
    <t>ACTIVOS INTANGIBLES - Software en proceso</t>
  </si>
  <si>
    <t>PROYECTO DESARROLLO TECNOLOGIA</t>
  </si>
  <si>
    <t>SOFTWARE - EN PROCESO</t>
  </si>
  <si>
    <t>1022020100000001611650605</t>
  </si>
  <si>
    <t>CXC ACCIONISTAS COMPLEMENTARIO</t>
  </si>
  <si>
    <t>10160201000000016PROYECT LOCAL</t>
  </si>
  <si>
    <t>PROYECTOS LOCALES</t>
  </si>
  <si>
    <t>ACTIVOS INTANGIBLES - Software en uso</t>
  </si>
  <si>
    <t>1022040100000001611600101</t>
  </si>
  <si>
    <t>IMPTO ANTIC-I S/RENTA</t>
  </si>
  <si>
    <t>1022040100000001611600104</t>
  </si>
  <si>
    <t>IMPTO ANTIC-LICNCIA COMERCIAL</t>
  </si>
  <si>
    <t>1022040100000001611600107</t>
  </si>
  <si>
    <t>TAX PAID IN ADVANCE</t>
  </si>
  <si>
    <t>10220402000000016IMPDIFERCXC</t>
  </si>
  <si>
    <t>10220901000000016113001</t>
  </si>
  <si>
    <t>DEPOSITO DE GARANTIA BNP</t>
  </si>
  <si>
    <t>DEP. GARANTÍA</t>
  </si>
  <si>
    <t>10240101000000008PREP SEG GH</t>
  </si>
  <si>
    <t>SEG PREPAGADO COLABORADORES</t>
  </si>
  <si>
    <t>10240101000000016GPA POLIZA</t>
  </si>
  <si>
    <t>10240101000000016PREPAGOPLLA</t>
  </si>
  <si>
    <t>PAGO ANTICIPADO NETO PLANILLA</t>
  </si>
  <si>
    <t>10220901000000016113004</t>
  </si>
  <si>
    <t>DEPOSITO DE GARANTIA PERSHING</t>
  </si>
  <si>
    <t>1024010100000001611600102</t>
  </si>
  <si>
    <t>IMPTO ANTIC MUNICIPIO</t>
  </si>
  <si>
    <t>1024010100000001611600201</t>
  </si>
  <si>
    <t>OTROS GASTOS PAG ANTIC VARIOS</t>
  </si>
  <si>
    <t>10160207000000016SOFTWARE ADQ</t>
  </si>
  <si>
    <t>SOFTWARE ADQUIRIDO</t>
  </si>
  <si>
    <t>SOFTWARE DES INTERNAMENTE</t>
  </si>
  <si>
    <t>AMORT ACUM SOFT DES INTERNO</t>
  </si>
  <si>
    <t>20130101000000016AMORTPROYLOC</t>
  </si>
  <si>
    <t>AMORTIZACION DE PROYECTOS LOCA</t>
  </si>
  <si>
    <t>20130104010000016AMORACUMSOFTA</t>
  </si>
  <si>
    <t>AMORT. ACUM SOFTWARE ADQUIRIDO</t>
  </si>
  <si>
    <t>10220201000000016COM X COB LOC</t>
  </si>
  <si>
    <t>Otros Activos - A Costo Amortizado</t>
  </si>
  <si>
    <t xml:space="preserve">Vehículo por Derecho de Uso </t>
  </si>
  <si>
    <t>10220201000000016COMADMONAPTS</t>
  </si>
  <si>
    <t>CXC COMISIONES ADMON APTS</t>
  </si>
  <si>
    <t>10220201000000016CXC CLTES</t>
  </si>
  <si>
    <t>CXC FONDOS TRAILER FEES</t>
  </si>
  <si>
    <t>10220201000000016CXC PLAN</t>
  </si>
  <si>
    <t>CXC PLANILLAS GH</t>
  </si>
  <si>
    <t>10220201000000016FONDOSPROPIOS</t>
  </si>
  <si>
    <t>1022020100000001611650301</t>
  </si>
  <si>
    <t>1022020100000001611650601</t>
  </si>
  <si>
    <t>CUENTAS X COBRAR DIVERSAS</t>
  </si>
  <si>
    <t>OTROS ACTIVOS-CRÉDITO FISCAL</t>
  </si>
  <si>
    <t>1081014</t>
  </si>
  <si>
    <t>DEP EQUIPO RODANTE</t>
  </si>
  <si>
    <t>30010306010000016CXC CTE CP SV</t>
  </si>
  <si>
    <t>CXC CLTES FONDO CORTO PLAZO</t>
  </si>
  <si>
    <t>10220300000000016DEP GARANTIA</t>
  </si>
  <si>
    <t>CXC VACACION ANTICIPAD COVID19</t>
  </si>
  <si>
    <t>CXC GH RUNNING TEAM</t>
  </si>
  <si>
    <t>GTO PAG ANTI SEG COLABORADORES</t>
  </si>
  <si>
    <t>30010306010000016CXC CTE LP SV</t>
  </si>
  <si>
    <t>CXC CLTES FONDO LARGO PLAZO</t>
  </si>
  <si>
    <t>20050201000000016ISRENTA</t>
  </si>
  <si>
    <t>PROV. FOR CURRENT TAXATION</t>
  </si>
  <si>
    <t>Acreedores varios - Impuesto sobre la renta y otros impuestos</t>
  </si>
  <si>
    <t>20050302000000008CXP SEG GH</t>
  </si>
  <si>
    <t>CXP SEG COLECTIVO COLABORADORE</t>
  </si>
  <si>
    <t>Acreedores varios - Seguros por pagar</t>
  </si>
  <si>
    <t>20050302000000016ACTUARIPRIANT</t>
  </si>
  <si>
    <t>20050302000000016BANISTMO</t>
  </si>
  <si>
    <t>UNPOSTED BANISTMO</t>
  </si>
  <si>
    <t>20050302000000016CXP PERSHING</t>
  </si>
  <si>
    <t>30010306010000016CXC SUVALOR</t>
  </si>
  <si>
    <t>20050302000000016CLEARSTREAM</t>
  </si>
  <si>
    <t>CLEARSTREAM - LATINCLEAR</t>
  </si>
  <si>
    <t>20050302000000016CXPREVFISCAL</t>
  </si>
  <si>
    <t>CXP REVISION FISCAL</t>
  </si>
  <si>
    <t>20050302000000016I/R EMPL</t>
  </si>
  <si>
    <t>IMPUESTO SOBRE RENTA EMPLE X P</t>
  </si>
  <si>
    <t>20050302000000016ITBMXPAG-COM</t>
  </si>
  <si>
    <t>ITBM POR PAGAR COMISIONES</t>
  </si>
  <si>
    <t>20050302000000016OR</t>
  </si>
  <si>
    <t>OTRAS RETENCIONES PERSONALES</t>
  </si>
  <si>
    <t>20050302000000016PROVRP</t>
  </si>
  <si>
    <t>RIESGO PROFESIONALES POR PAGAR</t>
  </si>
  <si>
    <t>20050302000000016PROVSE</t>
  </si>
  <si>
    <t>SEG. EDUCATIVO PATRONO</t>
  </si>
  <si>
    <t>20050302000000016PROVSS</t>
  </si>
  <si>
    <t>SEG SOCIAL PATRONO</t>
  </si>
  <si>
    <t>20050302000000016RETENXPAG</t>
  </si>
  <si>
    <t>OTRAS RETENCIONES POR PAGAR</t>
  </si>
  <si>
    <t>20050302000000016RP</t>
  </si>
  <si>
    <t>20050302000000016SE</t>
  </si>
  <si>
    <t>SEGURO EDUCATIVO POR PAGAR</t>
  </si>
  <si>
    <t>20050302000000016SS</t>
  </si>
  <si>
    <t>SEGURO SOCIAL POR PAGAR</t>
  </si>
  <si>
    <t>20050302000000016TECNASA</t>
  </si>
  <si>
    <t>UNPOSTED TECNASA VALORES</t>
  </si>
  <si>
    <t>10220201000000016CXC RTA VBLE</t>
  </si>
  <si>
    <t>CXC CLTES FDO RENTA VAR COL</t>
  </si>
  <si>
    <t>Otros Activos-Otras Cuentas por cobrar</t>
  </si>
  <si>
    <t>2005030200000001622200301</t>
  </si>
  <si>
    <t>ACREEDORES VARIOS</t>
  </si>
  <si>
    <t>2005030200000001622200304</t>
  </si>
  <si>
    <t>CXP LICENCIA COMERCIAL</t>
  </si>
  <si>
    <t>2005030200000001622200309</t>
  </si>
  <si>
    <t>CUENTAS X PAGAR AUDITORES</t>
  </si>
  <si>
    <t>2005030200000001622200402</t>
  </si>
  <si>
    <t>2005030200000001622200502</t>
  </si>
  <si>
    <t>CUENTAS X PAGAR OP BOLSA</t>
  </si>
  <si>
    <t>2005030200000001622200505</t>
  </si>
  <si>
    <t>20050302000000016CXP PLAN</t>
  </si>
  <si>
    <t>20070201000000016COM DIF CUST</t>
  </si>
  <si>
    <t>COMISION DIFERIDA SER CUSTODIA</t>
  </si>
  <si>
    <t>Acreedores varios - Ingresos diferidos</t>
  </si>
  <si>
    <t>20070301010000016BONO</t>
  </si>
  <si>
    <t>20070301010000016HON FISCAL</t>
  </si>
  <si>
    <t>HONORARIOS AUDITORES FISCAL</t>
  </si>
  <si>
    <t>20070301010000016GH BCO BONO</t>
  </si>
  <si>
    <t>GH BANCO DE BONO</t>
  </si>
  <si>
    <t>20070301010000016GH FIDEICOMIS</t>
  </si>
  <si>
    <t>GH FIDEICOMISO</t>
  </si>
  <si>
    <t>20070301010000016INDEMNIZACION</t>
  </si>
  <si>
    <t>INDEMNIZACION</t>
  </si>
  <si>
    <t>20070301010000016PRIMAANTG</t>
  </si>
  <si>
    <t>PRIMA  DE ANTIGUEDAD</t>
  </si>
  <si>
    <t>20070301010000016PROVAUDIOTR</t>
  </si>
  <si>
    <t>PROVISION AUDITORIA OTROS</t>
  </si>
  <si>
    <t>20070301010000016PXPCESANTIA</t>
  </si>
  <si>
    <t>PRIMA X PAGAR/F-CESANTIA</t>
  </si>
  <si>
    <t>20070301010000016VACACIONES</t>
  </si>
  <si>
    <t>20070301010000016XIIIMES</t>
  </si>
  <si>
    <t>10220201000000016RUNNING TEAM</t>
  </si>
  <si>
    <t>10220201000000016CXC CTE CP SV</t>
  </si>
  <si>
    <t>10220201000000016CXC CTE LP SV</t>
  </si>
  <si>
    <t>10220201000000016VERAFE</t>
  </si>
  <si>
    <t>CXC VERANITO FELIZ GH</t>
  </si>
  <si>
    <t>102202010000000161165510102</t>
  </si>
  <si>
    <t>30010201000000016MIGRACION</t>
  </si>
  <si>
    <t>MIGRACION INICIAL SAX</t>
  </si>
  <si>
    <t>20050402000000016ETIQUETA 30</t>
  </si>
  <si>
    <t>RECHAZOS ETIQUETA 30</t>
  </si>
  <si>
    <t>51120101000000016VTA ACTFIJMOB</t>
  </si>
  <si>
    <t>GAN/PERDIDA VTA ACT FIJO MOB</t>
  </si>
  <si>
    <t>Otros Ingresos - GANANCIA/PERDIDA POR VENTA DE ACTIVOS FIJOS</t>
  </si>
  <si>
    <t>20110100000000016A-PROV CXCDIV</t>
  </si>
  <si>
    <t>PROV CXC DIVERSAS AUM STG1</t>
  </si>
  <si>
    <t>Reserva De Otros Activos - A Costo Amortizado</t>
  </si>
  <si>
    <t>20110100000000016PROINC CXCDIV</t>
  </si>
  <si>
    <t>BALANC INIC  PROV CXC DIV STG 1</t>
  </si>
  <si>
    <t>20110100000000016D-PROV CXCDI2</t>
  </si>
  <si>
    <t xml:space="preserve">PROV CXC DIVERSAS DISM STG2  </t>
  </si>
  <si>
    <t>20050114000000016OBLIG VTACORT</t>
  </si>
  <si>
    <t>OBLIG VTA CORTO INTERACT BROKE</t>
  </si>
  <si>
    <t>IMPTO DE LIC COMERCIAL X PAG</t>
  </si>
  <si>
    <t>20050302000000016MIGRACION</t>
  </si>
  <si>
    <t>20110100000000016D-PROV CXCDI3</t>
  </si>
  <si>
    <t>PROV CXC DIVERSAS DISM STG3</t>
  </si>
  <si>
    <t>CUENTAS POR PAGAR LATINCLEAR</t>
  </si>
  <si>
    <t>30020200000000016ARRENDFINLEAS</t>
  </si>
  <si>
    <t>INTRA ARREND FINANCIERO LEASIN</t>
  </si>
  <si>
    <t>30010201000000016ADMINISTRAC</t>
  </si>
  <si>
    <t>ADM BANISTMO CTTE 0109373895</t>
  </si>
  <si>
    <t>BANISTMO 0101111368</t>
  </si>
  <si>
    <t>DEP/VISTA-BCOS (GRUPO-LOC)</t>
  </si>
  <si>
    <t>INTERMEDIACION 2286-2</t>
  </si>
  <si>
    <t>ADM 2359-2</t>
  </si>
  <si>
    <t>POS PROPIA</t>
  </si>
  <si>
    <t>3001020100000001611030120</t>
  </si>
  <si>
    <t>BRAND (LOC) OUR SAV ACC BANIST</t>
  </si>
  <si>
    <t>3001030100000001611050101</t>
  </si>
  <si>
    <t>DPF/BCO DEL ISTMO</t>
  </si>
  <si>
    <t>300103020000000161161010101</t>
  </si>
  <si>
    <t>INT X COB/DPF LOCAL</t>
  </si>
  <si>
    <t>30010303000000016INTXC V/RC RE</t>
  </si>
  <si>
    <t>INT A VAL R.C CAMBIO RESULTADO</t>
  </si>
  <si>
    <t>30010303000000016INV VR C RES</t>
  </si>
  <si>
    <t>INV A VAL R. C CAMBIO</t>
  </si>
  <si>
    <t>30010304000000016P/DINV V/RCRE</t>
  </si>
  <si>
    <t>PRIMA/DESC-VR CAMBIO RESULTADO</t>
  </si>
  <si>
    <t>20110100000000016D-PROV CXCDIV</t>
  </si>
  <si>
    <t>PROV CXC DIVERSAS DISM STG1</t>
  </si>
  <si>
    <t>20110100000000016A-PROV CXCDI2</t>
  </si>
  <si>
    <t>PROV CXC DIVERSAS AUM STG2</t>
  </si>
  <si>
    <t>20110100000000016A-PROV CXCDI3</t>
  </si>
  <si>
    <t>PROV CXC DIVERSAS AUM STG3</t>
  </si>
  <si>
    <t>30020301000000016CXPVBANCOLOM</t>
  </si>
  <si>
    <t>30020302010000016CXP BCMG</t>
  </si>
  <si>
    <t>30020302010000016CXP ASSET M</t>
  </si>
  <si>
    <t>CTA X PAGAR ASSET MANAGEMENT</t>
  </si>
  <si>
    <t>30020601000000016ARRENDFINLEAS</t>
  </si>
  <si>
    <t>PF CAPVEHICULO X DERECHO DUSO</t>
  </si>
  <si>
    <t>31000101000000016INTARREDAUTO</t>
  </si>
  <si>
    <t>INT SOBRE AUTO ARREND (SALESP)</t>
  </si>
  <si>
    <t>31000201010000016SERVBCARIOS</t>
  </si>
  <si>
    <t>SERVICIOS BCARIOS BANISTMO</t>
  </si>
  <si>
    <t>310002010100000166620012601</t>
  </si>
  <si>
    <t>GASTO DE COMISIONES</t>
  </si>
  <si>
    <t>31000301000000016VALBANCOLOMM</t>
  </si>
  <si>
    <t>COM PAG VAL BANCOLOMBIA COLOM</t>
  </si>
  <si>
    <t>31000601000000016ALQ-BANISTMO</t>
  </si>
  <si>
    <t>320002010000000165510010101</t>
  </si>
  <si>
    <t>COM GAN/VTA ACC-LOC</t>
  </si>
  <si>
    <t>320002010000000165510010702</t>
  </si>
  <si>
    <t>COMMISSION REC SEC G-BANISTMO</t>
  </si>
  <si>
    <t>320002010000000165510010704</t>
  </si>
  <si>
    <t>COM CORRETAJE HSBC LEASING</t>
  </si>
  <si>
    <t>3200030419000001655010501</t>
  </si>
  <si>
    <t>INT RECD INTERCOMPANY (SSV ACC</t>
  </si>
  <si>
    <t>32000401000000016INT VAL/RCRES</t>
  </si>
  <si>
    <t>320006020100000165501010101</t>
  </si>
  <si>
    <t>INT GDO DPF BANISTMO</t>
  </si>
  <si>
    <t>320006020100000165503030101</t>
  </si>
  <si>
    <t>INT GDO CTA INV G/LOC B SECURI</t>
  </si>
  <si>
    <t>40020201000000016ACTUARIPRIANT</t>
  </si>
  <si>
    <t>40020301000000016G/PNOREALDISP</t>
  </si>
  <si>
    <t>CAMBIOS NETOS VALORES DISP</t>
  </si>
  <si>
    <t>CAMBIOS NETOS VALORES DISPONIBLES PARA LA VENTA</t>
  </si>
  <si>
    <t>40030101000000016CAPITAL ADIC</t>
  </si>
  <si>
    <t>40030101000000016RESVA CAPITAL</t>
  </si>
  <si>
    <t>RESERVA DE CAPITAL</t>
  </si>
  <si>
    <t>RESERVAS DE CAPITAL</t>
  </si>
  <si>
    <t>51050102000000016GASFONDCESANT</t>
  </si>
  <si>
    <t>GASTOS FONDO DE CESANTIA</t>
  </si>
  <si>
    <t>5105010200000001666020301</t>
  </si>
  <si>
    <t>5105010200000001666020302</t>
  </si>
  <si>
    <t>COM PAG/BOLSA DE VALORES PMA</t>
  </si>
  <si>
    <t>COM SERV BANCARIOS EXT</t>
  </si>
  <si>
    <t>51050104000000016COM BOLSA EXT</t>
  </si>
  <si>
    <t>GTO COMISIONES DE BOLSA</t>
  </si>
  <si>
    <t>51050104000000016COM PAG VALE</t>
  </si>
  <si>
    <t>51050104000000016OTROSSERCUST</t>
  </si>
  <si>
    <t>COMISIONES OTROS SERV CUST</t>
  </si>
  <si>
    <t>5105010400000001666020303</t>
  </si>
  <si>
    <t>COM PAG/CUSTODIA DE VALORES</t>
  </si>
  <si>
    <t>5105010400000001666020306</t>
  </si>
  <si>
    <t>COM PAG/LATIN CLEAR</t>
  </si>
  <si>
    <t>51050104000000016660302</t>
  </si>
  <si>
    <t>OTRAS COMISIONES PAG EXTRANJER</t>
  </si>
  <si>
    <t>51050201000000016GMGFEES</t>
  </si>
  <si>
    <t>SERV BANCARIOS EXT OTROS</t>
  </si>
  <si>
    <t>51050201000000016GTOS PERSHING</t>
  </si>
  <si>
    <t>GTOS BANCARIO PERSHING</t>
  </si>
  <si>
    <t>51050201000000016SERVBANCSAIOS</t>
  </si>
  <si>
    <t>COMISION POR SERVICIOS BAN</t>
  </si>
  <si>
    <t>51060101010000016VAC</t>
  </si>
  <si>
    <t>51060101030000016BONEMPSVA</t>
  </si>
  <si>
    <t>BONIFICACION EMPLEADO SVA</t>
  </si>
  <si>
    <t>51060101030000016DEC</t>
  </si>
  <si>
    <t>51060101030000016GTOREPRE</t>
  </si>
  <si>
    <t>51060101030000016IND</t>
  </si>
  <si>
    <t>51060101030000016PRIANT</t>
  </si>
  <si>
    <t>51060101030000016QUINQUENIO</t>
  </si>
  <si>
    <t>PROVISION QUINQUENIO</t>
  </si>
  <si>
    <t>51060101030000016SALARIO</t>
  </si>
  <si>
    <t>51060103030000016BENEFXIII</t>
  </si>
  <si>
    <t>BENEF EMPL MEJORA  XIII</t>
  </si>
  <si>
    <t>51060101030000016GASTOPGC</t>
  </si>
  <si>
    <t>GTO PLAN DE GESTION COMERCIAL</t>
  </si>
  <si>
    <t>51060103030000016RP</t>
  </si>
  <si>
    <t>51060103030000016SE</t>
  </si>
  <si>
    <t>51060103030000016SS</t>
  </si>
  <si>
    <t>51060105010000016TRAM</t>
  </si>
  <si>
    <t>TRAMITE MIGRAT/LEGALES STAFF</t>
  </si>
  <si>
    <t>51060101030000016SALESPECIE</t>
  </si>
  <si>
    <t>SALARIOS EN ESPECIE</t>
  </si>
  <si>
    <t>51060101030000016SALTEM</t>
  </si>
  <si>
    <t>51060101030000016SOB</t>
  </si>
  <si>
    <t>51060105020000016AHORROPENSIO</t>
  </si>
  <si>
    <t>51060105020000016BEN</t>
  </si>
  <si>
    <t>BENEFICIO</t>
  </si>
  <si>
    <t>51060105020000016VALES</t>
  </si>
  <si>
    <t>51060105020000016VID</t>
  </si>
  <si>
    <t>51060105040000016ENTEXT01</t>
  </si>
  <si>
    <t>SEMINARIO EXTRANJERO</t>
  </si>
  <si>
    <t>5106020100000001666270101</t>
  </si>
  <si>
    <t>ALQUILER Y ARRENDAMIENTO</t>
  </si>
  <si>
    <t>GASTO DE COMIDA-HORARIO EXTEND</t>
  </si>
  <si>
    <t>51060204000000016662804</t>
  </si>
  <si>
    <t>MANTENIMIENTO Y ASEO</t>
  </si>
  <si>
    <t>51060205000000016662801</t>
  </si>
  <si>
    <t>51060206000000016LIMP Y ASEO</t>
  </si>
  <si>
    <t>LIMPIEZA Y RECOLECCION BASURA</t>
  </si>
  <si>
    <t>Costo de Inst. y Equipo - Mant. y Aseo de Edificios</t>
  </si>
  <si>
    <t>51060206000000016SERVELECTRI</t>
  </si>
  <si>
    <t>SERVICIOS DE ELECTRICIDAD</t>
  </si>
  <si>
    <t>Costo de Inst. y Equipo - Luz</t>
  </si>
  <si>
    <t>SEGUROS DIVERSOS ANTICIPADO</t>
  </si>
  <si>
    <t>51060302040000016661104</t>
  </si>
  <si>
    <t>TASA SUPERVISION SMV</t>
  </si>
  <si>
    <t>51060302060000016MANT/SERVDOR</t>
  </si>
  <si>
    <t>OPE MANT/SERVIDORES</t>
  </si>
  <si>
    <t>51060302060000016SERV VIGILAN</t>
  </si>
  <si>
    <t>Otros Gastos - Seguridad y Vigilancia</t>
  </si>
  <si>
    <t>SERVICIOS PROFESIONALES LOCAL</t>
  </si>
  <si>
    <t>51060302070000016REP Y MANT</t>
  </si>
  <si>
    <t>5106030207000001666201501</t>
  </si>
  <si>
    <t>Otros Gastos - Cable &amp; Correos</t>
  </si>
  <si>
    <t>51060303000000016TELE/ INTER</t>
  </si>
  <si>
    <t>TELEFONIA E INTERNET</t>
  </si>
  <si>
    <t>5106030300000001666200120</t>
  </si>
  <si>
    <t>CABLE &amp; WIRELESS-PAG AMARILLAS</t>
  </si>
  <si>
    <t>5106030300000001666200608</t>
  </si>
  <si>
    <t>LUZ Y COMUNICACIONES</t>
  </si>
  <si>
    <t>Otros Gastos - Transporte</t>
  </si>
  <si>
    <t>5106030600000001666200106</t>
  </si>
  <si>
    <t>PROPAGANDA Y PUBLICIDAD</t>
  </si>
  <si>
    <t>Otros Gastos - Papelería y Utiles</t>
  </si>
  <si>
    <t>Otros Gastos - Propag y Rel Pub</t>
  </si>
  <si>
    <t>HONORARIOS AUDITORES - OTROS</t>
  </si>
  <si>
    <t>OTROS ERRORES&lt;10MIL</t>
  </si>
  <si>
    <t>51060501010000016OTR GTO AUDIT</t>
  </si>
  <si>
    <t>OTROS GASTOS AUDITORES</t>
  </si>
  <si>
    <t>51080103000000016662601</t>
  </si>
  <si>
    <t>DEPRECIACI°N Y AMORTIZACI°N</t>
  </si>
  <si>
    <t>51080104000000016DEP. AUTO</t>
  </si>
  <si>
    <t>GASTO DEPRECIACION AUTO</t>
  </si>
  <si>
    <t>51080104000000016DEPAUTO/S.ESP</t>
  </si>
  <si>
    <t>GASTO DE DEPRE AUTO (SAL.ESP)</t>
  </si>
  <si>
    <t>51080201000000016AMORTPROLOCAL</t>
  </si>
  <si>
    <t>51120201000000016DIF PRECIO AP</t>
  </si>
  <si>
    <t>DIFERENCIA EN PRECIO APT</t>
  </si>
  <si>
    <t>20110100000000016PROINC CXCDV2</t>
  </si>
  <si>
    <t>BALANC INIC PROV CXC DIV STG 2</t>
  </si>
  <si>
    <t>511202010000000165550020303</t>
  </si>
  <si>
    <t>DIFERENCIA EN PRECIO VTA PERSH</t>
  </si>
  <si>
    <t>511202010000000165550020304</t>
  </si>
  <si>
    <t>DIFERENCIA EN PRECIO DE VTA</t>
  </si>
  <si>
    <t>51130101000000016CUR TAX PRIOR</t>
  </si>
  <si>
    <t>CURRENT TAXATION</t>
  </si>
  <si>
    <t>51130102000000016IMPDIFERCXC</t>
  </si>
  <si>
    <t>51250100000000016GTOPRO CXCDIV</t>
  </si>
  <si>
    <t>GTO PROVISION CXC DIV STG1</t>
  </si>
  <si>
    <t>51250100000000016GTOPRO CXCDI2</t>
  </si>
  <si>
    <t>GTO PROVISION CXC DIV STG2</t>
  </si>
  <si>
    <t>51250100000000016GTOPRO CXCDI3</t>
  </si>
  <si>
    <t>GTO PROVISION CXC DIV STG3</t>
  </si>
  <si>
    <t>31000102000000016INT PFDU VEH</t>
  </si>
  <si>
    <t>GTO INT VEHICULO X DER DE USO</t>
  </si>
  <si>
    <t>31000102000000016INTARREDAUTO</t>
  </si>
  <si>
    <t>COM SERV BANCARIOS LOC</t>
  </si>
  <si>
    <t>PRIMA DE ANTI/COSTO PLAN ACTUA</t>
  </si>
  <si>
    <t>COSTO X INTERES/PRIMA DE ANTI</t>
  </si>
  <si>
    <t>DIFERENCIA/PRIMA ANTI</t>
  </si>
  <si>
    <t xml:space="preserve">51060604000000016VIAJ VIA EXT </t>
  </si>
  <si>
    <t>DEPRE EQUIPO RODANTE</t>
  </si>
  <si>
    <t>51080101000000016DEPAUTO S/ESP</t>
  </si>
  <si>
    <t>DEPRE AUTO SALARIO ESPECIE</t>
  </si>
  <si>
    <t>AMORTIZACION SOFT DES INTERNO</t>
  </si>
  <si>
    <t>52010102020000016INTRECNEGOCIA</t>
  </si>
  <si>
    <t>INT RECIBIDOS NEGOCIABLES</t>
  </si>
  <si>
    <t>52010102020000016INTXCOB LOCAL</t>
  </si>
  <si>
    <t>INT RECIBIDOS NEG LOCALES</t>
  </si>
  <si>
    <t>52010105020000016PRIYDESCLOC</t>
  </si>
  <si>
    <t>52010105020000016PRIYDESCNEG</t>
  </si>
  <si>
    <t>PRIMA Y DESCUENTO INV.</t>
  </si>
  <si>
    <t>52030501000000016INTGANFONCESA</t>
  </si>
  <si>
    <t>52030501000000016MMK PERSHING</t>
  </si>
  <si>
    <t>INT MONEY MARKET PERSHING</t>
  </si>
  <si>
    <t>5203050100000001655020303</t>
  </si>
  <si>
    <t>INT GANADOS EXT/DP CYAS OTROS</t>
  </si>
  <si>
    <t>520401040200000165502010102</t>
  </si>
  <si>
    <t>INT GDO DPF CREDICORP</t>
  </si>
  <si>
    <t>52040301000000016INT GANADO</t>
  </si>
  <si>
    <t>INT GANADO HET891086</t>
  </si>
  <si>
    <t>520501010000000165503010202</t>
  </si>
  <si>
    <t>INT GAN S/INV NG-LOC R-VARIABL</t>
  </si>
  <si>
    <t>52050102000000016DIVGANINTRA</t>
  </si>
  <si>
    <t>DIVIDENDOS GANADOS INVERSIONES</t>
  </si>
  <si>
    <t>52060112000000016COM ADM APTS</t>
  </si>
  <si>
    <t>COM GANADAS ADM APTS</t>
  </si>
  <si>
    <t>52060112000000016COMISIONES</t>
  </si>
  <si>
    <t>COMISIONES PERSHING</t>
  </si>
  <si>
    <t>52060112000000016FDOS PROPIOS</t>
  </si>
  <si>
    <t>52060112000000016FDOSMUTUOS T</t>
  </si>
  <si>
    <t>52060112000000016FMTRAILERFEES</t>
  </si>
  <si>
    <t>ING. COM FONDOS MUTUOS TRAILER</t>
  </si>
  <si>
    <t>52060112000000016MISCELAN EXT</t>
  </si>
  <si>
    <t>COM MISCELANEAS EXT</t>
  </si>
  <si>
    <t>52060112000000016SERV CUSTODIA</t>
  </si>
  <si>
    <t>COM SERVICIO DE CUSTODIA</t>
  </si>
  <si>
    <t>520601120000000165510010101</t>
  </si>
  <si>
    <t>520601120000000165510010102</t>
  </si>
  <si>
    <t>COM GAN/VTA BONOS-LOC</t>
  </si>
  <si>
    <t>520601120000000165510010103</t>
  </si>
  <si>
    <t>OTRAS COMISIONES DEVENGADAS</t>
  </si>
  <si>
    <t>520601120000000165510010303</t>
  </si>
  <si>
    <t>COM GAN X REMAT. DE TITULOS</t>
  </si>
  <si>
    <t>520601120000000165510010307</t>
  </si>
  <si>
    <t>COMMISSION RECEIVED-CUST LOC</t>
  </si>
  <si>
    <t>520601120000000165510010501</t>
  </si>
  <si>
    <t>COM X VENTA-VALORES EXT</t>
  </si>
  <si>
    <t>520601120000000165510010503</t>
  </si>
  <si>
    <t>520601120000000165510010105</t>
  </si>
  <si>
    <t>COM GAN/VTA VALOS EDO LOCAL</t>
  </si>
  <si>
    <t>520601120000000165510010504</t>
  </si>
  <si>
    <t>COMISIONES TRAILER FEES-PERSHI</t>
  </si>
  <si>
    <t>520601120000000165510010505</t>
  </si>
  <si>
    <t>52070101000000016P/GMONEDAEXT</t>
  </si>
  <si>
    <t>INGRESO P/G MONEDA EXTRANJERA</t>
  </si>
  <si>
    <t>GANANCIA NETA EN VALORES Y DERIVADOS-GANANCIA/PÉRDIDA NETA EN CAMBIO DE MONEDA EXTRANJERA</t>
  </si>
  <si>
    <t>520701010000000165550020103</t>
  </si>
  <si>
    <t>GAN X REV MONEDA EXTRANJERA</t>
  </si>
  <si>
    <t>520701010000000166620511101</t>
  </si>
  <si>
    <t>PERD EN INV POR CAMBIO DE MONE</t>
  </si>
  <si>
    <t>52070102000000016D/PREALIHET</t>
  </si>
  <si>
    <t>52070102000000016D/PREALIZADAS</t>
  </si>
  <si>
    <t>52080101000000016UTILPOSCORTO</t>
  </si>
  <si>
    <t>UTILIDAD EN POSICIONES EN</t>
  </si>
  <si>
    <t>GANANCIA NETA EN VALORES Y DERIVADOS-REPOS</t>
  </si>
  <si>
    <t>52100102000000016RECUP INV</t>
  </si>
  <si>
    <t>RECUPERACION / INVERSION</t>
  </si>
  <si>
    <t>52100201000000016O/INGOPERRISK</t>
  </si>
  <si>
    <t>OTROS INGS/RIESGO OPERACIONAL</t>
  </si>
  <si>
    <t>OTROS ING/VARIOS LOCALES</t>
  </si>
  <si>
    <t>52070102000000016G/P NOREALIZA</t>
  </si>
  <si>
    <t>RENTA VARIABLE G/P NO REALIZA</t>
  </si>
  <si>
    <t>52070102000000016G/P REALIZADA</t>
  </si>
  <si>
    <t>RENTA VARIABLE G/P REALIZADA</t>
  </si>
  <si>
    <t>521002010000000165550010502</t>
  </si>
  <si>
    <t>DIVIDENDOS GANADOS VRCR EXT</t>
  </si>
  <si>
    <t>DIVIDENDOS GANADOS VRCR LOC</t>
  </si>
  <si>
    <t>GANANCIA NETA EN VALORES Y DERIVADOS- VENTA EN CORTO</t>
  </si>
  <si>
    <t>63010101000000016CUSTCITINY</t>
  </si>
  <si>
    <t>CUST. CITI NEW YORK</t>
  </si>
  <si>
    <t>630101010000000168.917.05</t>
  </si>
  <si>
    <t>CUST/FORUM ABSOLUTE RETURN FUN</t>
  </si>
  <si>
    <t>630101010000000168.917.14</t>
  </si>
  <si>
    <t>CUST/ANTARCTICA MKT NEUTRAL FU</t>
  </si>
  <si>
    <t>CUSTODIA/PERMAL (CITCO)</t>
  </si>
  <si>
    <t>630101010000000168.918.01</t>
  </si>
  <si>
    <t>FONDO ADMON/DPF VISTA TERCERO</t>
  </si>
  <si>
    <t>66010101000000016CUSTCITINY</t>
  </si>
  <si>
    <t>660101010000000168.917.05</t>
  </si>
  <si>
    <t>660101010000000168.917.14</t>
  </si>
  <si>
    <t>660101010000000168.918.01</t>
  </si>
  <si>
    <t>GANANCIA</t>
  </si>
  <si>
    <t>CONSOLIDADA</t>
  </si>
  <si>
    <t>2022-09-30</t>
  </si>
  <si>
    <t>descr_cuenta_lob</t>
  </si>
  <si>
    <t>3.001.001.000.000.000.000</t>
  </si>
  <si>
    <t>1.003.002.000.000.000.000</t>
  </si>
  <si>
    <t>Activos financieros al valor razonable con cambios en otras utilidades integrales</t>
  </si>
  <si>
    <t>1.003.001.000.000.000.000</t>
  </si>
  <si>
    <t>Activos financieros al valor razonable con cambios en resultados</t>
  </si>
  <si>
    <t>1.001.003.002.001.001.000</t>
  </si>
  <si>
    <t>Hasta 186 días</t>
  </si>
  <si>
    <t>1.012.001.003.000.000.000</t>
  </si>
  <si>
    <t>1.012.001.001.001.000.000</t>
  </si>
  <si>
    <t>Bancos, Casa Matriz, Sucursales y/o Subsidiaria</t>
  </si>
  <si>
    <t>4.001.001.002.001.001.000</t>
  </si>
  <si>
    <t>Bancos casa matriz, sucursal y/o subsidiaria</t>
  </si>
  <si>
    <t>4.002.002.000.000.000.000</t>
  </si>
  <si>
    <t>Ganancia en Instrumentos Financieros a valor razonable con cambios en Resultados</t>
  </si>
  <si>
    <t>Por Incremento En El Valor De Mercado</t>
  </si>
  <si>
    <t>1.001.003.001.002.000.000</t>
  </si>
  <si>
    <t>1.001.003.001.001.000.000</t>
  </si>
  <si>
    <t>AB10000</t>
  </si>
  <si>
    <t>Cheques en Tránsito de Otros Bancos</t>
  </si>
  <si>
    <t>1.012.002.000.000.000.000</t>
  </si>
  <si>
    <t>Sucursales y Agencias</t>
  </si>
  <si>
    <t>1-8-3-01-00-00-00-00-0</t>
  </si>
  <si>
    <t>112000</t>
  </si>
  <si>
    <t>Canje</t>
  </si>
  <si>
    <t>PB20001</t>
  </si>
  <si>
    <t>Interés recibido de Colocaciones Interbancarias</t>
  </si>
  <si>
    <t>4.001.001.002.002.000.000</t>
  </si>
  <si>
    <t>PG10000</t>
  </si>
  <si>
    <t>Moneda Extranjera</t>
  </si>
  <si>
    <t>3.005.001.000.000.000.000</t>
  </si>
  <si>
    <t>Ganancia o pérdida en instrumentos financieros a valor razonable con cambios en otras utilidades integrales</t>
  </si>
  <si>
    <t>4.001.004.000.000.000.000</t>
  </si>
  <si>
    <t>2.012.002.004.002.002.000</t>
  </si>
  <si>
    <t>2.012.002.002.002.000.000</t>
  </si>
  <si>
    <t>Prima de Antigurdad</t>
  </si>
  <si>
    <t>5.007.001.002.000.000.000</t>
  </si>
  <si>
    <t>XIII Mes</t>
  </si>
  <si>
    <t>2.009.002.000.000.000.000</t>
  </si>
  <si>
    <t xml:space="preserve">Otras Provisiones </t>
  </si>
  <si>
    <t>5.007.001.005.000.000.000</t>
  </si>
  <si>
    <t>5.007.001.004.000.000.000</t>
  </si>
  <si>
    <t>2.012.002.002.004.000.000</t>
  </si>
  <si>
    <t>5.007.002.008.000.000.000</t>
  </si>
  <si>
    <t>5.007.001.010.003.000.000</t>
  </si>
  <si>
    <t>Riesgos profesionales</t>
  </si>
  <si>
    <t>5.007.001.010.001.000.000</t>
  </si>
  <si>
    <t xml:space="preserve">Seguro social </t>
  </si>
  <si>
    <t>5.007.001.010.002.000.000</t>
  </si>
  <si>
    <t>Seguro educativo</t>
  </si>
  <si>
    <t>5.007.001.001.006.000.000</t>
  </si>
  <si>
    <t>De 3001 a 5000</t>
  </si>
  <si>
    <t>5.007.002.004.000.000.000</t>
  </si>
  <si>
    <t>Salarios eventuales</t>
  </si>
  <si>
    <t>5.007.001.007.000.000.000</t>
  </si>
  <si>
    <t>Prima de antigüedad</t>
  </si>
  <si>
    <t>2.012.002.002.006.000.000</t>
  </si>
  <si>
    <t>5.007.001.009.000.000.000</t>
  </si>
  <si>
    <t>Seguro de vida y hospitalización</t>
  </si>
  <si>
    <t>5.007.001.006.000.000.000</t>
  </si>
  <si>
    <t>Pensiones y jubilaciones</t>
  </si>
  <si>
    <t>1.012.004.001.003.000.000</t>
  </si>
  <si>
    <t>3.006.001.000.000.000.000</t>
  </si>
  <si>
    <t>UTILIDAD DE EJERCICIOS ANTERIORES</t>
  </si>
  <si>
    <t>5.009.003.000.000.000.000</t>
  </si>
  <si>
    <t>1.012.004.001.002.000.000</t>
  </si>
  <si>
    <t>Compañías Relacionadas</t>
  </si>
  <si>
    <t>5.008.002.005.000.000.000</t>
  </si>
  <si>
    <t>Tasa única</t>
  </si>
  <si>
    <t>Resultados acumulados de períodos (años fiscales) anteriores</t>
  </si>
  <si>
    <t>1.007.001.000.000.000.000</t>
  </si>
  <si>
    <t>Inversiones en subsidiarias, negocios conjuntos y asociadas</t>
  </si>
  <si>
    <t>5.007.002.001.000.000.000</t>
  </si>
  <si>
    <t>5.008.002.009.000.000.000</t>
  </si>
  <si>
    <t>4.001.002.004.000.000.000</t>
  </si>
  <si>
    <t>Por manejo de fondos de terceros</t>
  </si>
  <si>
    <t>4.001.002.002.000.000.000</t>
  </si>
  <si>
    <t>Por transacciones con valores</t>
  </si>
  <si>
    <t>5.010.003.000.000.000.000</t>
  </si>
  <si>
    <t>Depreciación de equipo y enseres</t>
  </si>
  <si>
    <t>5.008.002.001.000.000.000</t>
  </si>
  <si>
    <t>Sobre rótulos y anuncios (Municipal)</t>
  </si>
  <si>
    <t>5.008.002.004.000.000.000</t>
  </si>
  <si>
    <t>Sobre el establecimiento comercial (Patente)</t>
  </si>
  <si>
    <t>7.001.002.000.000.000.000</t>
  </si>
  <si>
    <t>5.008.003.008.000.000.000</t>
  </si>
  <si>
    <t>Correo, cables, teléfono e internet</t>
  </si>
  <si>
    <t>3.001.003.000.000.000.000</t>
  </si>
  <si>
    <t>Capital Pagado en Exceso (prima por emisión de acciones)</t>
  </si>
  <si>
    <t>5.007.002.003.000.000.000</t>
  </si>
  <si>
    <t>PK20003</t>
  </si>
  <si>
    <t>Reparaciones y Mantenimientos</t>
  </si>
  <si>
    <t>4.006.005.009.000.000.000</t>
  </si>
  <si>
    <t>5.008.003.014.000.000.000</t>
  </si>
  <si>
    <t>Alquiler del edificio</t>
  </si>
  <si>
    <t>5.008.003.006.000.000.000</t>
  </si>
  <si>
    <t>Cargos Administrativos con (de) Casa Matriz, Subsidiaria o Afiliada</t>
  </si>
  <si>
    <t>2.012.002.002.005.000.000</t>
  </si>
  <si>
    <t>Provisiones Varias</t>
  </si>
  <si>
    <t>5.001.002.002.000.000.000</t>
  </si>
  <si>
    <t>5.010.001.000.000.000.000</t>
  </si>
  <si>
    <t>Amortización de gastos diferidos</t>
  </si>
  <si>
    <t>5.008.003.017.006.000.000</t>
  </si>
  <si>
    <t>5.008.001.005.000.000.000</t>
  </si>
  <si>
    <t>1.010.002.005.000.000.000</t>
  </si>
  <si>
    <t>Amortización acumulada</t>
  </si>
  <si>
    <t>Amortización Acumulada</t>
  </si>
  <si>
    <t>5.008.002.002.001.000.000</t>
  </si>
  <si>
    <t>Corriente</t>
  </si>
  <si>
    <t>5.008.002.002.002.000.000</t>
  </si>
  <si>
    <t>Diferido</t>
  </si>
  <si>
    <t>2.010.003.000.000.000.000</t>
  </si>
  <si>
    <t>Sobre Las Ventas Por Pagar</t>
  </si>
  <si>
    <t>2.012.002.004.002.001.000</t>
  </si>
  <si>
    <t>Partes Relacionadas</t>
  </si>
  <si>
    <t>1.010.002.001.000.000.000</t>
  </si>
  <si>
    <t>Software</t>
  </si>
  <si>
    <t>1.010.002.004.000.000.000</t>
  </si>
  <si>
    <t>1.012.005.004.000.000.000</t>
  </si>
  <si>
    <t>Otras Partidas</t>
  </si>
  <si>
    <t>5.001.001.002.002.000.000</t>
  </si>
  <si>
    <t>5.007.002.006.000.000.000</t>
  </si>
  <si>
    <t>Educación y capacitación</t>
  </si>
  <si>
    <t>Por Deterioro en Otros Instrumentos Financieros</t>
  </si>
  <si>
    <t>5.007.001.003.000.000.000</t>
  </si>
  <si>
    <t>Gastos de representación</t>
  </si>
  <si>
    <t>7.999.000.000.000.000.000</t>
  </si>
  <si>
    <t>Contracuenta de orden</t>
  </si>
  <si>
    <t>1.012.003.006.000.000.000</t>
  </si>
  <si>
    <t>5.001.002.004.000.000.000</t>
  </si>
  <si>
    <t>5.001.002.010.000.000.000</t>
  </si>
  <si>
    <t>1.008.002.000.000.000.000</t>
  </si>
  <si>
    <t>5.008.003.003.000.000.000</t>
  </si>
  <si>
    <t>Judiciales, notariales y registros</t>
  </si>
  <si>
    <t>5.008.003.017.005.000.000</t>
  </si>
  <si>
    <t>Cuotas e inscripciones</t>
  </si>
  <si>
    <t>5.008.003.017.003.000.000</t>
  </si>
  <si>
    <t>Gastos de viaje</t>
  </si>
  <si>
    <t>1.012.003.007.000.000.000</t>
  </si>
  <si>
    <t>Otros Gastos Pagados por Anticipados</t>
  </si>
  <si>
    <t>5.007.002.002.000.000.000</t>
  </si>
  <si>
    <t>Vìaticos</t>
  </si>
  <si>
    <t>3.008.000.000.000.000.000</t>
  </si>
  <si>
    <t>5.008.003.016.002.000.000</t>
  </si>
  <si>
    <t>Del mobiliario y equipo</t>
  </si>
  <si>
    <t>5.008.003.017.001.000.000</t>
  </si>
  <si>
    <t>Relaciones públicas y atención a clientes</t>
  </si>
  <si>
    <t>2.012.002.005.003.000.000</t>
  </si>
  <si>
    <t>Partidas Varias</t>
  </si>
  <si>
    <t>2.010.002.000.000.000.000</t>
  </si>
  <si>
    <t>Impuestos sobre la renta corriente</t>
  </si>
  <si>
    <t>1.012.003.005.000.000.000</t>
  </si>
  <si>
    <t>Crédito Fiscal</t>
  </si>
  <si>
    <t>1.012.003.003.000.000.000</t>
  </si>
  <si>
    <t>Seguros Pagados por Anticipados</t>
  </si>
  <si>
    <t>3.005.008.000.000.000.000</t>
  </si>
  <si>
    <t>Otros ajustes al patrimonio</t>
  </si>
  <si>
    <t>1-2-4-01-01-00-00-00-0</t>
  </si>
  <si>
    <t>121005</t>
  </si>
  <si>
    <t>2.006.002.001.001.000.000</t>
  </si>
  <si>
    <t>Financiamiento hasta (1) año</t>
  </si>
  <si>
    <t>2-1-2-01-00-00-00-00-0</t>
  </si>
  <si>
    <t>5-3-6-01-01-00-00-00-0</t>
  </si>
  <si>
    <t>5-3-6-02-01-00-00-00-0</t>
  </si>
  <si>
    <t>4-2-4-05-01-00-00-00-0</t>
  </si>
  <si>
    <t>P&amp;G 2022</t>
  </si>
  <si>
    <t xml:space="preserve">   Efectivo retirado por desconsolidación de subsidiarias</t>
  </si>
  <si>
    <t xml:space="preserve">  Partidas que no serán reclasificadas al estado</t>
  </si>
  <si>
    <t>Nota</t>
  </si>
  <si>
    <t>Mobiliario y equipos</t>
  </si>
  <si>
    <t>Activos intangibles</t>
  </si>
  <si>
    <t>Gasto de intereses sobre financiamientos recibidos</t>
  </si>
  <si>
    <t xml:space="preserve">    Utilidad neta</t>
  </si>
  <si>
    <t xml:space="preserve">    Ajustes para conciliar la utilidad neta con el efectivo neto </t>
  </si>
  <si>
    <t xml:space="preserve">    Ingresos por intereses y comisiones</t>
  </si>
  <si>
    <t xml:space="preserve">    Gastos por comisiones</t>
  </si>
  <si>
    <t xml:space="preserve">    Impuesto sobre la renta</t>
  </si>
  <si>
    <t xml:space="preserve">    Cambios en activos y pasivos de operación:</t>
  </si>
  <si>
    <t xml:space="preserve">        Depósitos a plazo fijo con vencimientos originales mayores a tres meses</t>
  </si>
  <si>
    <t xml:space="preserve">        Otros activos</t>
  </si>
  <si>
    <t xml:space="preserve">        Acreedores varios</t>
  </si>
  <si>
    <t xml:space="preserve">    Intereses y comisiones recibidas</t>
  </si>
  <si>
    <t xml:space="preserve">    Intereses pagados</t>
  </si>
  <si>
    <t xml:space="preserve">    Impuesto sobre la renta pagado</t>
  </si>
  <si>
    <t xml:space="preserve">    Comisiones pagadas</t>
  </si>
  <si>
    <t xml:space="preserve">    Dividendos recibidos</t>
  </si>
  <si>
    <t xml:space="preserve">    Efectivo recibido en ventas de equipos</t>
  </si>
  <si>
    <t xml:space="preserve">        Efectivo neto provisto por las actividades de inversión</t>
  </si>
  <si>
    <t xml:space="preserve">    Financiamientos recibidos</t>
  </si>
  <si>
    <t xml:space="preserve">    Financiamientos pagados</t>
  </si>
  <si>
    <t xml:space="preserve">    Impuesto complementario </t>
  </si>
  <si>
    <t>Valores Banistmo, S.A. y Subsidiaria</t>
  </si>
  <si>
    <t>Total de resultado integral</t>
  </si>
  <si>
    <t>Resultado integral:</t>
  </si>
  <si>
    <t>Depósitos en bancos:</t>
  </si>
  <si>
    <t>Total de contribuciones y distribuciones al accionista</t>
  </si>
  <si>
    <t xml:space="preserve">    Gastos por intereses </t>
  </si>
  <si>
    <t xml:space="preserve">        Compras e intereses de instrumentos financieros a valor razonable con </t>
  </si>
  <si>
    <t xml:space="preserve">        cambios en resultados</t>
  </si>
  <si>
    <t xml:space="preserve">        Venta y redenciones de valores a valor razonable </t>
  </si>
  <si>
    <t xml:space="preserve">        con cambios en resultados</t>
  </si>
  <si>
    <t>Otras partidas de resultados integrales:</t>
  </si>
  <si>
    <t>Otras partidas de resultados integrales, netas</t>
  </si>
  <si>
    <t>Otros resultados integrales:</t>
  </si>
  <si>
    <t xml:space="preserve">    Amortización</t>
  </si>
  <si>
    <t>Ingresos por comisiones, neto de intereses y liberaciones / provisión</t>
  </si>
  <si>
    <t>Ingresos por servicios financieros y otros, neto</t>
  </si>
  <si>
    <t>Amortización</t>
  </si>
  <si>
    <t xml:space="preserve">       provisto por / utilizado en las actividades de operación:</t>
  </si>
  <si>
    <t>Otras partidas de pérdidas integrales, netas</t>
  </si>
  <si>
    <t>31 de marzo de 2024</t>
  </si>
  <si>
    <t>Estado de Situación Financiera Consolidado Intermedio Condensado</t>
  </si>
  <si>
    <t>Por el período de tres meses terminados el 31 de marzo de 2024</t>
  </si>
  <si>
    <t>Estado de Flujos de Efectivo Consolidado Intermedio Condensado</t>
  </si>
  <si>
    <t>Estado de Cambios en el Patrimonio Consolidado Intermedio Condensado</t>
  </si>
  <si>
    <t>Estado de Resultado Integral Consolidado Intermedio Condensado</t>
  </si>
  <si>
    <t>Saldo al 31 de diciembre de 2022 (Auditado)</t>
  </si>
  <si>
    <t>Saldo al 31 de diciembre de 2023 (Auditado)</t>
  </si>
  <si>
    <t>Saldo al 31 de marzo de 2023 (No Auditado)</t>
  </si>
  <si>
    <t>Saldo al 31 de marzo de 2024 (No Auditado)</t>
  </si>
  <si>
    <t xml:space="preserve">    Ganancia neta en valores</t>
  </si>
  <si>
    <t>11,13</t>
  </si>
  <si>
    <t>Valor razonable con cambios en resultados</t>
  </si>
  <si>
    <t>Valor razonable con cambios en otros resultados integrales</t>
  </si>
  <si>
    <t>Otros ingresos</t>
  </si>
  <si>
    <t>de ganancias o pérdidas consolidado intermedio condensado:</t>
  </si>
  <si>
    <t xml:space="preserve">   valor razonable con cambios en otros resultados integrales</t>
  </si>
  <si>
    <t xml:space="preserve">Pérdida en valuación de instrumentos financieros a </t>
  </si>
  <si>
    <t>Ingresos por honorarios y comisiones, por servicios financieros y otros, neto</t>
  </si>
  <si>
    <t>Cambios netos en valuación de instrumentos financieros a</t>
  </si>
  <si>
    <t xml:space="preserve">   valor razonable con cambios en otro resultado integral</t>
  </si>
  <si>
    <t>13,16</t>
  </si>
  <si>
    <t>8,13,16</t>
  </si>
  <si>
    <t>5,7,16</t>
  </si>
  <si>
    <t>5,6,13,16</t>
  </si>
  <si>
    <t>12,16</t>
  </si>
  <si>
    <t>10,13,16</t>
  </si>
  <si>
    <t>Ingresos por honorarios, comisiones y otros:</t>
  </si>
  <si>
    <t>Ganancia neta en valores</t>
  </si>
  <si>
    <t>Provisión / liberación por deterioro en cuentas por cobrar</t>
  </si>
  <si>
    <t>Disminución / aumento neto en efectivo y equivalentes de efectivo</t>
  </si>
  <si>
    <t xml:space="preserve">        Efectivo neto utilizado en / provisto por las actividades de operación</t>
  </si>
  <si>
    <t xml:space="preserve">        Efectivo neto provisto por las actividades de financiamiento</t>
  </si>
  <si>
    <t xml:space="preserve">    Provisión / liberación por deterioro en cuentas por cobrar</t>
  </si>
  <si>
    <t>5,7,13,14,16</t>
  </si>
  <si>
    <t>Efectivo y equivalentes de efectivo al inicio del período</t>
  </si>
  <si>
    <t>Efectivo y equivalentes de efectivo al final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</si>
</sst>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B/.&quot;\ * #,##0_);_(&quot;B/.&quot;\ * \(#,##0\);_(&quot;B/.&quot;\ * &quot;-&quot;_);_(@_)"/>
    <numFmt numFmtId="169" formatCode="_(&quot;B/.&quot;\ * #,##0.00_);_(&quot;B/.&quot;\ * \(#,##0.00\);_(&quot;B/.&quot;\ * &quot;-&quot;??_);_(@_)"/>
    <numFmt numFmtId="170" formatCode="_(* #,##0_);_(* \(#,##0\);_(* &quot;-&quot;??_);_(@_)"/>
    <numFmt numFmtId="171" formatCode="#,##0_);\(#,###\)"/>
    <numFmt numFmtId="172" formatCode="0.000%"/>
    <numFmt numFmtId="173" formatCode="_ * #,##0_ ;_ * \-#,##0_ ;_ * &quot;-&quot;??_ ;_ @_ "/>
    <numFmt numFmtId="174" formatCode="&quot;B/.&quot;\ #,##0.00;&quot;B/.&quot;\ \-#,##0.00"/>
    <numFmt numFmtId="175" formatCode="_-[$€-2]* #,##0.00_-;\-[$€-2]* #,##0.00_-;_-[$€-2]* &quot;-&quot;??_-"/>
    <numFmt numFmtId="176" formatCode="_-[$€-2]&quot; &quot;* #,##0.00_-;\-[$€-2]&quot; &quot;* #,##0.00_-;_-[$€-2]&quot; &quot;* &quot;-&quot;??_-"/>
    <numFmt numFmtId="177" formatCode="_ * #,##0.00_ ;_ * \-#,##0.00_ ;_ * &quot;-&quot;??_ ;_ @_ "/>
    <numFmt numFmtId="178" formatCode="_(&quot;L.&quot;\ * #,##0.00_);_(&quot;L.&quot;\ * \(#,##0.00\);_(&quot;L.&quot;\ * &quot;-&quot;??_);_(@_)"/>
    <numFmt numFmtId="179" formatCode="_-&quot;$&quot;* #,##0.00_-;\-&quot;$&quot;* #,##0.00_-;_-&quot;$&quot;* &quot;-&quot;??_-;_-@_-"/>
    <numFmt numFmtId="180" formatCode="_-&quot; &quot;* #,##0.00_-;\-&quot; &quot;* #,##0.00_-;_-&quot; &quot;* &quot;-&quot;??_-;_-@_-"/>
    <numFmt numFmtId="181" formatCode="#,##0\ ;\(#,##0\)"/>
    <numFmt numFmtId="182" formatCode="0.00_);\(0.00\)"/>
    <numFmt numFmtId="184" formatCode="#,###_ ;[Red]\(#,###\)"/>
    <numFmt numFmtId="186" formatCode="_-* #,##0_-;\-* #,##0_-;_-* &quot;-&quot;??_-;_-@_-"/>
    <numFmt numFmtId="187" formatCode="[$-180A]d&quot; de &quot;mmmm&quot; de &quot;yyyy;@"/>
    <numFmt numFmtId="188" formatCode="#,##0.00_-&quot;$&quot;;[Red]#,##0.00\-&quot;$&quot;"/>
    <numFmt numFmtId="189" formatCode="_ &quot;$&quot;* #,##0.00_ ;_ &quot;$&quot;* \-#,##0.00_ ;_ &quot;$&quot;* &quot;-&quot;??_ ;_ @_ "/>
    <numFmt numFmtId="190" formatCode="_([$€]* #,##0.00_);_([$€]* \(#,##0.00\);_([$€]* &quot;-&quot;??_);_(@_)"/>
    <numFmt numFmtId="192" formatCode="0.000"/>
    <numFmt numFmtId="194" formatCode="_(* #,##0_);_(* \(#,##0\);_(* &quot;-      &quot;_);_(@_)"/>
    <numFmt numFmtId="195" formatCode="_ &quot;B/.&quot;\ * #,##0.00_ ;_ &quot;B/.&quot;\ * \-#,##0.00_ ;_ &quot;B/.&quot;\ * &quot;-&quot;??_ ;_ @_ "/>
    <numFmt numFmtId="196" formatCode="_-&quot;$&quot;\ * #,##0.00_-;\-&quot;$&quot;\ * #,##0.00_-;_-&quot;$&quot;\ * &quot;-&quot;??_-;_-@_-"/>
    <numFmt numFmtId="197" formatCode="_(* #,##0.0_);_(* \(#,##0.0\);_(* &quot;-&quot;??_);_(@_)"/>
    <numFmt numFmtId="198" formatCode="#,##0;\(#,##0\)"/>
    <numFmt numFmtId="199" formatCode="_ * #,##0_ ;_ * \-#,##0_ ;_ * &quot;-&quot;_ ;_ @_ "/>
    <numFmt numFmtId="200" formatCode="#,##0.0"/>
    <numFmt numFmtId="201" formatCode="0.00000%"/>
    <numFmt numFmtId="202" formatCode="#,##0.000000"/>
    <numFmt numFmtId="203" formatCode="#,##0.000;[Red]\-#,##0.000"/>
    <numFmt numFmtId="204" formatCode="mmmm\ dd\,\ yyyy"/>
    <numFmt numFmtId="205" formatCode="_-&quot;£&quot;* #,##0.00_-;\-&quot;£&quot;* #,##0.00_-;_-&quot;£&quot;* &quot;-&quot;??_-;_-@_-"/>
    <numFmt numFmtId="206" formatCode="\_x0000_\_x0000__(* #,##0_);_(* \(#,##0\);_(* &quot;-&quot;_);_(@"/>
    <numFmt numFmtId="207" formatCode="\_x0000_\_x0000__(* #,##0.00_);_(* \(#,##0.00\);_(* &quot;-&quot;??_);_(@"/>
    <numFmt numFmtId="208" formatCode="\_x0000_\_x0000__(&quot;$&quot;* #,##0_);_(&quot;$&quot;* \(#,##0\);_(&quot;$&quot;* &quot;-&quot;_);_(@"/>
    <numFmt numFmtId="209" formatCode="\_x0000_\_x0000__(&quot;$&quot;* #,##0.00_);_(&quot;$&quot;* \(#,##0.00\);_(&quot;$&quot;* &quot;-&quot;??_);_(@"/>
    <numFmt numFmtId="210" formatCode="#,##0\ \ \ ;[Red]\(#,##0\)\ \ ;\—\ \ \ \ "/>
    <numFmt numFmtId="211" formatCode="#,##0;\-#,##0;&quot;-&quot;"/>
    <numFmt numFmtId="212" formatCode="_([$$-409]* #,##0_);_([$$-409]* \(#,##0\);_([$$-409]* &quot;-&quot;_);_(@_)"/>
    <numFmt numFmtId="213" formatCode="_ [$€-2]\ * #,##0.00_ ;_ [$€-2]\ * \-#,##0.00_ ;_ [$€-2]\ * &quot;-&quot;??_ "/>
    <numFmt numFmtId="214" formatCode="_ * #,##0.0_ ;_ * \-#,##0.0_ ;_ * &quot;-&quot;??_ ;_ @_ "/>
    <numFmt numFmtId="215" formatCode="_([$€-2]\ * #,##0.00_);_([$€-2]\ * \(#,##0.00\);_([$€-2]\ * &quot;-&quot;??_)"/>
    <numFmt numFmtId="216" formatCode="&quot;L.&quot;\ #,##0_);\(&quot;L.&quot;\ #,##0\)"/>
    <numFmt numFmtId="217" formatCode="_(* #,##0\ &quot;pta&quot;_);_(* \(#,##0\ &quot;pta&quot;\);_(* &quot;-&quot;??\ &quot;pta&quot;_);_(@_)"/>
    <numFmt numFmtId="218" formatCode="\$#"/>
    <numFmt numFmtId="219" formatCode="_-* #,##0_-;\-* #,##0_-;_-* \-_-;_-@_-"/>
    <numFmt numFmtId="220" formatCode="_-* #,##0.00_-;\-* #,##0.00_-;_-* \-??_-;_-@_-"/>
    <numFmt numFmtId="221" formatCode="_([$€-2]* #,##0.00_);_([$€-2]* \(#,##0.00\);_([$€-2]* \-??_)"/>
    <numFmt numFmtId="222" formatCode="#.00"/>
    <numFmt numFmtId="223" formatCode="_(* #,##0_);_(* \(#,##0\);_(* \-_);_(@_)"/>
    <numFmt numFmtId="224" formatCode="_(* #,##0.00_);_(* \(#,##0.00\);_(* \-??_);_(@_)"/>
    <numFmt numFmtId="225" formatCode="_(\$* #,##0_);_(\$* \(#,##0\);_(\$* \-_);_(@_)"/>
    <numFmt numFmtId="226" formatCode="_(\$* #,##0.00_);_(\$* \(#,##0.00\);_(\$* \-??_);_(@_)"/>
    <numFmt numFmtId="227" formatCode="_-\£* #,##0_-;&quot;-£&quot;* #,##0_-;_-\£* \-_-;_-@_-"/>
    <numFmt numFmtId="228" formatCode="_-\£* #,##0.00_-;&quot;-£&quot;* #,##0.00_-;_-\£* \-??_-;_-@_-"/>
    <numFmt numFmtId="229" formatCode="#,###.00_ ;[Red]\(#,###.00\)"/>
  </numFmts>
  <fonts count="1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i/>
      <sz val="12"/>
      <color indexed="3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2"/>
      <color indexed="12"/>
      <name val="Arial"/>
      <family val="2"/>
    </font>
    <font>
      <sz val="11"/>
      <color indexed="19"/>
      <name val="Calibri"/>
      <family val="2"/>
    </font>
    <font>
      <sz val="12"/>
      <name val="Geneva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0"/>
      <name val="Arial"/>
      <family val="2"/>
    </font>
    <font>
      <u/>
      <sz val="12"/>
      <color indexed="12"/>
      <name val="Helv"/>
    </font>
    <font>
      <sz val="12"/>
      <name val="Garamond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double"/>
      <sz val="12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aramond"/>
      <family val="1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10"/>
      <name val="Geneva"/>
    </font>
    <font>
      <u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sz val="12"/>
      <color theme="1"/>
      <name val="Times New Roman"/>
      <family val="1"/>
    </font>
    <font>
      <u val="singleAccounting"/>
      <sz val="12"/>
      <name val="Times New Roman"/>
      <family val="1"/>
    </font>
    <font>
      <u val="singleAccounting"/>
      <sz val="12"/>
      <color indexed="8"/>
      <name val="Times New Roman"/>
      <family val="1"/>
    </font>
    <font>
      <sz val="14"/>
      <name val="Times New Roman"/>
      <family val="1"/>
    </font>
    <font>
      <sz val="12"/>
      <color theme="0"/>
      <name val="Times New Roman"/>
      <family val="1"/>
    </font>
    <font>
      <sz val="18"/>
      <name val="Arial"/>
      <family val="2"/>
    </font>
    <font>
      <b/>
      <sz val="10"/>
      <color theme="1"/>
      <name val="Arial"/>
      <family val="2"/>
    </font>
    <font>
      <i/>
      <sz val="14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u/>
      <sz val="12"/>
      <color indexed="36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rgb="FF000000"/>
      <name val="Times New Roman"/>
      <family val="1"/>
    </font>
    <font>
      <sz val="8"/>
      <name val="ＭＳ Ｐゴシック"/>
      <family val="3"/>
      <charset val="128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sz val="14"/>
      <name val="AngsanaUPC"/>
      <family val="1"/>
      <charset val="222"/>
    </font>
    <font>
      <sz val="12"/>
      <name val="¹ÙÅÁÃ¼"/>
      <family val="1"/>
      <charset val="129"/>
    </font>
    <font>
      <sz val="12"/>
      <name val="¹ÙÅÁÃ¼"/>
      <charset val="129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7"/>
      <name val="Small Fonts"/>
      <family val="2"/>
    </font>
    <font>
      <b/>
      <sz val="10"/>
      <name val="Arial CE"/>
      <family val="2"/>
      <charset val="238"/>
    </font>
    <font>
      <sz val="8"/>
      <name val="Helv"/>
    </font>
    <font>
      <u/>
      <sz val="9"/>
      <color indexed="36"/>
      <name val="Arial"/>
      <family val="2"/>
    </font>
    <font>
      <sz val="10"/>
      <name val="MS Sans Serif"/>
      <family val="2"/>
    </font>
    <font>
      <b/>
      <sz val="8"/>
      <color indexed="8"/>
      <name val="Helv"/>
    </font>
    <font>
      <b/>
      <sz val="12"/>
      <color theme="1"/>
      <name val="Calibri"/>
      <family val="2"/>
      <scheme val="minor"/>
    </font>
    <font>
      <sz val="9"/>
      <color theme="1"/>
      <name val="Levenim MT"/>
      <family val="2"/>
    </font>
    <font>
      <sz val="12"/>
      <color theme="1"/>
      <name val="Calibri"/>
      <family val="2"/>
      <scheme val="minor"/>
    </font>
    <font>
      <sz val="10"/>
      <name val="Helv"/>
      <charset val="204"/>
    </font>
    <font>
      <sz val="10"/>
      <name val="Courier"/>
      <family val="3"/>
    </font>
    <font>
      <sz val="14"/>
      <name val="AngsanaUPC"/>
      <family val="1"/>
    </font>
    <font>
      <sz val="9"/>
      <color indexed="10"/>
      <name val="Geneva"/>
      <family val="2"/>
    </font>
    <font>
      <u/>
      <sz val="10"/>
      <name val="Times New Roman"/>
      <family val="1"/>
    </font>
    <font>
      <b/>
      <sz val="8"/>
      <name val="MS Sans Serif"/>
      <family val="2"/>
    </font>
    <font>
      <u/>
      <sz val="11"/>
      <color indexed="12"/>
      <name val="Calibri"/>
      <family val="2"/>
    </font>
    <font>
      <i/>
      <u/>
      <sz val="6"/>
      <name val="Helv"/>
    </font>
    <font>
      <b/>
      <sz val="12"/>
      <color indexed="16"/>
      <name val="Times New Roman"/>
      <family val="1"/>
    </font>
    <font>
      <b/>
      <u/>
      <sz val="14"/>
      <name val="Arial"/>
      <family val="2"/>
    </font>
    <font>
      <b/>
      <sz val="10"/>
      <name val="MS Sans Serif"/>
      <family val="2"/>
    </font>
    <font>
      <i/>
      <sz val="6"/>
      <name val="Helv"/>
    </font>
    <font>
      <sz val="8"/>
      <name val="Wingdings"/>
      <charset val="2"/>
    </font>
    <font>
      <b/>
      <sz val="10"/>
      <name val="Helv"/>
    </font>
    <font>
      <sz val="8"/>
      <name val="MS Sans Serif"/>
      <family val="2"/>
    </font>
    <font>
      <sz val="12"/>
      <name val="Helv"/>
    </font>
    <font>
      <sz val="10"/>
      <name val="Helv"/>
    </font>
    <font>
      <sz val="10"/>
      <name val="Courier New"/>
      <family val="3"/>
    </font>
    <font>
      <u/>
      <sz val="7"/>
      <color indexed="12"/>
      <name val="Arial"/>
      <family val="2"/>
    </font>
    <font>
      <sz val="10"/>
      <name val="Helv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MS Sans Serif"/>
    </font>
    <font>
      <sz val="12"/>
      <color indexed="8"/>
      <name val="Courier New"/>
      <family val="3"/>
    </font>
    <font>
      <sz val="18"/>
      <name val="Times New Roman"/>
      <family val="1"/>
    </font>
    <font>
      <sz val="11"/>
      <color indexed="41"/>
      <name val="Calibri"/>
      <family val="2"/>
    </font>
    <font>
      <b/>
      <u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0"/>
      <name val="Calibri"/>
      <family val="2"/>
      <scheme val="minor"/>
    </font>
    <font>
      <b/>
      <sz val="16"/>
      <color rgb="FF92D05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Accounting"/>
      <sz val="11"/>
      <name val="Arial"/>
      <family val="2"/>
    </font>
    <font>
      <sz val="10"/>
      <name val="Garamond"/>
      <family val="1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Arial"/>
      <family val="2"/>
    </font>
    <font>
      <sz val="10"/>
      <name val="Garamond"/>
      <family val="1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9FF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226">
    <xf numFmtId="0" fontId="0" fillId="0" borderId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4" fillId="11" borderId="0" applyNumberFormat="0" applyBorder="0" applyAlignment="0" applyProtection="0"/>
    <xf numFmtId="0" fontId="21" fillId="43" borderId="0" applyNumberFormat="0" applyBorder="0" applyAlignment="0" applyProtection="0"/>
    <xf numFmtId="0" fontId="14" fillId="15" borderId="0" applyNumberFormat="0" applyBorder="0" applyAlignment="0" applyProtection="0"/>
    <xf numFmtId="0" fontId="21" fillId="40" borderId="0" applyNumberFormat="0" applyBorder="0" applyAlignment="0" applyProtection="0"/>
    <xf numFmtId="0" fontId="14" fillId="19" borderId="0" applyNumberFormat="0" applyBorder="0" applyAlignment="0" applyProtection="0"/>
    <xf numFmtId="0" fontId="21" fillId="41" borderId="0" applyNumberFormat="0" applyBorder="0" applyAlignment="0" applyProtection="0"/>
    <xf numFmtId="0" fontId="14" fillId="23" borderId="0" applyNumberFormat="0" applyBorder="0" applyAlignment="0" applyProtection="0"/>
    <xf numFmtId="0" fontId="21" fillId="44" borderId="0" applyNumberFormat="0" applyBorder="0" applyAlignment="0" applyProtection="0"/>
    <xf numFmtId="0" fontId="14" fillId="27" borderId="0" applyNumberFormat="0" applyBorder="0" applyAlignment="0" applyProtection="0"/>
    <xf numFmtId="0" fontId="21" fillId="45" borderId="0" applyNumberFormat="0" applyBorder="0" applyAlignment="0" applyProtection="0"/>
    <xf numFmtId="0" fontId="14" fillId="31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5" fillId="2" borderId="0" applyNumberFormat="0" applyBorder="0" applyAlignment="0" applyProtection="0"/>
    <xf numFmtId="0" fontId="23" fillId="35" borderId="0" applyNumberFormat="0" applyBorder="0" applyAlignment="0" applyProtection="0"/>
    <xf numFmtId="171" fontId="24" fillId="0" borderId="0">
      <alignment horizontal="right"/>
    </xf>
    <xf numFmtId="171" fontId="24" fillId="0" borderId="0">
      <alignment horizontal="right"/>
    </xf>
    <xf numFmtId="0" fontId="25" fillId="51" borderId="12" applyNumberFormat="0" applyAlignment="0" applyProtection="0"/>
    <xf numFmtId="0" fontId="9" fillId="5" borderId="4" applyNumberFormat="0" applyAlignment="0" applyProtection="0"/>
    <xf numFmtId="0" fontId="25" fillId="51" borderId="12" applyNumberFormat="0" applyAlignment="0" applyProtection="0"/>
    <xf numFmtId="0" fontId="11" fillId="6" borderId="7" applyNumberFormat="0" applyAlignment="0" applyProtection="0"/>
    <xf numFmtId="0" fontId="10" fillId="0" borderId="6" applyNumberFormat="0" applyFill="0" applyAlignment="0" applyProtection="0"/>
    <xf numFmtId="0" fontId="26" fillId="0" borderId="13" applyNumberFormat="0" applyFill="0" applyAlignment="0" applyProtection="0"/>
    <xf numFmtId="0" fontId="27" fillId="52" borderId="14" applyNumberFormat="0" applyAlignment="0" applyProtection="0"/>
    <xf numFmtId="43" fontId="2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47" borderId="0" applyNumberFormat="0" applyBorder="0" applyAlignment="0" applyProtection="0"/>
    <xf numFmtId="0" fontId="14" fillId="12" borderId="0" applyNumberFormat="0" applyBorder="0" applyAlignment="0" applyProtection="0"/>
    <xf numFmtId="0" fontId="21" fillId="48" borderId="0" applyNumberFormat="0" applyBorder="0" applyAlignment="0" applyProtection="0"/>
    <xf numFmtId="0" fontId="14" fillId="16" borderId="0" applyNumberFormat="0" applyBorder="0" applyAlignment="0" applyProtection="0"/>
    <xf numFmtId="0" fontId="21" fillId="49" borderId="0" applyNumberFormat="0" applyBorder="0" applyAlignment="0" applyProtection="0"/>
    <xf numFmtId="0" fontId="14" fillId="20" borderId="0" applyNumberFormat="0" applyBorder="0" applyAlignment="0" applyProtection="0"/>
    <xf numFmtId="0" fontId="21" fillId="4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21" fillId="50" borderId="0" applyNumberFormat="0" applyBorder="0" applyAlignment="0" applyProtection="0"/>
    <xf numFmtId="0" fontId="7" fillId="4" borderId="4" applyNumberFormat="0" applyAlignment="0" applyProtection="0"/>
    <xf numFmtId="0" fontId="30" fillId="38" borderId="12" applyNumberFormat="0" applyAlignment="0" applyProtection="0"/>
    <xf numFmtId="0" fontId="17" fillId="0" borderId="0"/>
    <xf numFmtId="0" fontId="17" fillId="0" borderId="0"/>
    <xf numFmtId="0" fontId="17" fillId="0" borderId="0"/>
    <xf numFmtId="175" fontId="17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32" fillId="0" borderId="15">
      <alignment vertical="center"/>
    </xf>
    <xf numFmtId="0" fontId="15" fillId="0" borderId="0">
      <alignment horizontal="left"/>
    </xf>
    <xf numFmtId="171" fontId="33" fillId="0" borderId="16">
      <protection locked="0"/>
    </xf>
    <xf numFmtId="171" fontId="15" fillId="0" borderId="16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2" fillId="34" borderId="0" applyNumberFormat="0" applyBorder="0" applyAlignment="0" applyProtection="0"/>
    <xf numFmtId="0" fontId="30" fillId="38" borderId="12" applyNumberFormat="0" applyAlignment="0" applyProtection="0"/>
    <xf numFmtId="171" fontId="36" fillId="0" borderId="11">
      <alignment horizontal="right"/>
      <protection locked="0"/>
    </xf>
    <xf numFmtId="171" fontId="36" fillId="0" borderId="0">
      <alignment horizontal="right"/>
      <protection locked="0"/>
    </xf>
    <xf numFmtId="171" fontId="36" fillId="0" borderId="9">
      <alignment horizontal="right"/>
      <protection locked="0"/>
    </xf>
    <xf numFmtId="0" fontId="26" fillId="0" borderId="13" applyNumberFormat="0" applyFill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1" fillId="0" borderId="0"/>
    <xf numFmtId="0" fontId="19" fillId="0" borderId="0">
      <alignment vertical="top"/>
    </xf>
    <xf numFmtId="0" fontId="17" fillId="0" borderId="0"/>
    <xf numFmtId="0" fontId="17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8" fillId="0" borderId="0"/>
    <xf numFmtId="0" fontId="17" fillId="0" borderId="0"/>
    <xf numFmtId="0" fontId="39" fillId="0" borderId="0"/>
    <xf numFmtId="0" fontId="17" fillId="0" borderId="0"/>
    <xf numFmtId="0" fontId="20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20" fillId="54" borderId="20" applyNumberFormat="0" applyFont="0" applyAlignment="0" applyProtection="0"/>
    <xf numFmtId="0" fontId="17" fillId="54" borderId="20" applyNumberFormat="0" applyFont="0" applyAlignment="0" applyProtection="0"/>
    <xf numFmtId="0" fontId="40" fillId="51" borderId="21" applyNumberFormat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41" fillId="0" borderId="0">
      <alignment horizontal="right" vertical="center"/>
    </xf>
    <xf numFmtId="0" fontId="8" fillId="5" borderId="5" applyNumberFormat="0" applyAlignment="0" applyProtection="0"/>
    <xf numFmtId="0" fontId="40" fillId="51" borderId="21" applyNumberFormat="0" applyAlignment="0" applyProtection="0"/>
    <xf numFmtId="0" fontId="42" fillId="0" borderId="0">
      <alignment vertical="center"/>
    </xf>
    <xf numFmtId="0" fontId="43" fillId="0" borderId="0">
      <alignment horizontal="left" vertical="center"/>
    </xf>
    <xf numFmtId="0" fontId="15" fillId="0" borderId="0"/>
    <xf numFmtId="0" fontId="15" fillId="0" borderId="0"/>
    <xf numFmtId="0" fontId="44" fillId="0" borderId="0"/>
    <xf numFmtId="0" fontId="17" fillId="0" borderId="0"/>
    <xf numFmtId="0" fontId="17" fillId="0" borderId="0"/>
    <xf numFmtId="0" fontId="32" fillId="0" borderId="0">
      <alignment horizontal="left" vertical="center"/>
    </xf>
    <xf numFmtId="0" fontId="45" fillId="0" borderId="0">
      <alignment horizontal="left"/>
    </xf>
    <xf numFmtId="0" fontId="15" fillId="0" borderId="0">
      <alignment horizontal="left"/>
    </xf>
    <xf numFmtId="0" fontId="24" fillId="0" borderId="22"/>
    <xf numFmtId="0" fontId="24" fillId="0" borderId="22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>
      <alignment horizontal="left"/>
    </xf>
    <xf numFmtId="0" fontId="46" fillId="0" borderId="0" applyNumberFormat="0" applyFill="0" applyBorder="0" applyAlignment="0" applyProtection="0"/>
    <xf numFmtId="0" fontId="44" fillId="0" borderId="0">
      <alignment horizontal="left"/>
    </xf>
    <xf numFmtId="0" fontId="2" fillId="0" borderId="1" applyNumberFormat="0" applyFill="0" applyAlignment="0" applyProtection="0"/>
    <xf numFmtId="0" fontId="34" fillId="0" borderId="17" applyNumberFormat="0" applyFill="0" applyAlignment="0" applyProtection="0"/>
    <xf numFmtId="0" fontId="3" fillId="0" borderId="2" applyNumberFormat="0" applyFill="0" applyAlignment="0" applyProtection="0"/>
    <xf numFmtId="0" fontId="35" fillId="0" borderId="18" applyNumberFormat="0" applyFill="0" applyAlignment="0" applyProtection="0"/>
    <xf numFmtId="0" fontId="4" fillId="0" borderId="3" applyNumberFormat="0" applyFill="0" applyAlignment="0" applyProtection="0"/>
    <xf numFmtId="0" fontId="29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3"/>
    <xf numFmtId="0" fontId="49" fillId="0" borderId="24" applyNumberFormat="0" applyFill="0" applyAlignment="0" applyProtection="0"/>
    <xf numFmtId="171" fontId="15" fillId="0" borderId="10"/>
    <xf numFmtId="0" fontId="50" fillId="0" borderId="0" applyNumberFormat="0" applyFill="0" applyBorder="0" applyAlignment="0" applyProtection="0"/>
    <xf numFmtId="0" fontId="51" fillId="0" borderId="0">
      <alignment horizontal="center"/>
    </xf>
    <xf numFmtId="0" fontId="27" fillId="52" borderId="1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3" fillId="35" borderId="0" applyNumberFormat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0" fillId="38" borderId="12" applyNumberFormat="0" applyAlignment="0" applyProtection="0"/>
    <xf numFmtId="0" fontId="26" fillId="0" borderId="13" applyNumberFormat="0" applyFill="0" applyAlignment="0" applyProtection="0"/>
    <xf numFmtId="167" fontId="1" fillId="0" borderId="0" applyFont="0" applyFill="0" applyBorder="0" applyAlignment="0" applyProtection="0"/>
    <xf numFmtId="0" fontId="1" fillId="0" borderId="0"/>
    <xf numFmtId="0" fontId="28" fillId="0" borderId="0"/>
    <xf numFmtId="0" fontId="57" fillId="0" borderId="0"/>
    <xf numFmtId="0" fontId="17" fillId="54" borderId="20" applyNumberFormat="0" applyFont="0" applyAlignment="0" applyProtection="0"/>
    <xf numFmtId="0" fontId="50" fillId="0" borderId="0" applyNumberFormat="0" applyFill="0" applyBorder="0" applyAlignment="0" applyProtection="0"/>
    <xf numFmtId="0" fontId="52" fillId="0" borderId="0"/>
    <xf numFmtId="189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65" fontId="52" fillId="0" borderId="0"/>
    <xf numFmtId="177" fontId="52" fillId="0" borderId="0" applyFont="0" applyFill="0" applyBorder="0" applyAlignment="0" applyProtection="0"/>
    <xf numFmtId="168" fontId="64" fillId="0" borderId="0"/>
    <xf numFmtId="0" fontId="68" fillId="0" borderId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7" fillId="52" borderId="14" applyNumberFormat="0" applyAlignment="0" applyProtection="0"/>
    <xf numFmtId="170" fontId="28" fillId="0" borderId="0" applyFont="0" applyFill="0" applyBorder="0" applyAlignment="0" applyProtection="0"/>
    <xf numFmtId="0" fontId="21" fillId="45" borderId="0" applyNumberFormat="0" applyBorder="0" applyAlignment="0" applyProtection="0"/>
    <xf numFmtId="190" fontId="17" fillId="0" borderId="0" applyFont="0" applyFill="0" applyBorder="0" applyAlignment="0" applyProtection="0"/>
    <xf numFmtId="0" fontId="69" fillId="53" borderId="0" applyNumberFormat="0" applyBorder="0" applyAlignment="0" applyProtection="0"/>
    <xf numFmtId="0" fontId="66" fillId="60" borderId="0" applyNumberFormat="0" applyBorder="0" applyAlignment="0" applyProtection="0"/>
    <xf numFmtId="0" fontId="20" fillId="0" borderId="0"/>
    <xf numFmtId="0" fontId="20" fillId="0" borderId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67" fillId="0" borderId="31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190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 applyFont="0" applyFill="0" applyBorder="0" applyAlignment="0" applyProtection="0"/>
    <xf numFmtId="0" fontId="71" fillId="0" borderId="0"/>
    <xf numFmtId="0" fontId="39" fillId="0" borderId="0"/>
    <xf numFmtId="0" fontId="74" fillId="0" borderId="0"/>
    <xf numFmtId="0" fontId="20" fillId="0" borderId="0"/>
    <xf numFmtId="0" fontId="39" fillId="0" borderId="0" applyFont="0" applyFill="0" applyBorder="0" applyAlignment="0" applyProtection="0"/>
    <xf numFmtId="0" fontId="23" fillId="35" borderId="0" applyNumberFormat="0" applyBorder="0" applyAlignment="0" applyProtection="0"/>
    <xf numFmtId="0" fontId="27" fillId="52" borderId="37" applyNumberFormat="0" applyAlignment="0" applyProtection="0"/>
    <xf numFmtId="171" fontId="36" fillId="0" borderId="36">
      <alignment horizontal="right"/>
      <protection locked="0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1" fontId="41" fillId="0" borderId="0">
      <alignment horizontal="right" vertical="center"/>
    </xf>
    <xf numFmtId="37" fontId="42" fillId="0" borderId="0">
      <alignment vertical="center"/>
    </xf>
    <xf numFmtId="37" fontId="43" fillId="0" borderId="0">
      <alignment horizontal="left" vertical="center"/>
    </xf>
    <xf numFmtId="0" fontId="34" fillId="0" borderId="17" applyNumberFormat="0" applyFill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52" borderId="37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6" fillId="3" borderId="0" applyNumberFormat="0" applyBorder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52" borderId="14" applyNumberFormat="0" applyAlignment="0" applyProtection="0"/>
    <xf numFmtId="0" fontId="27" fillId="52" borderId="37" applyNumberFormat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171" fontId="15" fillId="0" borderId="39"/>
    <xf numFmtId="168" fontId="64" fillId="0" borderId="0"/>
    <xf numFmtId="0" fontId="28" fillId="0" borderId="0"/>
    <xf numFmtId="0" fontId="27" fillId="52" borderId="37" applyNumberFormat="0" applyAlignment="0" applyProtection="0"/>
    <xf numFmtId="0" fontId="17" fillId="0" borderId="0"/>
    <xf numFmtId="195" fontId="17" fillId="0" borderId="10"/>
    <xf numFmtId="0" fontId="34" fillId="0" borderId="41" applyNumberFormat="0" applyFill="0" applyAlignment="0" applyProtection="0"/>
    <xf numFmtId="0" fontId="27" fillId="52" borderId="14" applyNumberFormat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7" fillId="0" borderId="40"/>
    <xf numFmtId="0" fontId="20" fillId="54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54" borderId="0" applyNumberFormat="0" applyBorder="0" applyAlignment="0" applyProtection="0"/>
    <xf numFmtId="0" fontId="17" fillId="54" borderId="53" applyNumberFormat="0" applyFont="0" applyAlignment="0" applyProtection="0"/>
    <xf numFmtId="0" fontId="57" fillId="54" borderId="53" applyNumberFormat="0" applyFont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5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54" borderId="0" applyNumberFormat="0" applyBorder="0" applyAlignment="0" applyProtection="0"/>
    <xf numFmtId="0" fontId="21" fillId="37" borderId="0" applyNumberFormat="0" applyBorder="0" applyAlignment="0" applyProtection="0"/>
    <xf numFmtId="0" fontId="21" fillId="50" borderId="0" applyNumberFormat="0" applyBorder="0" applyAlignment="0" applyProtection="0"/>
    <xf numFmtId="0" fontId="21" fillId="42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195" fontId="17" fillId="0" borderId="36">
      <alignment horizontal="right"/>
      <protection locked="0"/>
    </xf>
    <xf numFmtId="0" fontId="23" fillId="37" borderId="0" applyNumberFormat="0" applyBorder="0" applyAlignment="0" applyProtection="0"/>
    <xf numFmtId="195" fontId="17" fillId="0" borderId="0">
      <alignment horizontal="right"/>
    </xf>
    <xf numFmtId="195" fontId="17" fillId="0" borderId="0">
      <alignment horizontal="right"/>
    </xf>
    <xf numFmtId="0" fontId="91" fillId="64" borderId="12" applyNumberFormat="0" applyAlignment="0" applyProtection="0"/>
    <xf numFmtId="0" fontId="27" fillId="52" borderId="37" applyNumberFormat="0" applyAlignment="0" applyProtection="0"/>
    <xf numFmtId="0" fontId="50" fillId="0" borderId="43" applyNumberFormat="0" applyFill="0" applyAlignment="0" applyProtection="0"/>
    <xf numFmtId="0" fontId="92" fillId="0" borderId="0" applyNumberFormat="0" applyFill="0" applyBorder="0" applyAlignment="0" applyProtection="0"/>
    <xf numFmtId="0" fontId="21" fillId="65" borderId="0" applyNumberFormat="0" applyBorder="0" applyAlignment="0" applyProtection="0"/>
    <xf numFmtId="0" fontId="21" fillId="50" borderId="0" applyNumberFormat="0" applyBorder="0" applyAlignment="0" applyProtection="0"/>
    <xf numFmtId="0" fontId="21" fillId="42" borderId="0" applyNumberFormat="0" applyBorder="0" applyAlignment="0" applyProtection="0"/>
    <xf numFmtId="0" fontId="21" fillId="66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30" fillId="53" borderId="12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195" fontId="17" fillId="0" borderId="16">
      <protection locked="0"/>
    </xf>
    <xf numFmtId="195" fontId="17" fillId="0" borderId="16">
      <protection locked="0"/>
    </xf>
    <xf numFmtId="195" fontId="17" fillId="0" borderId="16"/>
    <xf numFmtId="195" fontId="17" fillId="0" borderId="16"/>
    <xf numFmtId="0" fontId="22" fillId="36" borderId="0" applyNumberFormat="0" applyBorder="0" applyAlignment="0" applyProtection="0"/>
    <xf numFmtId="0" fontId="91" fillId="64" borderId="52" applyNumberFormat="0" applyAlignment="0" applyProtection="0"/>
    <xf numFmtId="195" fontId="17" fillId="0" borderId="36">
      <alignment horizontal="right"/>
      <protection locked="0"/>
    </xf>
    <xf numFmtId="195" fontId="17" fillId="0" borderId="36">
      <alignment horizontal="right"/>
      <protection locked="0"/>
    </xf>
    <xf numFmtId="195" fontId="17" fillId="0" borderId="0">
      <alignment horizontal="right"/>
      <protection locked="0"/>
    </xf>
    <xf numFmtId="195" fontId="17" fillId="0" borderId="0">
      <alignment horizontal="right"/>
      <protection locked="0"/>
    </xf>
    <xf numFmtId="195" fontId="17" fillId="0" borderId="9">
      <alignment horizontal="right"/>
      <protection locked="0"/>
    </xf>
    <xf numFmtId="195" fontId="17" fillId="0" borderId="9">
      <alignment horizontal="right"/>
      <protection locked="0"/>
    </xf>
    <xf numFmtId="0" fontId="25" fillId="51" borderId="52" applyNumberFormat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1" fillId="0" borderId="0"/>
    <xf numFmtId="0" fontId="17" fillId="0" borderId="0"/>
    <xf numFmtId="0" fontId="57" fillId="54" borderId="20" applyNumberFormat="0" applyFont="0" applyAlignment="0" applyProtection="0"/>
    <xf numFmtId="0" fontId="40" fillId="64" borderId="21" applyNumberFormat="0" applyAlignment="0" applyProtection="0"/>
    <xf numFmtId="37" fontId="17" fillId="0" borderId="0">
      <alignment vertical="center"/>
    </xf>
    <xf numFmtId="37" fontId="17" fillId="0" borderId="0">
      <alignment vertical="center"/>
    </xf>
    <xf numFmtId="37" fontId="17" fillId="0" borderId="0">
      <alignment horizontal="left" vertical="center"/>
    </xf>
    <xf numFmtId="37" fontId="17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horizontal="left"/>
    </xf>
    <xf numFmtId="0" fontId="17" fillId="0" borderId="0">
      <alignment horizontal="left"/>
    </xf>
    <xf numFmtId="0" fontId="17" fillId="0" borderId="22"/>
    <xf numFmtId="0" fontId="17" fillId="0" borderId="22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4" fillId="0" borderId="44" applyNumberFormat="0" applyFill="0" applyAlignment="0" applyProtection="0"/>
    <xf numFmtId="0" fontId="95" fillId="0" borderId="45" applyNumberFormat="0" applyFill="0" applyAlignment="0" applyProtection="0"/>
    <xf numFmtId="0" fontId="92" fillId="0" borderId="46" applyNumberFormat="0" applyFill="0" applyAlignment="0" applyProtection="0"/>
    <xf numFmtId="0" fontId="20" fillId="0" borderId="0"/>
    <xf numFmtId="37" fontId="48" fillId="0" borderId="23"/>
    <xf numFmtId="195" fontId="17" fillId="0" borderId="39"/>
    <xf numFmtId="195" fontId="17" fillId="0" borderId="39"/>
    <xf numFmtId="0" fontId="17" fillId="0" borderId="0">
      <alignment horizontal="center"/>
    </xf>
    <xf numFmtId="0" fontId="17" fillId="0" borderId="0">
      <alignment horizontal="center"/>
    </xf>
    <xf numFmtId="0" fontId="17" fillId="0" borderId="0"/>
    <xf numFmtId="17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40"/>
    <xf numFmtId="0" fontId="40" fillId="64" borderId="54" applyNumberFormat="0" applyAlignment="0" applyProtection="0"/>
    <xf numFmtId="0" fontId="17" fillId="0" borderId="0"/>
    <xf numFmtId="177" fontId="17" fillId="0" borderId="0" applyFont="0" applyFill="0" applyBorder="0" applyAlignment="0" applyProtection="0"/>
    <xf numFmtId="0" fontId="1" fillId="0" borderId="0"/>
    <xf numFmtId="9" fontId="17" fillId="0" borderId="0" applyFont="0" applyFill="0" applyBorder="0" applyAlignment="0" applyProtection="0"/>
    <xf numFmtId="0" fontId="15" fillId="0" borderId="0"/>
    <xf numFmtId="0" fontId="15" fillId="0" borderId="0"/>
    <xf numFmtId="0" fontId="17" fillId="0" borderId="0"/>
    <xf numFmtId="43" fontId="17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/>
    <xf numFmtId="0" fontId="1" fillId="0" borderId="0"/>
    <xf numFmtId="0" fontId="96" fillId="0" borderId="0" applyFill="0" applyBorder="0" applyProtection="0">
      <alignment horizontal="left"/>
    </xf>
    <xf numFmtId="177" fontId="17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97" fillId="0" borderId="0" applyBorder="0" applyProtection="0">
      <alignment horizontal="left"/>
    </xf>
    <xf numFmtId="0" fontId="98" fillId="0" borderId="0" applyFill="0" applyBorder="0" applyProtection="0">
      <alignment horizontal="left"/>
    </xf>
    <xf numFmtId="0" fontId="70" fillId="0" borderId="27" applyFill="0" applyBorder="0" applyProtection="0">
      <alignment horizontal="left" vertical="top"/>
    </xf>
    <xf numFmtId="0" fontId="19" fillId="0" borderId="0">
      <alignment vertical="top"/>
    </xf>
    <xf numFmtId="167" fontId="19" fillId="0" borderId="0" applyFont="0" applyFill="0" applyBorder="0" applyAlignment="0" applyProtection="0">
      <alignment vertical="top"/>
    </xf>
    <xf numFmtId="167" fontId="17" fillId="0" borderId="0" applyFont="0" applyFill="0" applyBorder="0" applyAlignment="0" applyProtection="0"/>
    <xf numFmtId="0" fontId="17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40" fillId="51" borderId="54" applyNumberForma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5" fillId="2" borderId="0" applyNumberFormat="0" applyBorder="0" applyAlignment="0" applyProtection="0"/>
    <xf numFmtId="195" fontId="17" fillId="0" borderId="0">
      <alignment horizontal="right"/>
    </xf>
    <xf numFmtId="0" fontId="9" fillId="5" borderId="4" applyNumberFormat="0" applyAlignment="0" applyProtection="0"/>
    <xf numFmtId="0" fontId="11" fillId="6" borderId="7" applyNumberFormat="0" applyAlignment="0" applyProtection="0"/>
    <xf numFmtId="0" fontId="10" fillId="0" borderId="6" applyNumberFormat="0" applyFill="0" applyAlignment="0" applyProtection="0"/>
    <xf numFmtId="43" fontId="2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7" fillId="4" borderId="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95" fontId="17" fillId="0" borderId="16">
      <protection locked="0"/>
    </xf>
    <xf numFmtId="195" fontId="17" fillId="0" borderId="16"/>
    <xf numFmtId="0" fontId="1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195" fontId="17" fillId="0" borderId="36">
      <alignment horizontal="right"/>
      <protection locked="0"/>
    </xf>
    <xf numFmtId="195" fontId="17" fillId="0" borderId="0">
      <alignment horizontal="right"/>
      <protection locked="0"/>
    </xf>
    <xf numFmtId="195" fontId="17" fillId="0" borderId="9">
      <alignment horizontal="right"/>
      <protection locked="0"/>
    </xf>
    <xf numFmtId="17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96" fontId="17" fillId="0" borderId="0" applyFont="0" applyFill="0" applyBorder="0" applyAlignment="0" applyProtection="0"/>
    <xf numFmtId="0" fontId="69" fillId="53" borderId="0" applyNumberFormat="0" applyBorder="0" applyAlignment="0" applyProtection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8" fillId="5" borderId="5" applyNumberFormat="0" applyAlignment="0" applyProtection="0"/>
    <xf numFmtId="37" fontId="17" fillId="0" borderId="0">
      <alignment vertical="center"/>
    </xf>
    <xf numFmtId="37" fontId="17" fillId="0" borderId="0">
      <alignment horizontal="left" vertical="center"/>
    </xf>
    <xf numFmtId="0" fontId="17" fillId="0" borderId="0"/>
    <xf numFmtId="0" fontId="17" fillId="0" borderId="0">
      <alignment horizontal="left"/>
    </xf>
    <xf numFmtId="0" fontId="17" fillId="0" borderId="22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>
      <alignment horizontal="left"/>
    </xf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65" fillId="0" borderId="0" applyNumberFormat="0" applyFill="0" applyBorder="0" applyAlignment="0" applyProtection="0"/>
    <xf numFmtId="37" fontId="48" fillId="0" borderId="23"/>
    <xf numFmtId="195" fontId="17" fillId="0" borderId="39"/>
    <xf numFmtId="0" fontId="17" fillId="0" borderId="0">
      <alignment horizontal="center"/>
    </xf>
    <xf numFmtId="168" fontId="64" fillId="0" borderId="0"/>
    <xf numFmtId="177" fontId="52" fillId="0" borderId="0" applyFont="0" applyFill="0" applyBorder="0" applyAlignment="0" applyProtection="0"/>
    <xf numFmtId="189" fontId="52" fillId="0" borderId="0" applyFont="0" applyFill="0" applyBorder="0" applyAlignment="0" applyProtection="0"/>
    <xf numFmtId="0" fontId="52" fillId="0" borderId="0"/>
    <xf numFmtId="0" fontId="19" fillId="0" borderId="0">
      <alignment vertical="top"/>
    </xf>
    <xf numFmtId="43" fontId="17" fillId="0" borderId="0" applyFont="0" applyFill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30" fillId="38" borderId="52" applyNumberFormat="0" applyAlignment="0" applyProtection="0"/>
    <xf numFmtId="0" fontId="49" fillId="0" borderId="51" applyNumberFormat="0" applyFill="0" applyAlignment="0" applyProtection="0"/>
    <xf numFmtId="0" fontId="30" fillId="53" borderId="5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7" borderId="8" applyNumberFormat="0" applyFont="0" applyAlignment="0" applyProtection="0"/>
    <xf numFmtId="0" fontId="67" fillId="0" borderId="31" applyNumberFormat="0" applyFill="0" applyAlignment="0" applyProtection="0"/>
    <xf numFmtId="0" fontId="65" fillId="0" borderId="0" applyNumberFormat="0" applyFill="0" applyBorder="0" applyAlignment="0" applyProtection="0"/>
    <xf numFmtId="195" fontId="17" fillId="0" borderId="36">
      <alignment horizontal="right"/>
      <protection locked="0"/>
    </xf>
    <xf numFmtId="0" fontId="66" fillId="6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" fillId="0" borderId="0"/>
    <xf numFmtId="0" fontId="100" fillId="0" borderId="0" applyNumberFormat="0" applyFill="0" applyBorder="0">
      <alignment vertical="center"/>
    </xf>
    <xf numFmtId="0" fontId="17" fillId="0" borderId="0"/>
    <xf numFmtId="17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00" fillId="0" borderId="0" applyNumberFormat="0" applyFill="0" applyBorder="0">
      <alignment vertical="center"/>
    </xf>
    <xf numFmtId="0" fontId="1" fillId="0" borderId="0"/>
    <xf numFmtId="0" fontId="17" fillId="0" borderId="0"/>
    <xf numFmtId="0" fontId="20" fillId="0" borderId="0"/>
    <xf numFmtId="0" fontId="1" fillId="0" borderId="0"/>
    <xf numFmtId="0" fontId="100" fillId="0" borderId="0" applyNumberFormat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>
      <alignment vertical="center"/>
    </xf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00" fillId="0" borderId="0" applyNumberFormat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 applyNumberFormat="0" applyFill="0" applyBorder="0">
      <alignment vertical="center"/>
    </xf>
    <xf numFmtId="0" fontId="100" fillId="0" borderId="0" applyNumberFormat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center"/>
    </xf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03" fillId="0" borderId="0"/>
    <xf numFmtId="201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99" fontId="104" fillId="0" borderId="0" applyFont="0" applyFill="0" applyBorder="0" applyAlignment="0" applyProtection="0"/>
    <xf numFmtId="177" fontId="104" fillId="0" borderId="0" applyFont="0" applyFill="0" applyBorder="0" applyAlignment="0" applyProtection="0"/>
    <xf numFmtId="0" fontId="105" fillId="0" borderId="0"/>
    <xf numFmtId="203" fontId="17" fillId="0" borderId="0" applyFill="0" applyBorder="0" applyAlignment="0"/>
    <xf numFmtId="197" fontId="17" fillId="0" borderId="0"/>
    <xf numFmtId="197" fontId="17" fillId="0" borderId="0"/>
    <xf numFmtId="197" fontId="17" fillId="0" borderId="0"/>
    <xf numFmtId="197" fontId="17" fillId="0" borderId="0"/>
    <xf numFmtId="197" fontId="17" fillId="0" borderId="0"/>
    <xf numFmtId="197" fontId="17" fillId="0" borderId="0"/>
    <xf numFmtId="197" fontId="17" fillId="0" borderId="0"/>
    <xf numFmtId="197" fontId="17" fillId="0" borderId="0"/>
    <xf numFmtId="3" fontId="106" fillId="0" borderId="0" applyFont="0" applyFill="0" applyBorder="0" applyAlignment="0" applyProtection="0"/>
    <xf numFmtId="0" fontId="107" fillId="0" borderId="0" applyNumberFormat="0" applyAlignment="0">
      <alignment horizontal="left"/>
    </xf>
    <xf numFmtId="0" fontId="108" fillId="0" borderId="0" applyNumberFormat="0" applyAlignment="0">
      <alignment horizontal="left"/>
    </xf>
    <xf numFmtId="0" fontId="109" fillId="0" borderId="0" applyNumberFormat="0" applyFill="0" applyBorder="0" applyAlignment="0" applyProtection="0">
      <alignment vertical="top"/>
      <protection locked="0"/>
    </xf>
    <xf numFmtId="200" fontId="110" fillId="0" borderId="47">
      <alignment horizontal="right"/>
    </xf>
    <xf numFmtId="38" fontId="70" fillId="67" borderId="0" applyNumberFormat="0" applyBorder="0" applyAlignment="0" applyProtection="0"/>
    <xf numFmtId="0" fontId="15" fillId="0" borderId="34" applyNumberFormat="0" applyAlignment="0" applyProtection="0">
      <alignment horizontal="left" vertical="center"/>
    </xf>
    <xf numFmtId="0" fontId="15" fillId="0" borderId="39">
      <alignment horizontal="left"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0" fontId="70" fillId="68" borderId="28" applyNumberFormat="0" applyBorder="0" applyAlignment="0" applyProtection="0"/>
    <xf numFmtId="37" fontId="113" fillId="0" borderId="0"/>
    <xf numFmtId="0" fontId="17" fillId="0" borderId="0"/>
    <xf numFmtId="10" fontId="17" fillId="0" borderId="0" applyFont="0" applyFill="0" applyBorder="0" applyAlignment="0" applyProtection="0"/>
    <xf numFmtId="0" fontId="114" fillId="0" borderId="0" applyFont="0"/>
    <xf numFmtId="14" fontId="115" fillId="0" borderId="0" applyNumberFormat="0" applyFill="0" applyBorder="0" applyAlignment="0" applyProtection="0">
      <alignment horizontal="left"/>
    </xf>
    <xf numFmtId="0" fontId="116" fillId="0" borderId="0" applyNumberFormat="0" applyFill="0" applyBorder="0" applyAlignment="0" applyProtection="0">
      <alignment vertical="top"/>
      <protection locked="0"/>
    </xf>
    <xf numFmtId="40" fontId="118" fillId="0" borderId="0" applyBorder="0">
      <alignment horizontal="right"/>
    </xf>
    <xf numFmtId="10" fontId="17" fillId="0" borderId="0" applyFont="0" applyFill="0" applyBorder="0" applyAlignment="0" applyProtection="0"/>
    <xf numFmtId="197" fontId="17" fillId="0" borderId="0"/>
    <xf numFmtId="197" fontId="17" fillId="0" borderId="0"/>
    <xf numFmtId="197" fontId="17" fillId="0" borderId="0"/>
    <xf numFmtId="197" fontId="17" fillId="0" borderId="0"/>
    <xf numFmtId="197" fontId="17" fillId="0" borderId="0"/>
    <xf numFmtId="197" fontId="17" fillId="0" borderId="0"/>
    <xf numFmtId="197" fontId="17" fillId="0" borderId="0"/>
    <xf numFmtId="197" fontId="17" fillId="0" borderId="0"/>
    <xf numFmtId="203" fontId="17" fillId="0" borderId="0" applyFill="0" applyBorder="0" applyAlignment="0"/>
    <xf numFmtId="0" fontId="17" fillId="0" borderId="0"/>
    <xf numFmtId="0" fontId="17" fillId="0" borderId="0"/>
    <xf numFmtId="0" fontId="100" fillId="0" borderId="0" applyNumberFormat="0" applyFill="0" applyBorder="0">
      <alignment vertical="center"/>
    </xf>
    <xf numFmtId="0" fontId="17" fillId="0" borderId="0"/>
    <xf numFmtId="0" fontId="100" fillId="0" borderId="0" applyNumberFormat="0" applyFill="0" applyBorder="0">
      <alignment vertical="center"/>
    </xf>
    <xf numFmtId="0" fontId="120" fillId="0" borderId="0"/>
    <xf numFmtId="167" fontId="120" fillId="0" borderId="0" applyFont="0" applyFill="0" applyBorder="0" applyAlignment="0" applyProtection="0"/>
    <xf numFmtId="4" fontId="86" fillId="69" borderId="0"/>
    <xf numFmtId="39" fontId="86" fillId="69" borderId="0">
      <alignment horizontal="left"/>
    </xf>
    <xf numFmtId="0" fontId="1" fillId="0" borderId="0"/>
    <xf numFmtId="0" fontId="17" fillId="0" borderId="0"/>
    <xf numFmtId="0" fontId="17" fillId="0" borderId="0"/>
    <xf numFmtId="177" fontId="17" fillId="0" borderId="0" applyFont="0" applyFill="0" applyBorder="0" applyAlignment="0" applyProtection="0"/>
    <xf numFmtId="0" fontId="17" fillId="0" borderId="0"/>
    <xf numFmtId="177" fontId="17" fillId="0" borderId="0" applyFont="0" applyFill="0" applyBorder="0" applyAlignment="0" applyProtection="0"/>
    <xf numFmtId="0" fontId="17" fillId="0" borderId="0"/>
    <xf numFmtId="167" fontId="20" fillId="0" borderId="0" applyFont="0" applyFill="0" applyBorder="0" applyAlignment="0" applyProtection="0"/>
    <xf numFmtId="0" fontId="17" fillId="0" borderId="0"/>
    <xf numFmtId="0" fontId="122" fillId="0" borderId="0"/>
    <xf numFmtId="0" fontId="17" fillId="0" borderId="0">
      <alignment vertical="top"/>
    </xf>
    <xf numFmtId="0" fontId="123" fillId="0" borderId="0"/>
    <xf numFmtId="9" fontId="124" fillId="0" borderId="0"/>
    <xf numFmtId="0" fontId="125" fillId="0" borderId="0"/>
    <xf numFmtId="0" fontId="96" fillId="0" borderId="0">
      <alignment horizontal="center" wrapText="1"/>
      <protection locked="0"/>
    </xf>
    <xf numFmtId="171" fontId="24" fillId="0" borderId="0">
      <alignment horizontal="right"/>
    </xf>
    <xf numFmtId="204" fontId="126" fillId="0" borderId="9" applyFill="0" applyBorder="0" applyAlignment="0" applyProtection="0">
      <alignment horizontal="centerContinuous"/>
    </xf>
    <xf numFmtId="167" fontId="17" fillId="0" borderId="0" applyFont="0" applyFill="0" applyBorder="0" applyAlignment="0" applyProtection="0"/>
    <xf numFmtId="167" fontId="19" fillId="0" borderId="0" applyFont="0" applyFill="0" applyBorder="0" applyAlignment="0" applyProtection="0">
      <alignment vertical="top"/>
    </xf>
    <xf numFmtId="167" fontId="19" fillId="0" borderId="0" applyFont="0" applyFill="0" applyBorder="0" applyAlignment="0" applyProtection="0">
      <alignment vertical="top"/>
    </xf>
    <xf numFmtId="205" fontId="20" fillId="0" borderId="0" applyFont="0" applyFill="0" applyBorder="0" applyAlignment="0" applyProtection="0"/>
    <xf numFmtId="3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15" fontId="24" fillId="0" borderId="25" applyFont="0" applyFill="0" applyBorder="0" applyAlignment="0" applyProtection="0"/>
    <xf numFmtId="171" fontId="33" fillId="0" borderId="16">
      <protection locked="0"/>
    </xf>
    <xf numFmtId="171" fontId="15" fillId="0" borderId="16"/>
    <xf numFmtId="0" fontId="127" fillId="0" borderId="36">
      <alignment horizontal="center"/>
    </xf>
    <xf numFmtId="0" fontId="127" fillId="0" borderId="0">
      <alignment horizontal="center"/>
    </xf>
    <xf numFmtId="0" fontId="128" fillId="0" borderId="0" applyNumberFormat="0" applyFill="0" applyBorder="0" applyAlignment="0" applyProtection="0">
      <alignment vertical="top"/>
      <protection locked="0"/>
    </xf>
    <xf numFmtId="171" fontId="36" fillId="0" borderId="36">
      <alignment horizontal="right"/>
      <protection locked="0"/>
    </xf>
    <xf numFmtId="171" fontId="36" fillId="0" borderId="0">
      <alignment horizontal="right"/>
      <protection locked="0"/>
    </xf>
    <xf numFmtId="171" fontId="36" fillId="0" borderId="9">
      <alignment horizontal="right"/>
      <protection locked="0"/>
    </xf>
    <xf numFmtId="0" fontId="17" fillId="0" borderId="0" applyNumberFormat="0" applyFill="0" applyBorder="0" applyAlignment="0" applyProtection="0"/>
    <xf numFmtId="192" fontId="129" fillId="0" borderId="0">
      <alignment horizontal="center"/>
    </xf>
    <xf numFmtId="0" fontId="130" fillId="0" borderId="0"/>
    <xf numFmtId="198" fontId="131" fillId="0" borderId="0">
      <alignment horizontal="left" wrapText="1"/>
    </xf>
    <xf numFmtId="17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9" fillId="0" borderId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0" fontId="90" fillId="0" borderId="0" applyFill="0" applyBorder="0" applyAlignment="0" applyProtection="0"/>
    <xf numFmtId="14" fontId="96" fillId="0" borderId="0">
      <alignment horizontal="center" wrapText="1"/>
      <protection locked="0"/>
    </xf>
    <xf numFmtId="9" fontId="20" fillId="0" borderId="0" applyFont="0" applyFill="0" applyBorder="0" applyAlignment="0" applyProtection="0"/>
    <xf numFmtId="0" fontId="117" fillId="0" borderId="0" applyNumberFormat="0" applyFont="0" applyFill="0" applyBorder="0" applyAlignment="0" applyProtection="0">
      <alignment horizontal="left"/>
    </xf>
    <xf numFmtId="15" fontId="117" fillId="0" borderId="0" applyFont="0" applyFill="0" applyBorder="0" applyAlignment="0" applyProtection="0"/>
    <xf numFmtId="4" fontId="117" fillId="0" borderId="0" applyFont="0" applyFill="0" applyBorder="0" applyAlignment="0" applyProtection="0"/>
    <xf numFmtId="0" fontId="132" fillId="0" borderId="36">
      <alignment horizontal="center"/>
    </xf>
    <xf numFmtId="3" fontId="117" fillId="0" borderId="0" applyFont="0" applyFill="0" applyBorder="0" applyAlignment="0" applyProtection="0"/>
    <xf numFmtId="0" fontId="117" fillId="70" borderId="0" applyNumberFormat="0" applyFont="0" applyBorder="0" applyAlignment="0" applyProtection="0"/>
    <xf numFmtId="192" fontId="133" fillId="0" borderId="0" applyBorder="0" applyAlignment="0"/>
    <xf numFmtId="0" fontId="134" fillId="71" borderId="0" applyNumberFormat="0" applyFont="0" applyBorder="0" applyAlignment="0">
      <alignment horizontal="center"/>
    </xf>
    <xf numFmtId="37" fontId="42" fillId="0" borderId="0">
      <alignment vertical="center"/>
    </xf>
    <xf numFmtId="37" fontId="43" fillId="0" borderId="0">
      <alignment horizontal="left" vertical="center"/>
    </xf>
    <xf numFmtId="0" fontId="44" fillId="0" borderId="0"/>
    <xf numFmtId="38" fontId="135" fillId="0" borderId="35">
      <alignment horizontal="center"/>
    </xf>
    <xf numFmtId="0" fontId="117" fillId="72" borderId="0" applyNumberFormat="0" applyFont="0" applyBorder="0" applyAlignment="0" applyProtection="0"/>
    <xf numFmtId="0" fontId="134" fillId="1" borderId="39" applyNumberFormat="0" applyFont="0" applyAlignment="0">
      <alignment horizontal="center"/>
    </xf>
    <xf numFmtId="0" fontId="136" fillId="0" borderId="0" applyNumberFormat="0" applyFill="0" applyBorder="0" applyAlignment="0">
      <alignment horizontal="center"/>
    </xf>
    <xf numFmtId="0" fontId="137" fillId="0" borderId="0" applyNumberFormat="0" applyBorder="0" applyAlignment="0"/>
    <xf numFmtId="0" fontId="138" fillId="0" borderId="48" applyNumberFormat="0" applyFill="0" applyBorder="0" applyAlignment="0"/>
    <xf numFmtId="0" fontId="17" fillId="0" borderId="0"/>
    <xf numFmtId="0" fontId="45" fillId="0" borderId="0">
      <alignment horizontal="left"/>
    </xf>
    <xf numFmtId="198" fontId="15" fillId="0" borderId="0"/>
    <xf numFmtId="0" fontId="24" fillId="0" borderId="22"/>
    <xf numFmtId="171" fontId="15" fillId="0" borderId="39"/>
    <xf numFmtId="0" fontId="51" fillId="0" borderId="0">
      <alignment horizontal="center"/>
    </xf>
    <xf numFmtId="9" fontId="1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39" fillId="0" borderId="0"/>
    <xf numFmtId="0" fontId="17" fillId="0" borderId="0"/>
    <xf numFmtId="0" fontId="123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54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20" fillId="54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5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54" borderId="0" applyNumberFormat="0" applyBorder="0" applyAlignment="0" applyProtection="0"/>
    <xf numFmtId="9" fontId="124" fillId="0" borderId="0"/>
    <xf numFmtId="0" fontId="125" fillId="0" borderId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6" fillId="0" borderId="13" applyNumberFormat="0" applyFill="0" applyAlignment="0" applyProtection="0"/>
    <xf numFmtId="0" fontId="50" fillId="0" borderId="43" applyNumberFormat="0" applyFill="0" applyAlignment="0" applyProtection="0"/>
    <xf numFmtId="204" fontId="126" fillId="0" borderId="9" applyFill="0" applyBorder="0" applyAlignment="0" applyProtection="0">
      <alignment horizontal="centerContinuous"/>
    </xf>
    <xf numFmtId="16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95" fontId="17" fillId="0" borderId="0" applyFont="0" applyFill="0" applyBorder="0" applyAlignment="0" applyProtection="0"/>
    <xf numFmtId="205" fontId="20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0" fillId="38" borderId="12" applyNumberFormat="0" applyAlignment="0" applyProtection="0"/>
    <xf numFmtId="0" fontId="30" fillId="53" borderId="12" applyNumberFormat="0" applyAlignment="0" applyProtection="0"/>
    <xf numFmtId="206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0" fillId="0" borderId="0" applyNumberFormat="0" applyFill="0" applyBorder="0" applyAlignment="0" applyProtection="0">
      <alignment vertical="top"/>
      <protection locked="0"/>
    </xf>
    <xf numFmtId="195" fontId="17" fillId="0" borderId="36">
      <alignment horizontal="right"/>
      <protection locked="0"/>
    </xf>
    <xf numFmtId="195" fontId="17" fillId="0" borderId="36">
      <alignment horizontal="right"/>
      <protection locked="0"/>
    </xf>
    <xf numFmtId="0" fontId="17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9" fillId="53" borderId="0" applyNumberFormat="0" applyBorder="0" applyAlignment="0" applyProtection="0"/>
    <xf numFmtId="0" fontId="37" fillId="53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9" fontId="137" fillId="0" borderId="0"/>
    <xf numFmtId="39" fontId="137" fillId="0" borderId="0"/>
    <xf numFmtId="39" fontId="137" fillId="0" borderId="0"/>
    <xf numFmtId="39" fontId="13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54" borderId="20" applyNumberFormat="0" applyFont="0" applyAlignment="0" applyProtection="0"/>
    <xf numFmtId="0" fontId="57" fillId="54" borderId="20" applyNumberFormat="0" applyFont="0" applyAlignment="0" applyProtection="0"/>
    <xf numFmtId="0" fontId="17" fillId="54" borderId="20" applyNumberFormat="0" applyFont="0" applyAlignment="0" applyProtection="0"/>
    <xf numFmtId="0" fontId="20" fillId="7" borderId="8" applyNumberFormat="0" applyFont="0" applyAlignment="0" applyProtection="0"/>
    <xf numFmtId="0" fontId="20" fillId="7" borderId="8" applyNumberFormat="0" applyFont="0" applyAlignment="0" applyProtection="0"/>
    <xf numFmtId="0" fontId="20" fillId="7" borderId="8" applyNumberFormat="0" applyFont="0" applyAlignment="0" applyProtection="0"/>
    <xf numFmtId="0" fontId="20" fillId="7" borderId="8" applyNumberFormat="0" applyFont="0" applyAlignment="0" applyProtection="0"/>
    <xf numFmtId="0" fontId="20" fillId="7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7" fillId="0" borderId="0" applyNumberFormat="0" applyFont="0" applyFill="0" applyBorder="0" applyAlignment="0" applyProtection="0">
      <alignment horizontal="left"/>
    </xf>
    <xf numFmtId="15" fontId="117" fillId="0" borderId="0" applyFont="0" applyFill="0" applyBorder="0" applyAlignment="0" applyProtection="0"/>
    <xf numFmtId="4" fontId="117" fillId="0" borderId="0" applyFont="0" applyFill="0" applyBorder="0" applyAlignment="0" applyProtection="0"/>
    <xf numFmtId="0" fontId="132" fillId="0" borderId="36">
      <alignment horizontal="center"/>
    </xf>
    <xf numFmtId="3" fontId="117" fillId="0" borderId="0" applyFont="0" applyFill="0" applyBorder="0" applyAlignment="0" applyProtection="0"/>
    <xf numFmtId="0" fontId="117" fillId="70" borderId="0" applyNumberFormat="0" applyFont="0" applyBorder="0" applyAlignment="0" applyProtection="0"/>
    <xf numFmtId="0" fontId="17" fillId="0" borderId="0"/>
    <xf numFmtId="0" fontId="117" fillId="72" borderId="0" applyNumberFormat="0" applyFont="0" applyBorder="0" applyAlignment="0" applyProtection="0"/>
    <xf numFmtId="0" fontId="122" fillId="0" borderId="0"/>
    <xf numFmtId="40" fontId="118" fillId="0" borderId="0" applyBorder="0">
      <alignment horizontal="right"/>
    </xf>
    <xf numFmtId="0" fontId="49" fillId="0" borderId="32" applyNumberFormat="0" applyFill="0" applyAlignment="0" applyProtection="0"/>
    <xf numFmtId="37" fontId="48" fillId="0" borderId="23"/>
    <xf numFmtId="167" fontId="1" fillId="0" borderId="0" applyFont="0" applyFill="0" applyBorder="0" applyAlignment="0" applyProtection="0"/>
    <xf numFmtId="0" fontId="17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" fillId="7" borderId="8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23" fillId="0" borderId="0"/>
    <xf numFmtId="0" fontId="17" fillId="0" borderId="0"/>
    <xf numFmtId="0" fontId="123" fillId="0" borderId="0"/>
    <xf numFmtId="0" fontId="17" fillId="0" borderId="0"/>
    <xf numFmtId="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/>
    <xf numFmtId="0" fontId="17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9" fontId="103" fillId="0" borderId="0"/>
    <xf numFmtId="0" fontId="123" fillId="0" borderId="0"/>
    <xf numFmtId="165" fontId="75" fillId="0" borderId="0"/>
    <xf numFmtId="0" fontId="23" fillId="35" borderId="0" applyNumberFormat="0" applyBorder="0" applyAlignment="0" applyProtection="0"/>
    <xf numFmtId="0" fontId="138" fillId="0" borderId="48" applyNumberFormat="0" applyFill="0" applyBorder="0" applyAlignment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211" fontId="19" fillId="0" borderId="0" applyFill="0" applyBorder="0" applyAlignment="0"/>
    <xf numFmtId="211" fontId="19" fillId="0" borderId="0" applyFill="0" applyBorder="0" applyAlignment="0"/>
    <xf numFmtId="203" fontId="17" fillId="0" borderId="0" applyFill="0" applyBorder="0" applyAlignment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117" fillId="0" borderId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15" fillId="0" borderId="0">
      <alignment horizontal="center"/>
    </xf>
    <xf numFmtId="38" fontId="39" fillId="0" borderId="0" applyFont="0" applyFill="0" applyBorder="0" applyAlignment="0" applyProtection="0"/>
    <xf numFmtId="0" fontId="61" fillId="0" borderId="0"/>
    <xf numFmtId="164" fontId="39" fillId="0" borderId="0" applyFont="0" applyFill="0" applyBorder="0" applyAlignment="0" applyProtection="0"/>
    <xf numFmtId="168" fontId="64" fillId="0" borderId="0"/>
    <xf numFmtId="168" fontId="52" fillId="0" borderId="0"/>
    <xf numFmtId="168" fontId="52" fillId="0" borderId="0"/>
    <xf numFmtId="212" fontId="52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9" fillId="0" borderId="0">
      <alignment vertical="top"/>
    </xf>
    <xf numFmtId="0" fontId="17" fillId="0" borderId="0"/>
    <xf numFmtId="0" fontId="17" fillId="0" borderId="0"/>
    <xf numFmtId="213" fontId="17" fillId="0" borderId="0" applyFont="0" applyFill="0" applyBorder="0" applyAlignment="0" applyProtection="0"/>
    <xf numFmtId="213" fontId="17" fillId="0" borderId="0" applyFont="0" applyFill="0" applyBorder="0" applyAlignment="0" applyProtection="0"/>
    <xf numFmtId="0" fontId="15" fillId="0" borderId="0"/>
    <xf numFmtId="0" fontId="15" fillId="0" borderId="9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52" fillId="0" borderId="0">
      <alignment horizontal="left" indent="1"/>
    </xf>
    <xf numFmtId="0" fontId="52" fillId="0" borderId="0">
      <alignment horizontal="left" indent="2"/>
    </xf>
    <xf numFmtId="0" fontId="52" fillId="0" borderId="0">
      <alignment horizontal="left" indent="3"/>
    </xf>
    <xf numFmtId="0" fontId="52" fillId="0" borderId="0">
      <alignment horizontal="left" indent="4"/>
    </xf>
    <xf numFmtId="0" fontId="52" fillId="0" borderId="0">
      <alignment horizontal="left" indent="5"/>
    </xf>
    <xf numFmtId="0" fontId="17" fillId="0" borderId="0">
      <alignment vertical="top"/>
    </xf>
    <xf numFmtId="0" fontId="138" fillId="0" borderId="48" applyNumberFormat="0" applyFill="0" applyBorder="0" applyAlignment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34" fillId="0" borderId="41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35" fillId="0" borderId="42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169" fontId="1" fillId="0" borderId="0" applyFont="0" applyFill="0" applyBorder="0" applyAlignment="0" applyProtection="0"/>
    <xf numFmtId="0" fontId="17" fillId="0" borderId="0"/>
    <xf numFmtId="0" fontId="17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8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1" fillId="77" borderId="0" applyNumberFormat="0" applyBorder="0" applyAlignment="0" applyProtection="0"/>
    <xf numFmtId="0" fontId="20" fillId="75" borderId="0" applyNumberFormat="0" applyBorder="0" applyAlignment="0" applyProtection="0"/>
    <xf numFmtId="0" fontId="20" fillId="78" borderId="0" applyNumberFormat="0" applyBorder="0" applyAlignment="0" applyProtection="0"/>
    <xf numFmtId="0" fontId="21" fillId="76" borderId="0" applyNumberFormat="0" applyBorder="0" applyAlignment="0" applyProtection="0"/>
    <xf numFmtId="0" fontId="20" fillId="73" borderId="0" applyNumberFormat="0" applyBorder="0" applyAlignment="0" applyProtection="0"/>
    <xf numFmtId="0" fontId="20" fillId="76" borderId="0" applyNumberFormat="0" applyBorder="0" applyAlignment="0" applyProtection="0"/>
    <xf numFmtId="0" fontId="21" fillId="76" borderId="0" applyNumberFormat="0" applyBorder="0" applyAlignment="0" applyProtection="0"/>
    <xf numFmtId="0" fontId="20" fillId="79" borderId="0" applyNumberFormat="0" applyBorder="0" applyAlignment="0" applyProtection="0"/>
    <xf numFmtId="0" fontId="20" fillId="73" borderId="0" applyNumberFormat="0" applyBorder="0" applyAlignment="0" applyProtection="0"/>
    <xf numFmtId="0" fontId="21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80" borderId="0" applyNumberFormat="0" applyBorder="0" applyAlignment="0" applyProtection="0"/>
    <xf numFmtId="0" fontId="21" fillId="8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177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20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214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0" fontId="49" fillId="81" borderId="0" applyNumberFormat="0" applyBorder="0" applyAlignment="0" applyProtection="0"/>
    <xf numFmtId="0" fontId="49" fillId="82" borderId="0" applyNumberFormat="0" applyBorder="0" applyAlignment="0" applyProtection="0"/>
    <xf numFmtId="0" fontId="49" fillId="83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1" fillId="84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85" borderId="0" applyNumberFormat="0" applyBorder="0" applyAlignment="0" applyProtection="0"/>
    <xf numFmtId="0" fontId="20" fillId="86" borderId="0" applyNumberFormat="0" applyBorder="0" applyAlignment="0" applyProtection="0"/>
    <xf numFmtId="0" fontId="21" fillId="86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0" fillId="78" borderId="0" applyNumberFormat="0" applyBorder="0" applyAlignment="0" applyProtection="0"/>
    <xf numFmtId="0" fontId="20" fillId="87" borderId="0" applyNumberFormat="0" applyBorder="0" applyAlignment="0" applyProtection="0"/>
    <xf numFmtId="0" fontId="21" fillId="87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0" fillId="88" borderId="0" applyNumberFormat="0" applyBorder="0" applyAlignment="0" applyProtection="0"/>
    <xf numFmtId="0" fontId="20" fillId="88" borderId="0" applyNumberFormat="0" applyBorder="0" applyAlignment="0" applyProtection="0"/>
    <xf numFmtId="0" fontId="21" fillId="8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79" borderId="0" applyNumberFormat="0" applyBorder="0" applyAlignment="0" applyProtection="0"/>
    <xf numFmtId="0" fontId="20" fillId="74" borderId="0" applyNumberFormat="0" applyBorder="0" applyAlignment="0" applyProtection="0"/>
    <xf numFmtId="0" fontId="21" fillId="90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80" borderId="0" applyNumberFormat="0" applyBorder="0" applyAlignment="0" applyProtection="0"/>
    <xf numFmtId="0" fontId="20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7" fillId="0" borderId="0"/>
    <xf numFmtId="0" fontId="17" fillId="0" borderId="0"/>
    <xf numFmtId="215" fontId="17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7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7" fontId="20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7" fillId="0" borderId="0" applyNumberFormat="0" applyFill="0" applyBorder="0" applyAlignment="0" applyProtection="0"/>
    <xf numFmtId="0" fontId="141" fillId="0" borderId="0"/>
    <xf numFmtId="0" fontId="46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217" fontId="17" fillId="0" borderId="0" applyFont="0" applyFill="0" applyBorder="0" applyAlignment="0" applyProtection="0"/>
    <xf numFmtId="0" fontId="23" fillId="37" borderId="0" applyNumberFormat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38" fillId="0" borderId="48" applyNumberFormat="0" applyFill="0" applyBorder="0" applyAlignment="0"/>
    <xf numFmtId="0" fontId="139" fillId="0" borderId="0"/>
    <xf numFmtId="203" fontId="17" fillId="0" borderId="0" applyFill="0" applyBorder="0" applyAlignment="0"/>
    <xf numFmtId="171" fontId="24" fillId="0" borderId="0">
      <alignment horizontal="right"/>
    </xf>
    <xf numFmtId="167" fontId="19" fillId="0" borderId="0" applyFont="0" applyFill="0" applyBorder="0" applyAlignment="0" applyProtection="0">
      <alignment vertical="top"/>
    </xf>
    <xf numFmtId="206" fontId="1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1" fontId="33" fillId="0" borderId="16">
      <protection locked="0"/>
    </xf>
    <xf numFmtId="171" fontId="15" fillId="0" borderId="16"/>
    <xf numFmtId="0" fontId="15" fillId="0" borderId="39">
      <alignment horizontal="left" vertical="center"/>
    </xf>
    <xf numFmtId="0" fontId="140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30" fillId="51" borderId="12" applyNumberFormat="0" applyAlignment="0" applyProtection="0"/>
    <xf numFmtId="10" fontId="70" fillId="68" borderId="28" applyNumberFormat="0" applyBorder="0" applyAlignment="0" applyProtection="0"/>
    <xf numFmtId="171" fontId="36" fillId="0" borderId="36">
      <alignment horizontal="right"/>
      <protection locked="0"/>
    </xf>
    <xf numFmtId="171" fontId="36" fillId="0" borderId="0">
      <alignment horizontal="right"/>
      <protection locked="0"/>
    </xf>
    <xf numFmtId="171" fontId="36" fillId="0" borderId="9">
      <alignment horizontal="right"/>
      <protection locked="0"/>
    </xf>
    <xf numFmtId="16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6" fillId="60" borderId="0" applyNumberFormat="0" applyBorder="0" applyAlignment="0" applyProtection="0"/>
    <xf numFmtId="0" fontId="17" fillId="0" borderId="0"/>
    <xf numFmtId="0" fontId="19" fillId="0" borderId="0">
      <alignment vertical="top"/>
    </xf>
    <xf numFmtId="0" fontId="1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7" fillId="0" borderId="0"/>
    <xf numFmtId="0" fontId="28" fillId="54" borderId="20" applyNumberFormat="0" applyFont="0" applyAlignment="0" applyProtection="0"/>
    <xf numFmtId="0" fontId="17" fillId="54" borderId="20" applyNumberFormat="0" applyFont="0" applyAlignment="0" applyProtection="0"/>
    <xf numFmtId="37" fontId="42" fillId="0" borderId="0">
      <alignment vertical="center"/>
    </xf>
    <xf numFmtId="37" fontId="43" fillId="0" borderId="0">
      <alignment horizontal="left" vertical="center"/>
    </xf>
    <xf numFmtId="0" fontId="15" fillId="0" borderId="0"/>
    <xf numFmtId="0" fontId="44" fillId="0" borderId="0"/>
    <xf numFmtId="0" fontId="134" fillId="1" borderId="39" applyNumberFormat="0" applyFont="0" applyAlignment="0">
      <alignment horizontal="center"/>
    </xf>
    <xf numFmtId="0" fontId="45" fillId="0" borderId="0">
      <alignment horizontal="left"/>
    </xf>
    <xf numFmtId="0" fontId="24" fillId="0" borderId="22"/>
    <xf numFmtId="0" fontId="17" fillId="0" borderId="0">
      <alignment horizontal="left"/>
    </xf>
    <xf numFmtId="37" fontId="48" fillId="0" borderId="23"/>
    <xf numFmtId="0" fontId="67" fillId="0" borderId="31" applyNumberFormat="0" applyFill="0" applyAlignment="0" applyProtection="0"/>
    <xf numFmtId="171" fontId="15" fillId="0" borderId="39"/>
    <xf numFmtId="0" fontId="51" fillId="0" borderId="0">
      <alignment horizontal="center"/>
    </xf>
    <xf numFmtId="215" fontId="17" fillId="0" borderId="0"/>
    <xf numFmtId="215" fontId="17" fillId="0" borderId="0"/>
    <xf numFmtId="215" fontId="17" fillId="0" borderId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3" borderId="0" applyNumberFormat="0" applyBorder="0" applyAlignment="0" applyProtection="0"/>
    <xf numFmtId="215" fontId="20" fillId="38" borderId="0" applyNumberFormat="0" applyBorder="0" applyAlignment="0" applyProtection="0"/>
    <xf numFmtId="215" fontId="21" fillId="37" borderId="0" applyNumberFormat="0" applyBorder="0" applyAlignment="0" applyProtection="0"/>
    <xf numFmtId="215" fontId="21" fillId="50" borderId="0" applyNumberFormat="0" applyBorder="0" applyAlignment="0" applyProtection="0"/>
    <xf numFmtId="215" fontId="21" fillId="42" borderId="0" applyNumberFormat="0" applyBorder="0" applyAlignment="0" applyProtection="0"/>
    <xf numFmtId="215" fontId="21" fillId="34" borderId="0" applyNumberFormat="0" applyBorder="0" applyAlignment="0" applyProtection="0"/>
    <xf numFmtId="215" fontId="21" fillId="37" borderId="0" applyNumberFormat="0" applyBorder="0" applyAlignment="0" applyProtection="0"/>
    <xf numFmtId="215" fontId="21" fillId="40" borderId="0" applyNumberFormat="0" applyBorder="0" applyAlignment="0" applyProtection="0"/>
    <xf numFmtId="215" fontId="20" fillId="73" borderId="0" applyNumberFormat="0" applyBorder="0" applyAlignment="0" applyProtection="0"/>
    <xf numFmtId="215" fontId="20" fillId="73" borderId="0" applyNumberFormat="0" applyBorder="0" applyAlignment="0" applyProtection="0"/>
    <xf numFmtId="215" fontId="21" fillId="74" borderId="0" applyNumberFormat="0" applyBorder="0" applyAlignment="0" applyProtection="0"/>
    <xf numFmtId="215" fontId="20" fillId="75" borderId="0" applyNumberFormat="0" applyBorder="0" applyAlignment="0" applyProtection="0"/>
    <xf numFmtId="215" fontId="20" fillId="76" borderId="0" applyNumberFormat="0" applyBorder="0" applyAlignment="0" applyProtection="0"/>
    <xf numFmtId="215" fontId="21" fillId="77" borderId="0" applyNumberFormat="0" applyBorder="0" applyAlignment="0" applyProtection="0"/>
    <xf numFmtId="215" fontId="20" fillId="75" borderId="0" applyNumberFormat="0" applyBorder="0" applyAlignment="0" applyProtection="0"/>
    <xf numFmtId="215" fontId="20" fillId="78" borderId="0" applyNumberFormat="0" applyBorder="0" applyAlignment="0" applyProtection="0"/>
    <xf numFmtId="215" fontId="21" fillId="76" borderId="0" applyNumberFormat="0" applyBorder="0" applyAlignment="0" applyProtection="0"/>
    <xf numFmtId="215" fontId="20" fillId="73" borderId="0" applyNumberFormat="0" applyBorder="0" applyAlignment="0" applyProtection="0"/>
    <xf numFmtId="215" fontId="20" fillId="76" borderId="0" applyNumberFormat="0" applyBorder="0" applyAlignment="0" applyProtection="0"/>
    <xf numFmtId="215" fontId="21" fillId="76" borderId="0" applyNumberFormat="0" applyBorder="0" applyAlignment="0" applyProtection="0"/>
    <xf numFmtId="215" fontId="20" fillId="79" borderId="0" applyNumberFormat="0" applyBorder="0" applyAlignment="0" applyProtection="0"/>
    <xf numFmtId="215" fontId="20" fillId="73" borderId="0" applyNumberFormat="0" applyBorder="0" applyAlignment="0" applyProtection="0"/>
    <xf numFmtId="215" fontId="21" fillId="74" borderId="0" applyNumberFormat="0" applyBorder="0" applyAlignment="0" applyProtection="0"/>
    <xf numFmtId="215" fontId="20" fillId="75" borderId="0" applyNumberFormat="0" applyBorder="0" applyAlignment="0" applyProtection="0"/>
    <xf numFmtId="215" fontId="20" fillId="80" borderId="0" applyNumberFormat="0" applyBorder="0" applyAlignment="0" applyProtection="0"/>
    <xf numFmtId="215" fontId="21" fillId="80" borderId="0" applyNumberFormat="0" applyBorder="0" applyAlignment="0" applyProtection="0"/>
    <xf numFmtId="215" fontId="23" fillId="35" borderId="0" applyNumberFormat="0" applyBorder="0" applyAlignment="0" applyProtection="0"/>
    <xf numFmtId="215" fontId="23" fillId="35" borderId="0" applyNumberFormat="0" applyBorder="0" applyAlignment="0" applyProtection="0"/>
    <xf numFmtId="215" fontId="23" fillId="35" borderId="0" applyNumberFormat="0" applyBorder="0" applyAlignment="0" applyProtection="0"/>
    <xf numFmtId="215" fontId="23" fillId="35" borderId="0" applyNumberFormat="0" applyBorder="0" applyAlignment="0" applyProtection="0"/>
    <xf numFmtId="215" fontId="23" fillId="35" borderId="0" applyNumberFormat="0" applyBorder="0" applyAlignment="0" applyProtection="0"/>
    <xf numFmtId="215" fontId="23" fillId="35" borderId="0" applyNumberFormat="0" applyBorder="0" applyAlignment="0" applyProtection="0"/>
    <xf numFmtId="215" fontId="23" fillId="35" borderId="0" applyNumberFormat="0" applyBorder="0" applyAlignment="0" applyProtection="0"/>
    <xf numFmtId="215" fontId="23" fillId="37" borderId="0" applyNumberFormat="0" applyBorder="0" applyAlignment="0" applyProtection="0"/>
    <xf numFmtId="171" fontId="24" fillId="0" borderId="0">
      <alignment horizontal="right"/>
    </xf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91" fillId="64" borderId="12" applyNumberFormat="0" applyAlignment="0" applyProtection="0"/>
    <xf numFmtId="215" fontId="91" fillId="64" borderId="12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50" fillId="0" borderId="43" applyNumberFormat="0" applyFill="0" applyAlignment="0" applyProtection="0"/>
    <xf numFmtId="215" fontId="92" fillId="0" borderId="0" applyNumberFormat="0" applyFill="0" applyBorder="0" applyAlignment="0" applyProtection="0"/>
    <xf numFmtId="215" fontId="49" fillId="81" borderId="0" applyNumberFormat="0" applyBorder="0" applyAlignment="0" applyProtection="0"/>
    <xf numFmtId="215" fontId="49" fillId="82" borderId="0" applyNumberFormat="0" applyBorder="0" applyAlignment="0" applyProtection="0"/>
    <xf numFmtId="215" fontId="49" fillId="83" borderId="0" applyNumberFormat="0" applyBorder="0" applyAlignment="0" applyProtection="0"/>
    <xf numFmtId="215" fontId="20" fillId="73" borderId="0" applyNumberFormat="0" applyBorder="0" applyAlignment="0" applyProtection="0"/>
    <xf numFmtId="215" fontId="20" fillId="74" borderId="0" applyNumberFormat="0" applyBorder="0" applyAlignment="0" applyProtection="0"/>
    <xf numFmtId="215" fontId="21" fillId="84" borderId="0" applyNumberFormat="0" applyBorder="0" applyAlignment="0" applyProtection="0"/>
    <xf numFmtId="215" fontId="21" fillId="47" borderId="0" applyNumberFormat="0" applyBorder="0" applyAlignment="0" applyProtection="0"/>
    <xf numFmtId="215" fontId="21" fillId="47" borderId="0" applyNumberFormat="0" applyBorder="0" applyAlignment="0" applyProtection="0"/>
    <xf numFmtId="215" fontId="21" fillId="47" borderId="0" applyNumberFormat="0" applyBorder="0" applyAlignment="0" applyProtection="0"/>
    <xf numFmtId="215" fontId="21" fillId="47" borderId="0" applyNumberFormat="0" applyBorder="0" applyAlignment="0" applyProtection="0"/>
    <xf numFmtId="215" fontId="21" fillId="47" borderId="0" applyNumberFormat="0" applyBorder="0" applyAlignment="0" applyProtection="0"/>
    <xf numFmtId="215" fontId="21" fillId="47" borderId="0" applyNumberFormat="0" applyBorder="0" applyAlignment="0" applyProtection="0"/>
    <xf numFmtId="215" fontId="21" fillId="47" borderId="0" applyNumberFormat="0" applyBorder="0" applyAlignment="0" applyProtection="0"/>
    <xf numFmtId="215" fontId="21" fillId="65" borderId="0" applyNumberFormat="0" applyBorder="0" applyAlignment="0" applyProtection="0"/>
    <xf numFmtId="215" fontId="21" fillId="65" borderId="0" applyNumberFormat="0" applyBorder="0" applyAlignment="0" applyProtection="0"/>
    <xf numFmtId="215" fontId="20" fillId="85" borderId="0" applyNumberFormat="0" applyBorder="0" applyAlignment="0" applyProtection="0"/>
    <xf numFmtId="215" fontId="20" fillId="86" borderId="0" applyNumberFormat="0" applyBorder="0" applyAlignment="0" applyProtection="0"/>
    <xf numFmtId="215" fontId="21" fillId="86" borderId="0" applyNumberFormat="0" applyBorder="0" applyAlignment="0" applyProtection="0"/>
    <xf numFmtId="215" fontId="21" fillId="48" borderId="0" applyNumberFormat="0" applyBorder="0" applyAlignment="0" applyProtection="0"/>
    <xf numFmtId="215" fontId="21" fillId="48" borderId="0" applyNumberFormat="0" applyBorder="0" applyAlignment="0" applyProtection="0"/>
    <xf numFmtId="215" fontId="21" fillId="48" borderId="0" applyNumberFormat="0" applyBorder="0" applyAlignment="0" applyProtection="0"/>
    <xf numFmtId="215" fontId="21" fillId="48" borderId="0" applyNumberFormat="0" applyBorder="0" applyAlignment="0" applyProtection="0"/>
    <xf numFmtId="215" fontId="21" fillId="48" borderId="0" applyNumberFormat="0" applyBorder="0" applyAlignment="0" applyProtection="0"/>
    <xf numFmtId="215" fontId="21" fillId="48" borderId="0" applyNumberFormat="0" applyBorder="0" applyAlignment="0" applyProtection="0"/>
    <xf numFmtId="215" fontId="21" fillId="48" borderId="0" applyNumberFormat="0" applyBorder="0" applyAlignment="0" applyProtection="0"/>
    <xf numFmtId="215" fontId="21" fillId="50" borderId="0" applyNumberFormat="0" applyBorder="0" applyAlignment="0" applyProtection="0"/>
    <xf numFmtId="215" fontId="21" fillId="50" borderId="0" applyNumberFormat="0" applyBorder="0" applyAlignment="0" applyProtection="0"/>
    <xf numFmtId="215" fontId="20" fillId="78" borderId="0" applyNumberFormat="0" applyBorder="0" applyAlignment="0" applyProtection="0"/>
    <xf numFmtId="215" fontId="20" fillId="87" borderId="0" applyNumberFormat="0" applyBorder="0" applyAlignment="0" applyProtection="0"/>
    <xf numFmtId="215" fontId="21" fillId="87" borderId="0" applyNumberFormat="0" applyBorder="0" applyAlignment="0" applyProtection="0"/>
    <xf numFmtId="215" fontId="21" fillId="49" borderId="0" applyNumberFormat="0" applyBorder="0" applyAlignment="0" applyProtection="0"/>
    <xf numFmtId="215" fontId="21" fillId="49" borderId="0" applyNumberFormat="0" applyBorder="0" applyAlignment="0" applyProtection="0"/>
    <xf numFmtId="215" fontId="21" fillId="49" borderId="0" applyNumberFormat="0" applyBorder="0" applyAlignment="0" applyProtection="0"/>
    <xf numFmtId="215" fontId="21" fillId="49" borderId="0" applyNumberFormat="0" applyBorder="0" applyAlignment="0" applyProtection="0"/>
    <xf numFmtId="215" fontId="21" fillId="49" borderId="0" applyNumberFormat="0" applyBorder="0" applyAlignment="0" applyProtection="0"/>
    <xf numFmtId="215" fontId="21" fillId="49" borderId="0" applyNumberFormat="0" applyBorder="0" applyAlignment="0" applyProtection="0"/>
    <xf numFmtId="215" fontId="21" fillId="49" borderId="0" applyNumberFormat="0" applyBorder="0" applyAlignment="0" applyProtection="0"/>
    <xf numFmtId="215" fontId="21" fillId="42" borderId="0" applyNumberFormat="0" applyBorder="0" applyAlignment="0" applyProtection="0"/>
    <xf numFmtId="215" fontId="21" fillId="42" borderId="0" applyNumberFormat="0" applyBorder="0" applyAlignment="0" applyProtection="0"/>
    <xf numFmtId="215" fontId="20" fillId="88" borderId="0" applyNumberFormat="0" applyBorder="0" applyAlignment="0" applyProtection="0"/>
    <xf numFmtId="215" fontId="20" fillId="88" borderId="0" applyNumberFormat="0" applyBorder="0" applyAlignment="0" applyProtection="0"/>
    <xf numFmtId="215" fontId="21" fillId="89" borderId="0" applyNumberFormat="0" applyBorder="0" applyAlignment="0" applyProtection="0"/>
    <xf numFmtId="215" fontId="21" fillId="44" borderId="0" applyNumberFormat="0" applyBorder="0" applyAlignment="0" applyProtection="0"/>
    <xf numFmtId="215" fontId="21" fillId="44" borderId="0" applyNumberFormat="0" applyBorder="0" applyAlignment="0" applyProtection="0"/>
    <xf numFmtId="215" fontId="21" fillId="44" borderId="0" applyNumberFormat="0" applyBorder="0" applyAlignment="0" applyProtection="0"/>
    <xf numFmtId="215" fontId="21" fillId="44" borderId="0" applyNumberFormat="0" applyBorder="0" applyAlignment="0" applyProtection="0"/>
    <xf numFmtId="215" fontId="21" fillId="44" borderId="0" applyNumberFormat="0" applyBorder="0" applyAlignment="0" applyProtection="0"/>
    <xf numFmtId="215" fontId="21" fillId="44" borderId="0" applyNumberFormat="0" applyBorder="0" applyAlignment="0" applyProtection="0"/>
    <xf numFmtId="215" fontId="21" fillId="44" borderId="0" applyNumberFormat="0" applyBorder="0" applyAlignment="0" applyProtection="0"/>
    <xf numFmtId="215" fontId="21" fillId="66" borderId="0" applyNumberFormat="0" applyBorder="0" applyAlignment="0" applyProtection="0"/>
    <xf numFmtId="215" fontId="21" fillId="66" borderId="0" applyNumberFormat="0" applyBorder="0" applyAlignment="0" applyProtection="0"/>
    <xf numFmtId="215" fontId="20" fillId="79" borderId="0" applyNumberFormat="0" applyBorder="0" applyAlignment="0" applyProtection="0"/>
    <xf numFmtId="215" fontId="20" fillId="74" borderId="0" applyNumberFormat="0" applyBorder="0" applyAlignment="0" applyProtection="0"/>
    <xf numFmtId="215" fontId="21" fillId="90" borderId="0" applyNumberFormat="0" applyBorder="0" applyAlignment="0" applyProtection="0"/>
    <xf numFmtId="215" fontId="21" fillId="45" borderId="0" applyNumberFormat="0" applyBorder="0" applyAlignment="0" applyProtection="0"/>
    <xf numFmtId="215" fontId="21" fillId="45" borderId="0" applyNumberFormat="0" applyBorder="0" applyAlignment="0" applyProtection="0"/>
    <xf numFmtId="215" fontId="21" fillId="45" borderId="0" applyNumberFormat="0" applyBorder="0" applyAlignment="0" applyProtection="0"/>
    <xf numFmtId="215" fontId="21" fillId="45" borderId="0" applyNumberFormat="0" applyBorder="0" applyAlignment="0" applyProtection="0"/>
    <xf numFmtId="215" fontId="21" fillId="45" borderId="0" applyNumberFormat="0" applyBorder="0" applyAlignment="0" applyProtection="0"/>
    <xf numFmtId="215" fontId="21" fillId="45" borderId="0" applyNumberFormat="0" applyBorder="0" applyAlignment="0" applyProtection="0"/>
    <xf numFmtId="215" fontId="21" fillId="45" borderId="0" applyNumberFormat="0" applyBorder="0" applyAlignment="0" applyProtection="0"/>
    <xf numFmtId="215" fontId="21" fillId="45" borderId="0" applyNumberFormat="0" applyBorder="0" applyAlignment="0" applyProtection="0"/>
    <xf numFmtId="215" fontId="21" fillId="45" borderId="0" applyNumberFormat="0" applyBorder="0" applyAlignment="0" applyProtection="0"/>
    <xf numFmtId="215" fontId="20" fillId="80" borderId="0" applyNumberFormat="0" applyBorder="0" applyAlignment="0" applyProtection="0"/>
    <xf numFmtId="215" fontId="20" fillId="91" borderId="0" applyNumberFormat="0" applyBorder="0" applyAlignment="0" applyProtection="0"/>
    <xf numFmtId="215" fontId="21" fillId="92" borderId="0" applyNumberFormat="0" applyBorder="0" applyAlignment="0" applyProtection="0"/>
    <xf numFmtId="215" fontId="21" fillId="50" borderId="0" applyNumberFormat="0" applyBorder="0" applyAlignment="0" applyProtection="0"/>
    <xf numFmtId="215" fontId="21" fillId="50" borderId="0" applyNumberFormat="0" applyBorder="0" applyAlignment="0" applyProtection="0"/>
    <xf numFmtId="215" fontId="21" fillId="50" borderId="0" applyNumberFormat="0" applyBorder="0" applyAlignment="0" applyProtection="0"/>
    <xf numFmtId="215" fontId="21" fillId="50" borderId="0" applyNumberFormat="0" applyBorder="0" applyAlignment="0" applyProtection="0"/>
    <xf numFmtId="215" fontId="21" fillId="50" borderId="0" applyNumberFormat="0" applyBorder="0" applyAlignment="0" applyProtection="0"/>
    <xf numFmtId="215" fontId="21" fillId="50" borderId="0" applyNumberFormat="0" applyBorder="0" applyAlignment="0" applyProtection="0"/>
    <xf numFmtId="215" fontId="21" fillId="50" borderId="0" applyNumberFormat="0" applyBorder="0" applyAlignment="0" applyProtection="0"/>
    <xf numFmtId="215" fontId="21" fillId="48" borderId="0" applyNumberFormat="0" applyBorder="0" applyAlignment="0" applyProtection="0"/>
    <xf numFmtId="215" fontId="21" fillId="48" borderId="0" applyNumberFormat="0" applyBorder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53" borderId="12" applyNumberFormat="0" applyAlignment="0" applyProtection="0"/>
    <xf numFmtId="215" fontId="30" fillId="53" borderId="12" applyNumberFormat="0" applyAlignment="0" applyProtection="0"/>
    <xf numFmtId="215" fontId="17" fillId="0" borderId="0"/>
    <xf numFmtId="215" fontId="17" fillId="0" borderId="0"/>
    <xf numFmtId="215" fontId="17" fillId="0" borderId="0"/>
    <xf numFmtId="215" fontId="17" fillId="0" borderId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17" fillId="0" borderId="0" applyFont="0" applyFill="0" applyBorder="0" applyAlignment="0" applyProtection="0"/>
    <xf numFmtId="215" fontId="93" fillId="0" borderId="0" applyNumberFormat="0" applyFill="0" applyBorder="0" applyAlignment="0" applyProtection="0">
      <alignment vertical="top"/>
      <protection locked="0"/>
    </xf>
    <xf numFmtId="215" fontId="15" fillId="0" borderId="0">
      <alignment horizontal="left"/>
    </xf>
    <xf numFmtId="171" fontId="33" fillId="0" borderId="16">
      <protection locked="0"/>
    </xf>
    <xf numFmtId="171" fontId="15" fillId="0" borderId="16"/>
    <xf numFmtId="215" fontId="22" fillId="34" borderId="0" applyNumberFormat="0" applyBorder="0" applyAlignment="0" applyProtection="0"/>
    <xf numFmtId="215" fontId="22" fillId="34" borderId="0" applyNumberFormat="0" applyBorder="0" applyAlignment="0" applyProtection="0"/>
    <xf numFmtId="215" fontId="22" fillId="34" borderId="0" applyNumberFormat="0" applyBorder="0" applyAlignment="0" applyProtection="0"/>
    <xf numFmtId="215" fontId="22" fillId="34" borderId="0" applyNumberFormat="0" applyBorder="0" applyAlignment="0" applyProtection="0"/>
    <xf numFmtId="215" fontId="22" fillId="34" borderId="0" applyNumberFormat="0" applyBorder="0" applyAlignment="0" applyProtection="0"/>
    <xf numFmtId="215" fontId="22" fillId="34" borderId="0" applyNumberFormat="0" applyBorder="0" applyAlignment="0" applyProtection="0"/>
    <xf numFmtId="215" fontId="22" fillId="34" borderId="0" applyNumberFormat="0" applyBorder="0" applyAlignment="0" applyProtection="0"/>
    <xf numFmtId="215" fontId="22" fillId="36" borderId="0" applyNumberFormat="0" applyBorder="0" applyAlignment="0" applyProtection="0"/>
    <xf numFmtId="171" fontId="36" fillId="0" borderId="36">
      <alignment horizontal="right"/>
      <protection locked="0"/>
    </xf>
    <xf numFmtId="171" fontId="36" fillId="0" borderId="0">
      <alignment horizontal="right"/>
      <protection locked="0"/>
    </xf>
    <xf numFmtId="171" fontId="36" fillId="0" borderId="9">
      <alignment horizontal="right"/>
      <protection locked="0"/>
    </xf>
    <xf numFmtId="215" fontId="69" fillId="53" borderId="0" applyNumberFormat="0" applyBorder="0" applyAlignment="0" applyProtection="0"/>
    <xf numFmtId="215" fontId="69" fillId="53" borderId="0" applyNumberFormat="0" applyBorder="0" applyAlignment="0" applyProtection="0"/>
    <xf numFmtId="215" fontId="69" fillId="53" borderId="0" applyNumberFormat="0" applyBorder="0" applyAlignment="0" applyProtection="0"/>
    <xf numFmtId="215" fontId="69" fillId="53" borderId="0" applyNumberFormat="0" applyBorder="0" applyAlignment="0" applyProtection="0"/>
    <xf numFmtId="215" fontId="69" fillId="53" borderId="0" applyNumberFormat="0" applyBorder="0" applyAlignment="0" applyProtection="0"/>
    <xf numFmtId="215" fontId="69" fillId="53" borderId="0" applyNumberFormat="0" applyBorder="0" applyAlignment="0" applyProtection="0"/>
    <xf numFmtId="215" fontId="37" fillId="53" borderId="0" applyNumberFormat="0" applyBorder="0" applyAlignment="0" applyProtection="0"/>
    <xf numFmtId="0" fontId="20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20" fillId="0" borderId="0"/>
    <xf numFmtId="215" fontId="20" fillId="0" borderId="0"/>
    <xf numFmtId="215" fontId="17" fillId="0" borderId="0"/>
    <xf numFmtId="215" fontId="20" fillId="0" borderId="0"/>
    <xf numFmtId="215" fontId="20" fillId="0" borderId="0"/>
    <xf numFmtId="215" fontId="17" fillId="0" borderId="0"/>
    <xf numFmtId="215" fontId="17" fillId="0" borderId="0"/>
    <xf numFmtId="215" fontId="17" fillId="0" borderId="0"/>
    <xf numFmtId="215" fontId="20" fillId="0" borderId="0"/>
    <xf numFmtId="215" fontId="17" fillId="0" borderId="0"/>
    <xf numFmtId="215" fontId="20" fillId="0" borderId="0"/>
    <xf numFmtId="215" fontId="20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>
      <alignment vertical="top"/>
    </xf>
    <xf numFmtId="215" fontId="20" fillId="0" borderId="0"/>
    <xf numFmtId="215" fontId="20" fillId="0" borderId="0"/>
    <xf numFmtId="215" fontId="20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17" fillId="0" borderId="0"/>
    <xf numFmtId="215" fontId="20" fillId="0" borderId="0"/>
    <xf numFmtId="215" fontId="17" fillId="0" borderId="0"/>
    <xf numFmtId="215" fontId="20" fillId="54" borderId="20" applyNumberFormat="0" applyFont="0" applyAlignment="0" applyProtection="0"/>
    <xf numFmtId="215" fontId="20" fillId="54" borderId="20" applyNumberFormat="0" applyFont="0" applyAlignment="0" applyProtection="0"/>
    <xf numFmtId="215" fontId="20" fillId="54" borderId="20" applyNumberFormat="0" applyFont="0" applyAlignment="0" applyProtection="0"/>
    <xf numFmtId="215" fontId="20" fillId="54" borderId="20" applyNumberFormat="0" applyFont="0" applyAlignment="0" applyProtection="0"/>
    <xf numFmtId="215" fontId="117" fillId="0" borderId="0" applyNumberFormat="0" applyFont="0" applyFill="0" applyBorder="0" applyAlignment="0" applyProtection="0">
      <alignment horizontal="left"/>
    </xf>
    <xf numFmtId="215" fontId="132" fillId="0" borderId="36">
      <alignment horizontal="center"/>
    </xf>
    <xf numFmtId="215" fontId="117" fillId="70" borderId="0" applyNumberFormat="0" applyFont="0" applyBorder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64" borderId="21" applyNumberFormat="0" applyAlignment="0" applyProtection="0"/>
    <xf numFmtId="215" fontId="40" fillId="64" borderId="21" applyNumberFormat="0" applyAlignment="0" applyProtection="0"/>
    <xf numFmtId="37" fontId="42" fillId="0" borderId="0">
      <alignment vertical="center"/>
    </xf>
    <xf numFmtId="37" fontId="43" fillId="0" borderId="0">
      <alignment horizontal="left" vertical="center"/>
    </xf>
    <xf numFmtId="0" fontId="15" fillId="0" borderId="0"/>
    <xf numFmtId="215" fontId="15" fillId="0" borderId="0"/>
    <xf numFmtId="215" fontId="17" fillId="0" borderId="0"/>
    <xf numFmtId="0" fontId="44" fillId="0" borderId="0"/>
    <xf numFmtId="215" fontId="44" fillId="0" borderId="0"/>
    <xf numFmtId="215" fontId="17" fillId="0" borderId="0"/>
    <xf numFmtId="215" fontId="47" fillId="0" borderId="0" applyNumberFormat="0" applyFill="0" applyBorder="0" applyAlignment="0" applyProtection="0"/>
    <xf numFmtId="215" fontId="17" fillId="0" borderId="0"/>
    <xf numFmtId="215" fontId="141" fillId="0" borderId="0"/>
    <xf numFmtId="215" fontId="17" fillId="0" borderId="0"/>
    <xf numFmtId="0" fontId="45" fillId="0" borderId="0">
      <alignment horizontal="left"/>
    </xf>
    <xf numFmtId="215" fontId="45" fillId="0" borderId="0">
      <alignment horizontal="left"/>
    </xf>
    <xf numFmtId="215" fontId="17" fillId="0" borderId="0">
      <alignment horizontal="left"/>
    </xf>
    <xf numFmtId="215" fontId="15" fillId="0" borderId="0">
      <alignment horizontal="left"/>
    </xf>
    <xf numFmtId="0" fontId="24" fillId="0" borderId="22"/>
    <xf numFmtId="215" fontId="24" fillId="0" borderId="22"/>
    <xf numFmtId="215" fontId="17" fillId="0" borderId="22"/>
    <xf numFmtId="215" fontId="50" fillId="0" borderId="0" applyNumberFormat="0" applyFill="0" applyBorder="0" applyAlignment="0" applyProtection="0"/>
    <xf numFmtId="215" fontId="31" fillId="0" borderId="0" applyNumberFormat="0" applyFill="0" applyBorder="0" applyAlignment="0" applyProtection="0"/>
    <xf numFmtId="215" fontId="44" fillId="0" borderId="0">
      <alignment horizontal="left"/>
    </xf>
    <xf numFmtId="215" fontId="94" fillId="0" borderId="44" applyNumberFormat="0" applyFill="0" applyAlignment="0" applyProtection="0"/>
    <xf numFmtId="215" fontId="95" fillId="0" borderId="45" applyNumberFormat="0" applyFill="0" applyAlignment="0" applyProtection="0"/>
    <xf numFmtId="215" fontId="92" fillId="0" borderId="46" applyNumberFormat="0" applyFill="0" applyAlignment="0" applyProtection="0"/>
    <xf numFmtId="215" fontId="47" fillId="0" borderId="0" applyNumberFormat="0" applyFill="0" applyBorder="0" applyAlignment="0" applyProtection="0"/>
    <xf numFmtId="215" fontId="46" fillId="0" borderId="0" applyNumberFormat="0" applyFill="0" applyBorder="0" applyAlignment="0" applyProtection="0"/>
    <xf numFmtId="215" fontId="49" fillId="0" borderId="49" applyNumberFormat="0" applyFill="0" applyAlignment="0" applyProtection="0"/>
    <xf numFmtId="171" fontId="15" fillId="0" borderId="39"/>
    <xf numFmtId="0" fontId="51" fillId="0" borderId="0">
      <alignment horizontal="center"/>
    </xf>
    <xf numFmtId="215" fontId="51" fillId="0" borderId="0">
      <alignment horizontal="center"/>
    </xf>
    <xf numFmtId="215" fontId="17" fillId="0" borderId="0">
      <alignment horizontal="center"/>
    </xf>
    <xf numFmtId="9" fontId="28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00" fillId="0" borderId="0" applyNumberFormat="0" applyFill="0" applyBorder="0">
      <alignment vertical="center"/>
    </xf>
    <xf numFmtId="0" fontId="100" fillId="0" borderId="0" applyNumberFormat="0" applyFill="0" applyBorder="0">
      <alignment vertical="center"/>
    </xf>
    <xf numFmtId="0" fontId="100" fillId="0" borderId="0" applyNumberFormat="0" applyFill="0" applyBorder="0">
      <alignment vertical="center"/>
    </xf>
    <xf numFmtId="0" fontId="1" fillId="0" borderId="0"/>
    <xf numFmtId="0" fontId="100" fillId="0" borderId="0" applyNumberFormat="0" applyFill="0" applyBorder="0">
      <alignment vertical="center"/>
    </xf>
    <xf numFmtId="0" fontId="100" fillId="0" borderId="0" applyNumberFormat="0" applyFill="0" applyBorder="0">
      <alignment vertical="center"/>
    </xf>
    <xf numFmtId="0" fontId="100" fillId="0" borderId="0" applyNumberFormat="0" applyFill="0" applyBorder="0">
      <alignment vertical="center"/>
    </xf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7" borderId="8" applyNumberFormat="0" applyFont="0" applyAlignment="0" applyProtection="0"/>
    <xf numFmtId="0" fontId="1" fillId="0" borderId="0"/>
    <xf numFmtId="0" fontId="138" fillId="0" borderId="48" applyNumberFormat="0" applyFill="0" applyBorder="0" applyAlignment="0"/>
    <xf numFmtId="167" fontId="20" fillId="0" borderId="0" applyFont="0" applyFill="0" applyBorder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17" fillId="0" borderId="0"/>
    <xf numFmtId="9" fontId="28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0" fillId="7" borderId="8" applyNumberFormat="0" applyFont="0" applyAlignment="0" applyProtection="0"/>
    <xf numFmtId="37" fontId="48" fillId="0" borderId="23"/>
    <xf numFmtId="0" fontId="17" fillId="0" borderId="0"/>
    <xf numFmtId="43" fontId="2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7" fillId="0" borderId="0"/>
    <xf numFmtId="0" fontId="17" fillId="0" borderId="0"/>
    <xf numFmtId="0" fontId="19" fillId="0" borderId="0"/>
    <xf numFmtId="167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38" fillId="0" borderId="48" applyNumberFormat="0" applyFill="0" applyBorder="0" applyAlignment="0"/>
    <xf numFmtId="0" fontId="17" fillId="0" borderId="0"/>
    <xf numFmtId="0" fontId="117" fillId="0" borderId="0" applyNumberFormat="0" applyFont="0" applyFill="0" applyBorder="0" applyAlignment="0" applyProtection="0">
      <alignment horizontal="left"/>
    </xf>
    <xf numFmtId="0" fontId="132" fillId="0" borderId="36">
      <alignment horizontal="center"/>
    </xf>
    <xf numFmtId="0" fontId="117" fillId="70" borderId="0" applyNumberFormat="0" applyFont="0" applyBorder="0" applyAlignment="0" applyProtection="0"/>
    <xf numFmtId="0" fontId="138" fillId="0" borderId="48" applyNumberFormat="0" applyFill="0" applyBorder="0" applyAlignment="0"/>
    <xf numFmtId="0" fontId="122" fillId="0" borderId="0"/>
    <xf numFmtId="0" fontId="17" fillId="0" borderId="0"/>
    <xf numFmtId="0" fontId="17" fillId="0" borderId="0" applyFont="0" applyFill="0" applyBorder="0" applyAlignment="0" applyProtection="0"/>
    <xf numFmtId="0" fontId="23" fillId="35" borderId="0" applyNumberFormat="0" applyBorder="0" applyAlignment="0" applyProtection="0"/>
    <xf numFmtId="0" fontId="17" fillId="54" borderId="20" applyNumberFormat="0" applyFont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38" borderId="12" applyNumberFormat="0" applyAlignment="0" applyProtection="0"/>
    <xf numFmtId="0" fontId="26" fillId="0" borderId="13" applyNumberFormat="0" applyFill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215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6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4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0" fontId="28" fillId="0" borderId="0"/>
    <xf numFmtId="9" fontId="103" fillId="0" borderId="0"/>
    <xf numFmtId="0" fontId="123" fillId="0" borderId="0"/>
    <xf numFmtId="211" fontId="19" fillId="0" borderId="0" applyFill="0" applyBorder="0" applyAlignment="0"/>
    <xf numFmtId="0" fontId="19" fillId="0" borderId="0">
      <alignment vertical="top"/>
    </xf>
    <xf numFmtId="0" fontId="17" fillId="0" borderId="0"/>
    <xf numFmtId="21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8" fillId="0" borderId="0"/>
    <xf numFmtId="195" fontId="17" fillId="0" borderId="0">
      <alignment horizontal="right"/>
    </xf>
    <xf numFmtId="17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95" fontId="17" fillId="0" borderId="16">
      <protection locked="0"/>
    </xf>
    <xf numFmtId="195" fontId="17" fillId="0" borderId="16"/>
    <xf numFmtId="195" fontId="17" fillId="0" borderId="36">
      <alignment horizontal="right"/>
      <protection locked="0"/>
    </xf>
    <xf numFmtId="195" fontId="17" fillId="0" borderId="0">
      <alignment horizontal="right"/>
      <protection locked="0"/>
    </xf>
    <xf numFmtId="195" fontId="17" fillId="0" borderId="9">
      <alignment horizontal="right"/>
      <protection locked="0"/>
    </xf>
    <xf numFmtId="0" fontId="17" fillId="0" borderId="0"/>
    <xf numFmtId="0" fontId="20" fillId="0" borderId="0"/>
    <xf numFmtId="0" fontId="20" fillId="0" borderId="0"/>
    <xf numFmtId="37" fontId="17" fillId="0" borderId="0">
      <alignment vertical="center"/>
    </xf>
    <xf numFmtId="37" fontId="17" fillId="0" borderId="0">
      <alignment horizontal="left" vertical="center"/>
    </xf>
    <xf numFmtId="0" fontId="17" fillId="0" borderId="0"/>
    <xf numFmtId="0" fontId="17" fillId="0" borderId="0"/>
    <xf numFmtId="0" fontId="141" fillId="0" borderId="0"/>
    <xf numFmtId="0" fontId="17" fillId="0" borderId="0">
      <alignment horizontal="left"/>
    </xf>
    <xf numFmtId="0" fontId="17" fillId="0" borderId="22"/>
    <xf numFmtId="195" fontId="17" fillId="0" borderId="39"/>
    <xf numFmtId="0" fontId="17" fillId="0" borderId="0">
      <alignment horizontal="center"/>
    </xf>
    <xf numFmtId="0" fontId="23" fillId="35" borderId="0" applyNumberFormat="0" applyBorder="0" applyAlignment="0" applyProtection="0"/>
    <xf numFmtId="0" fontId="27" fillId="52" borderId="37" applyNumberFormat="0" applyAlignment="0" applyProtection="0"/>
    <xf numFmtId="0" fontId="26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2" applyNumberFormat="0" applyAlignment="0" applyProtection="0"/>
    <xf numFmtId="0" fontId="100" fillId="0" borderId="0" applyNumberFormat="0" applyFill="0" applyBorder="0">
      <alignment vertical="center"/>
    </xf>
    <xf numFmtId="0" fontId="17" fillId="54" borderId="20" applyNumberFormat="0" applyFont="0" applyAlignment="0" applyProtection="0"/>
    <xf numFmtId="0" fontId="50" fillId="0" borderId="0" applyNumberFormat="0" applyFill="0" applyBorder="0" applyAlignment="0" applyProtection="0"/>
    <xf numFmtId="0" fontId="138" fillId="0" borderId="48" applyNumberFormat="0" applyFill="0" applyBorder="0" applyAlignment="0"/>
    <xf numFmtId="0" fontId="27" fillId="52" borderId="3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21" fillId="0" borderId="0"/>
    <xf numFmtId="167" fontId="121" fillId="0" borderId="0" applyFont="0" applyFill="0" applyBorder="0" applyAlignment="0" applyProtection="0"/>
    <xf numFmtId="0" fontId="142" fillId="2" borderId="0" applyNumberFormat="0" applyBorder="0" applyAlignment="0" applyProtection="0"/>
    <xf numFmtId="0" fontId="143" fillId="3" borderId="0" applyNumberFormat="0" applyBorder="0" applyAlignment="0" applyProtection="0"/>
    <xf numFmtId="0" fontId="144" fillId="60" borderId="0" applyNumberFormat="0" applyBorder="0" applyAlignment="0" applyProtection="0"/>
    <xf numFmtId="0" fontId="145" fillId="4" borderId="4" applyNumberFormat="0" applyAlignment="0" applyProtection="0"/>
    <xf numFmtId="0" fontId="146" fillId="5" borderId="5" applyNumberFormat="0" applyAlignment="0" applyProtection="0"/>
    <xf numFmtId="0" fontId="147" fillId="5" borderId="4" applyNumberFormat="0" applyAlignment="0" applyProtection="0"/>
    <xf numFmtId="0" fontId="148" fillId="0" borderId="6" applyNumberFormat="0" applyFill="0" applyAlignment="0" applyProtection="0"/>
    <xf numFmtId="0" fontId="149" fillId="6" borderId="7" applyNumberFormat="0" applyAlignment="0" applyProtection="0"/>
    <xf numFmtId="0" fontId="150" fillId="0" borderId="0" applyNumberFormat="0" applyFill="0" applyBorder="0" applyAlignment="0" applyProtection="0"/>
    <xf numFmtId="0" fontId="121" fillId="7" borderId="8" applyNumberFormat="0" applyFont="0" applyAlignment="0" applyProtection="0"/>
    <xf numFmtId="0" fontId="151" fillId="0" borderId="0" applyNumberFormat="0" applyFill="0" applyBorder="0" applyAlignment="0" applyProtection="0"/>
    <xf numFmtId="0" fontId="119" fillId="0" borderId="31" applyNumberFormat="0" applyFill="0" applyAlignment="0" applyProtection="0"/>
    <xf numFmtId="0" fontId="152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52" fillId="11" borderId="0" applyNumberFormat="0" applyBorder="0" applyAlignment="0" applyProtection="0"/>
    <xf numFmtId="0" fontId="152" fillId="12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21" fillId="25" borderId="0" applyNumberFormat="0" applyBorder="0" applyAlignment="0" applyProtection="0"/>
    <xf numFmtId="0" fontId="121" fillId="26" borderId="0" applyNumberFormat="0" applyBorder="0" applyAlignment="0" applyProtection="0"/>
    <xf numFmtId="0" fontId="152" fillId="27" borderId="0" applyNumberFormat="0" applyBorder="0" applyAlignment="0" applyProtection="0"/>
    <xf numFmtId="0" fontId="152" fillId="28" borderId="0" applyNumberFormat="0" applyBorder="0" applyAlignment="0" applyProtection="0"/>
    <xf numFmtId="0" fontId="121" fillId="29" borderId="0" applyNumberFormat="0" applyBorder="0" applyAlignment="0" applyProtection="0"/>
    <xf numFmtId="0" fontId="121" fillId="30" borderId="0" applyNumberFormat="0" applyBorder="0" applyAlignment="0" applyProtection="0"/>
    <xf numFmtId="0" fontId="152" fillId="31" borderId="0" applyNumberFormat="0" applyBorder="0" applyAlignment="0" applyProtection="0"/>
    <xf numFmtId="167" fontId="1" fillId="0" borderId="0" applyFont="0" applyFill="0" applyBorder="0" applyAlignment="0" applyProtection="0"/>
    <xf numFmtId="0" fontId="152" fillId="16" borderId="0" applyNumberFormat="0" applyBorder="0" applyAlignment="0" applyProtection="0"/>
    <xf numFmtId="0" fontId="152" fillId="20" borderId="0" applyNumberFormat="0" applyBorder="0" applyAlignment="0" applyProtection="0"/>
    <xf numFmtId="0" fontId="152" fillId="28" borderId="0" applyNumberFormat="0" applyBorder="0" applyAlignment="0" applyProtection="0"/>
    <xf numFmtId="0" fontId="152" fillId="20" borderId="0" applyNumberFormat="0" applyBorder="0" applyAlignment="0" applyProtection="0"/>
    <xf numFmtId="0" fontId="152" fillId="12" borderId="0" applyNumberFormat="0" applyBorder="0" applyAlignment="0" applyProtection="0"/>
    <xf numFmtId="0" fontId="152" fillId="28" borderId="0" applyNumberFormat="0" applyBorder="0" applyAlignment="0" applyProtection="0"/>
    <xf numFmtId="0" fontId="152" fillId="24" borderId="0" applyNumberFormat="0" applyBorder="0" applyAlignment="0" applyProtection="0"/>
    <xf numFmtId="0" fontId="152" fillId="12" borderId="0" applyNumberFormat="0" applyBorder="0" applyAlignment="0" applyProtection="0"/>
    <xf numFmtId="0" fontId="152" fillId="8" borderId="0" applyNumberFormat="0" applyBorder="0" applyAlignment="0" applyProtection="0"/>
    <xf numFmtId="169" fontId="1" fillId="0" borderId="0" applyFont="0" applyFill="0" applyBorder="0" applyAlignment="0" applyProtection="0"/>
    <xf numFmtId="0" fontId="152" fillId="28" borderId="0" applyNumberFormat="0" applyBorder="0" applyAlignment="0" applyProtection="0"/>
    <xf numFmtId="0" fontId="121" fillId="0" borderId="0"/>
    <xf numFmtId="0" fontId="152" fillId="16" borderId="0" applyNumberFormat="0" applyBorder="0" applyAlignment="0" applyProtection="0"/>
    <xf numFmtId="0" fontId="152" fillId="24" borderId="0" applyNumberFormat="0" applyBorder="0" applyAlignment="0" applyProtection="0"/>
    <xf numFmtId="0" fontId="121" fillId="0" borderId="0"/>
    <xf numFmtId="0" fontId="23" fillId="35" borderId="0" applyNumberFormat="0" applyBorder="0" applyAlignment="0" applyProtection="0"/>
    <xf numFmtId="0" fontId="27" fillId="52" borderId="37" applyNumberFormat="0" applyAlignment="0" applyProtection="0"/>
    <xf numFmtId="0" fontId="26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38" borderId="12" applyNumberFormat="0" applyAlignment="0" applyProtection="0"/>
    <xf numFmtId="0" fontId="152" fillId="8" borderId="0" applyNumberFormat="0" applyBorder="0" applyAlignment="0" applyProtection="0"/>
    <xf numFmtId="0" fontId="152" fillId="8" borderId="0" applyNumberFormat="0" applyBorder="0" applyAlignment="0" applyProtection="0"/>
    <xf numFmtId="0" fontId="17" fillId="54" borderId="20" applyNumberFormat="0" applyFont="0" applyAlignment="0" applyProtection="0"/>
    <xf numFmtId="0" fontId="50" fillId="0" borderId="0" applyNumberFormat="0" applyFill="0" applyBorder="0" applyAlignment="0" applyProtection="0"/>
    <xf numFmtId="0" fontId="152" fillId="12" borderId="0" applyNumberFormat="0" applyBorder="0" applyAlignment="0" applyProtection="0"/>
    <xf numFmtId="0" fontId="152" fillId="20" borderId="0" applyNumberFormat="0" applyBorder="0" applyAlignment="0" applyProtection="0"/>
    <xf numFmtId="0" fontId="152" fillId="24" borderId="0" applyNumberFormat="0" applyBorder="0" applyAlignment="0" applyProtection="0"/>
    <xf numFmtId="0" fontId="152" fillId="28" borderId="0" applyNumberFormat="0" applyBorder="0" applyAlignment="0" applyProtection="0"/>
    <xf numFmtId="0" fontId="152" fillId="16" borderId="0" applyNumberFormat="0" applyBorder="0" applyAlignment="0" applyProtection="0"/>
    <xf numFmtId="0" fontId="152" fillId="16" borderId="0" applyNumberFormat="0" applyBorder="0" applyAlignment="0" applyProtection="0"/>
    <xf numFmtId="0" fontId="152" fillId="20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1" fillId="0" borderId="0"/>
    <xf numFmtId="0" fontId="152" fillId="12" borderId="0" applyNumberFormat="0" applyBorder="0" applyAlignment="0" applyProtection="0"/>
    <xf numFmtId="167" fontId="121" fillId="0" borderId="0" applyFont="0" applyFill="0" applyBorder="0" applyAlignment="0" applyProtection="0"/>
    <xf numFmtId="0" fontId="121" fillId="0" borderId="0"/>
    <xf numFmtId="0" fontId="6" fillId="3" borderId="0" applyNumberFormat="0" applyBorder="0" applyAlignment="0" applyProtection="0"/>
    <xf numFmtId="0" fontId="66" fillId="60" borderId="0" applyNumberFormat="0" applyBorder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3" fillId="0" borderId="0" applyNumberFormat="0" applyFill="0" applyBorder="0" applyAlignment="0" applyProtection="0"/>
    <xf numFmtId="0" fontId="67" fillId="0" borderId="31" applyNumberFormat="0" applyFill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4" fillId="31" borderId="0" applyNumberFormat="0" applyBorder="0" applyAlignment="0" applyProtection="0"/>
    <xf numFmtId="0" fontId="152" fillId="24" borderId="0" applyNumberFormat="0" applyBorder="0" applyAlignment="0" applyProtection="0"/>
    <xf numFmtId="167" fontId="121" fillId="0" borderId="0" applyFont="0" applyFill="0" applyBorder="0" applyAlignment="0" applyProtection="0"/>
    <xf numFmtId="167" fontId="121" fillId="0" borderId="0" applyFont="0" applyFill="0" applyBorder="0" applyAlignment="0" applyProtection="0"/>
    <xf numFmtId="0" fontId="152" fillId="8" borderId="0" applyNumberFormat="0" applyBorder="0" applyAlignment="0" applyProtection="0"/>
    <xf numFmtId="167" fontId="12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30" fillId="51" borderId="12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30" fillId="51" borderId="12" applyNumberFormat="0" applyAlignment="0" applyProtection="0"/>
    <xf numFmtId="169" fontId="1" fillId="0" borderId="0" applyFont="0" applyFill="0" applyBorder="0" applyAlignment="0" applyProtection="0"/>
    <xf numFmtId="0" fontId="30" fillId="51" borderId="12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168" fontId="64" fillId="0" borderId="0"/>
    <xf numFmtId="168" fontId="52" fillId="0" borderId="0"/>
    <xf numFmtId="168" fontId="52" fillId="0" borderId="0"/>
    <xf numFmtId="169" fontId="1" fillId="0" borderId="0" applyFont="0" applyFill="0" applyBorder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169" fontId="1" fillId="0" borderId="0" applyFont="0" applyFill="0" applyBorder="0" applyAlignment="0" applyProtection="0"/>
    <xf numFmtId="0" fontId="30" fillId="51" borderId="12" applyNumberFormat="0" applyAlignment="0" applyProtection="0"/>
    <xf numFmtId="169" fontId="1" fillId="0" borderId="0" applyFont="0" applyFill="0" applyBorder="0" applyAlignment="0" applyProtection="0"/>
    <xf numFmtId="0" fontId="17" fillId="0" borderId="0">
      <alignment vertical="top"/>
    </xf>
    <xf numFmtId="0" fontId="28" fillId="0" borderId="0"/>
    <xf numFmtId="0" fontId="28" fillId="0" borderId="0"/>
    <xf numFmtId="0" fontId="138" fillId="0" borderId="48" applyNumberFormat="0" applyFill="0" applyBorder="0" applyAlignment="0"/>
    <xf numFmtId="0" fontId="28" fillId="0" borderId="0"/>
    <xf numFmtId="0" fontId="17" fillId="0" borderId="0">
      <alignment vertical="top"/>
    </xf>
    <xf numFmtId="0" fontId="28" fillId="0" borderId="0"/>
    <xf numFmtId="0" fontId="17" fillId="0" borderId="0">
      <alignment vertical="top"/>
    </xf>
    <xf numFmtId="0" fontId="17" fillId="0" borderId="0">
      <alignment vertical="top"/>
    </xf>
    <xf numFmtId="0" fontId="28" fillId="0" borderId="0"/>
    <xf numFmtId="0" fontId="28" fillId="0" borderId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8" fillId="0" borderId="0"/>
    <xf numFmtId="0" fontId="17" fillId="0" borderId="0">
      <alignment vertical="top"/>
    </xf>
    <xf numFmtId="0" fontId="28" fillId="0" borderId="0"/>
    <xf numFmtId="0" fontId="138" fillId="0" borderId="48" applyNumberFormat="0" applyFill="0" applyBorder="0" applyAlignment="0"/>
    <xf numFmtId="168" fontId="64" fillId="0" borderId="0"/>
    <xf numFmtId="168" fontId="52" fillId="0" borderId="0"/>
    <xf numFmtId="168" fontId="52" fillId="0" borderId="0"/>
    <xf numFmtId="0" fontId="138" fillId="0" borderId="48" applyNumberFormat="0" applyFill="0" applyBorder="0" applyAlignment="0"/>
    <xf numFmtId="0" fontId="28" fillId="0" borderId="0"/>
    <xf numFmtId="0" fontId="17" fillId="0" borderId="0">
      <alignment vertical="top"/>
    </xf>
    <xf numFmtId="169" fontId="1" fillId="0" borderId="0" applyFont="0" applyFill="0" applyBorder="0" applyAlignment="0" applyProtection="0"/>
    <xf numFmtId="0" fontId="2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8" fillId="0" borderId="48" applyNumberFormat="0" applyFill="0" applyBorder="0" applyAlignment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28" fillId="0" borderId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28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8" fontId="64" fillId="0" borderId="0"/>
    <xf numFmtId="168" fontId="52" fillId="0" borderId="0"/>
    <xf numFmtId="168" fontId="5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3" fillId="0" borderId="0"/>
    <xf numFmtId="0" fontId="153" fillId="0" borderId="0"/>
    <xf numFmtId="9" fontId="11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0" fontId="117" fillId="0" borderId="0" applyFont="0" applyFill="0" applyBorder="0" applyAlignment="0" applyProtection="0"/>
    <xf numFmtId="40" fontId="117" fillId="0" borderId="0" applyFont="0" applyFill="0" applyBorder="0" applyAlignment="0" applyProtection="0"/>
    <xf numFmtId="0" fontId="153" fillId="0" borderId="0"/>
    <xf numFmtId="171" fontId="24" fillId="0" borderId="0">
      <alignment horizontal="right"/>
    </xf>
    <xf numFmtId="171" fontId="33" fillId="0" borderId="16">
      <protection locked="0"/>
    </xf>
    <xf numFmtId="171" fontId="15" fillId="0" borderId="16"/>
    <xf numFmtId="171" fontId="36" fillId="0" borderId="36">
      <alignment horizontal="right"/>
      <protection locked="0"/>
    </xf>
    <xf numFmtId="171" fontId="36" fillId="0" borderId="0">
      <alignment horizontal="right"/>
      <protection locked="0"/>
    </xf>
    <xf numFmtId="171" fontId="36" fillId="0" borderId="9">
      <alignment horizontal="right"/>
      <protection locked="0"/>
    </xf>
    <xf numFmtId="167" fontId="20" fillId="0" borderId="0" applyFont="0" applyFill="0" applyBorder="0" applyAlignment="0" applyProtection="0"/>
    <xf numFmtId="0" fontId="19" fillId="0" borderId="0">
      <alignment vertical="top"/>
    </xf>
    <xf numFmtId="0" fontId="17" fillId="0" borderId="0"/>
    <xf numFmtId="9" fontId="17" fillId="0" borderId="0" applyFont="0" applyFill="0" applyBorder="0" applyAlignment="0" applyProtection="0"/>
    <xf numFmtId="37" fontId="42" fillId="0" borderId="0">
      <alignment vertical="center"/>
    </xf>
    <xf numFmtId="37" fontId="43" fillId="0" borderId="0">
      <alignment horizontal="left" vertical="center"/>
    </xf>
    <xf numFmtId="0" fontId="15" fillId="0" borderId="0"/>
    <xf numFmtId="0" fontId="44" fillId="0" borderId="0"/>
    <xf numFmtId="0" fontId="45" fillId="0" borderId="0">
      <alignment horizontal="left"/>
    </xf>
    <xf numFmtId="0" fontId="24" fillId="0" borderId="22"/>
    <xf numFmtId="0" fontId="49" fillId="0" borderId="32" applyNumberFormat="0" applyFill="0" applyAlignment="0" applyProtection="0"/>
    <xf numFmtId="171" fontId="15" fillId="0" borderId="39"/>
    <xf numFmtId="0" fontId="51" fillId="0" borderId="0">
      <alignment horizontal="center"/>
    </xf>
    <xf numFmtId="0" fontId="17" fillId="0" borderId="0"/>
    <xf numFmtId="43" fontId="17" fillId="0" borderId="0" applyFont="0" applyFill="0" applyBorder="0" applyAlignment="0" applyProtection="0"/>
    <xf numFmtId="37" fontId="17" fillId="0" borderId="0">
      <alignment vertical="center"/>
    </xf>
    <xf numFmtId="37" fontId="17" fillId="0" borderId="0">
      <alignment horizontal="left" vertical="center"/>
    </xf>
    <xf numFmtId="0" fontId="17" fillId="0" borderId="0"/>
    <xf numFmtId="0" fontId="17" fillId="0" borderId="0"/>
    <xf numFmtId="0" fontId="17" fillId="0" borderId="0">
      <alignment horizontal="left"/>
    </xf>
    <xf numFmtId="0" fontId="17" fillId="0" borderId="22"/>
    <xf numFmtId="0" fontId="17" fillId="0" borderId="0"/>
    <xf numFmtId="0" fontId="17" fillId="0" borderId="0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5" fontId="17" fillId="0" borderId="0">
      <alignment horizontal="right"/>
    </xf>
    <xf numFmtId="0" fontId="17" fillId="0" borderId="0" applyFont="0" applyFill="0" applyBorder="0" applyAlignment="0" applyProtection="0"/>
    <xf numFmtId="195" fontId="17" fillId="0" borderId="16">
      <protection locked="0"/>
    </xf>
    <xf numFmtId="195" fontId="17" fillId="0" borderId="16"/>
    <xf numFmtId="195" fontId="17" fillId="0" borderId="36">
      <alignment horizontal="right"/>
      <protection locked="0"/>
    </xf>
    <xf numFmtId="195" fontId="17" fillId="0" borderId="0">
      <alignment horizontal="right"/>
      <protection locked="0"/>
    </xf>
    <xf numFmtId="195" fontId="17" fillId="0" borderId="9">
      <alignment horizontal="right"/>
      <protection locked="0"/>
    </xf>
    <xf numFmtId="195" fontId="17" fillId="0" borderId="39"/>
    <xf numFmtId="167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1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38" fontId="117" fillId="0" borderId="0" applyFont="0" applyFill="0" applyBorder="0" applyAlignment="0" applyProtection="0"/>
    <xf numFmtId="40" fontId="117" fillId="0" borderId="0" applyFont="0" applyFill="0" applyBorder="0" applyAlignment="0" applyProtection="0"/>
    <xf numFmtId="0" fontId="153" fillId="0" borderId="0"/>
    <xf numFmtId="40" fontId="117" fillId="0" borderId="0" applyFont="0" applyFill="0" applyBorder="0" applyAlignment="0" applyProtection="0"/>
    <xf numFmtId="0" fontId="127" fillId="0" borderId="36">
      <alignment horizontal="center"/>
    </xf>
    <xf numFmtId="171" fontId="36" fillId="0" borderId="36">
      <alignment horizontal="right"/>
      <protection locked="0"/>
    </xf>
    <xf numFmtId="0" fontId="132" fillId="0" borderId="36">
      <alignment horizontal="center"/>
    </xf>
    <xf numFmtId="0" fontId="27" fillId="52" borderId="37" applyNumberFormat="0" applyAlignment="0" applyProtection="0"/>
    <xf numFmtId="195" fontId="17" fillId="0" borderId="36">
      <alignment horizontal="right"/>
      <protection locked="0"/>
    </xf>
    <xf numFmtId="195" fontId="17" fillId="0" borderId="36">
      <alignment horizontal="right"/>
      <protection locked="0"/>
    </xf>
    <xf numFmtId="0" fontId="132" fillId="0" borderId="36">
      <alignment horizontal="center"/>
    </xf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171" fontId="36" fillId="0" borderId="36">
      <alignment horizontal="right"/>
      <protection locked="0"/>
    </xf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171" fontId="36" fillId="0" borderId="36">
      <alignment horizontal="right"/>
      <protection locked="0"/>
    </xf>
    <xf numFmtId="215" fontId="132" fillId="0" borderId="36">
      <alignment horizontal="center"/>
    </xf>
    <xf numFmtId="0" fontId="132" fillId="0" borderId="36">
      <alignment horizontal="center"/>
    </xf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215" fontId="27" fillId="52" borderId="37" applyNumberFormat="0" applyAlignment="0" applyProtection="0"/>
    <xf numFmtId="195" fontId="17" fillId="0" borderId="36">
      <alignment horizontal="right"/>
      <protection locked="0"/>
    </xf>
    <xf numFmtId="0" fontId="27" fillId="52" borderId="37" applyNumberFormat="0" applyAlignment="0" applyProtection="0"/>
    <xf numFmtId="0" fontId="27" fillId="52" borderId="37" applyNumberFormat="0" applyAlignment="0" applyProtection="0"/>
    <xf numFmtId="0" fontId="27" fillId="52" borderId="37" applyNumberFormat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71" fontId="36" fillId="0" borderId="36">
      <alignment horizontal="right"/>
      <protection locked="0"/>
    </xf>
    <xf numFmtId="195" fontId="17" fillId="0" borderId="36">
      <alignment horizontal="right"/>
      <protection locked="0"/>
    </xf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64" fillId="0" borderId="0"/>
    <xf numFmtId="168" fontId="52" fillId="0" borderId="0"/>
    <xf numFmtId="168" fontId="5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64" fillId="0" borderId="0"/>
    <xf numFmtId="168" fontId="52" fillId="0" borderId="0"/>
    <xf numFmtId="168" fontId="5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38" fillId="0" borderId="48" applyNumberFormat="0" applyFill="0" applyBorder="0" applyAlignment="0"/>
    <xf numFmtId="168" fontId="64" fillId="0" borderId="0"/>
    <xf numFmtId="168" fontId="52" fillId="0" borderId="0"/>
    <xf numFmtId="168" fontId="52" fillId="0" borderId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169" fontId="1" fillId="0" borderId="0" applyFont="0" applyFill="0" applyBorder="0" applyAlignment="0" applyProtection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0" fontId="138" fillId="0" borderId="48" applyNumberFormat="0" applyFill="0" applyBorder="0" applyAlignment="0"/>
    <xf numFmtId="168" fontId="64" fillId="0" borderId="0"/>
    <xf numFmtId="168" fontId="52" fillId="0" borderId="0"/>
    <xf numFmtId="168" fontId="52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7" fillId="0" borderId="0"/>
    <xf numFmtId="0" fontId="30" fillId="51" borderId="12" applyNumberFormat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/>
    </xf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8" applyNumberFormat="0" applyFont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6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0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3" fontId="154" fillId="0" borderId="0">
      <protection locked="0"/>
    </xf>
    <xf numFmtId="218" fontId="154" fillId="0" borderId="0">
      <protection locked="0"/>
    </xf>
    <xf numFmtId="0" fontId="154" fillId="0" borderId="0">
      <protection locked="0"/>
    </xf>
    <xf numFmtId="219" fontId="17" fillId="0" borderId="0" applyFill="0" applyBorder="0" applyAlignment="0" applyProtection="0"/>
    <xf numFmtId="220" fontId="17" fillId="0" borderId="0" applyFill="0" applyBorder="0" applyAlignment="0" applyProtection="0"/>
    <xf numFmtId="221" fontId="17" fillId="0" borderId="0" applyFill="0" applyBorder="0" applyAlignment="0" applyProtection="0"/>
    <xf numFmtId="0" fontId="52" fillId="0" borderId="0" applyNumberFormat="0" applyFill="0" applyBorder="0" applyAlignment="0" applyProtection="0"/>
    <xf numFmtId="0" fontId="85" fillId="0" borderId="0" applyProtection="0"/>
    <xf numFmtId="0" fontId="70" fillId="0" borderId="0" applyProtection="0"/>
    <xf numFmtId="0" fontId="51" fillId="0" borderId="0" applyProtection="0"/>
    <xf numFmtId="0" fontId="52" fillId="0" borderId="0" applyProtection="0"/>
    <xf numFmtId="0" fontId="155" fillId="0" borderId="0" applyProtection="0"/>
    <xf numFmtId="0" fontId="96" fillId="0" borderId="0" applyProtection="0"/>
    <xf numFmtId="0" fontId="78" fillId="0" borderId="0" applyProtection="0"/>
    <xf numFmtId="222" fontId="154" fillId="0" borderId="0">
      <protection locked="0"/>
    </xf>
    <xf numFmtId="0" fontId="111" fillId="0" borderId="0" applyNumberFormat="0" applyFill="0" applyBorder="0" applyAlignment="0" applyProtection="0"/>
    <xf numFmtId="167" fontId="55" fillId="0" borderId="0" applyFont="0" applyFill="0" applyBorder="0" applyAlignment="0" applyProtection="0"/>
    <xf numFmtId="223" fontId="17" fillId="0" borderId="0" applyFill="0" applyBorder="0" applyAlignment="0" applyProtection="0"/>
    <xf numFmtId="224" fontId="17" fillId="0" borderId="0" applyFill="0" applyBorder="0" applyAlignment="0" applyProtection="0"/>
    <xf numFmtId="225" fontId="17" fillId="0" borderId="0" applyFill="0" applyBorder="0" applyAlignment="0" applyProtection="0"/>
    <xf numFmtId="226" fontId="17" fillId="0" borderId="0" applyFill="0" applyBorder="0" applyAlignment="0" applyProtection="0"/>
    <xf numFmtId="0" fontId="156" fillId="93" borderId="0" applyNumberFormat="0" applyBorder="0" applyAlignment="0" applyProtection="0"/>
    <xf numFmtId="9" fontId="17" fillId="0" borderId="0" applyFill="0" applyBorder="0" applyAlignment="0" applyProtection="0"/>
    <xf numFmtId="10" fontId="17" fillId="0" borderId="0" applyFill="0" applyBorder="0" applyAlignment="0" applyProtection="0"/>
    <xf numFmtId="9" fontId="55" fillId="0" borderId="0" applyFont="0" applyFill="0" applyBorder="0" applyAlignment="0" applyProtection="0"/>
    <xf numFmtId="0" fontId="154" fillId="0" borderId="50">
      <protection locked="0"/>
    </xf>
    <xf numFmtId="227" fontId="17" fillId="0" borderId="0" applyFill="0" applyBorder="0" applyAlignment="0" applyProtection="0"/>
    <xf numFmtId="228" fontId="17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8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95" fontId="17" fillId="0" borderId="36">
      <alignment horizontal="right"/>
      <protection locked="0"/>
    </xf>
    <xf numFmtId="0" fontId="20" fillId="54" borderId="53" applyNumberFormat="0" applyFont="0" applyAlignment="0" applyProtection="0"/>
    <xf numFmtId="0" fontId="20" fillId="54" borderId="53" applyNumberFormat="0" applyFont="0" applyAlignment="0" applyProtection="0"/>
    <xf numFmtId="0" fontId="20" fillId="54" borderId="53" applyNumberFormat="0" applyFont="0" applyAlignment="0" applyProtection="0"/>
    <xf numFmtId="0" fontId="17" fillId="0" borderId="40"/>
    <xf numFmtId="0" fontId="24" fillId="0" borderId="40"/>
    <xf numFmtId="0" fontId="30" fillId="38" borderId="52" applyNumberFormat="0" applyAlignment="0" applyProtection="0"/>
    <xf numFmtId="0" fontId="30" fillId="53" borderId="52" applyNumberFormat="0" applyAlignment="0" applyProtection="0"/>
    <xf numFmtId="0" fontId="28" fillId="54" borderId="53" applyNumberFormat="0" applyFont="0" applyAlignment="0" applyProtection="0"/>
    <xf numFmtId="0" fontId="57" fillId="54" borderId="53" applyNumberFormat="0" applyFont="0" applyAlignment="0" applyProtection="0"/>
    <xf numFmtId="0" fontId="17" fillId="54" borderId="53" applyNumberFormat="0" applyFont="0" applyAlignment="0" applyProtection="0"/>
    <xf numFmtId="0" fontId="49" fillId="0" borderId="51" applyNumberFormat="0" applyFill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49" fillId="0" borderId="51" applyNumberFormat="0" applyFill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20" fillId="54" borderId="53" applyNumberFormat="0" applyFont="0" applyAlignment="0" applyProtection="0"/>
    <xf numFmtId="0" fontId="20" fillId="54" borderId="53" applyNumberFormat="0" applyFont="0" applyAlignment="0" applyProtection="0"/>
    <xf numFmtId="0" fontId="20" fillId="54" borderId="53" applyNumberFormat="0" applyFont="0" applyAlignment="0" applyProtection="0"/>
    <xf numFmtId="0" fontId="20" fillId="54" borderId="53" applyNumberFormat="0" applyFon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30" fillId="51" borderId="52" applyNumberFormat="0" applyAlignment="0" applyProtection="0"/>
    <xf numFmtId="0" fontId="28" fillId="54" borderId="53" applyNumberFormat="0" applyFont="0" applyAlignment="0" applyProtection="0"/>
    <xf numFmtId="0" fontId="17" fillId="54" borderId="53" applyNumberFormat="0" applyFont="0" applyAlignment="0" applyProtection="0"/>
    <xf numFmtId="0" fontId="24" fillId="0" borderId="40"/>
    <xf numFmtId="215" fontId="25" fillId="51" borderId="52" applyNumberFormat="0" applyAlignment="0" applyProtection="0"/>
    <xf numFmtId="215" fontId="25" fillId="51" borderId="52" applyNumberFormat="0" applyAlignment="0" applyProtection="0"/>
    <xf numFmtId="215" fontId="25" fillId="51" borderId="52" applyNumberFormat="0" applyAlignment="0" applyProtection="0"/>
    <xf numFmtId="215" fontId="25" fillId="51" borderId="52" applyNumberFormat="0" applyAlignment="0" applyProtection="0"/>
    <xf numFmtId="215" fontId="25" fillId="51" borderId="52" applyNumberFormat="0" applyAlignment="0" applyProtection="0"/>
    <xf numFmtId="215" fontId="25" fillId="51" borderId="52" applyNumberFormat="0" applyAlignment="0" applyProtection="0"/>
    <xf numFmtId="215" fontId="25" fillId="51" borderId="52" applyNumberFormat="0" applyAlignment="0" applyProtection="0"/>
    <xf numFmtId="215" fontId="91" fillId="64" borderId="52" applyNumberFormat="0" applyAlignment="0" applyProtection="0"/>
    <xf numFmtId="215" fontId="91" fillId="64" borderId="52" applyNumberFormat="0" applyAlignment="0" applyProtection="0"/>
    <xf numFmtId="215" fontId="30" fillId="38" borderId="52" applyNumberFormat="0" applyAlignment="0" applyProtection="0"/>
    <xf numFmtId="215" fontId="30" fillId="38" borderId="52" applyNumberFormat="0" applyAlignment="0" applyProtection="0"/>
    <xf numFmtId="215" fontId="30" fillId="38" borderId="52" applyNumberFormat="0" applyAlignment="0" applyProtection="0"/>
    <xf numFmtId="215" fontId="30" fillId="38" borderId="52" applyNumberFormat="0" applyAlignment="0" applyProtection="0"/>
    <xf numFmtId="215" fontId="30" fillId="38" borderId="52" applyNumberFormat="0" applyAlignment="0" applyProtection="0"/>
    <xf numFmtId="215" fontId="30" fillId="38" borderId="52" applyNumberFormat="0" applyAlignment="0" applyProtection="0"/>
    <xf numFmtId="215" fontId="30" fillId="38" borderId="52" applyNumberFormat="0" applyAlignment="0" applyProtection="0"/>
    <xf numFmtId="215" fontId="30" fillId="53" borderId="52" applyNumberFormat="0" applyAlignment="0" applyProtection="0"/>
    <xf numFmtId="215" fontId="30" fillId="53" borderId="52" applyNumberFormat="0" applyAlignment="0" applyProtection="0"/>
    <xf numFmtId="215" fontId="20" fillId="54" borderId="53" applyNumberFormat="0" applyFont="0" applyAlignment="0" applyProtection="0"/>
    <xf numFmtId="215" fontId="20" fillId="54" borderId="53" applyNumberFormat="0" applyFont="0" applyAlignment="0" applyProtection="0"/>
    <xf numFmtId="215" fontId="20" fillId="54" borderId="53" applyNumberFormat="0" applyFont="0" applyAlignment="0" applyProtection="0"/>
    <xf numFmtId="215" fontId="20" fillId="54" borderId="53" applyNumberFormat="0" applyFont="0" applyAlignment="0" applyProtection="0"/>
    <xf numFmtId="215" fontId="40" fillId="51" borderId="54" applyNumberFormat="0" applyAlignment="0" applyProtection="0"/>
    <xf numFmtId="215" fontId="40" fillId="51" borderId="54" applyNumberFormat="0" applyAlignment="0" applyProtection="0"/>
    <xf numFmtId="215" fontId="40" fillId="51" borderId="54" applyNumberFormat="0" applyAlignment="0" applyProtection="0"/>
    <xf numFmtId="215" fontId="40" fillId="51" borderId="54" applyNumberFormat="0" applyAlignment="0" applyProtection="0"/>
    <xf numFmtId="215" fontId="40" fillId="51" borderId="54" applyNumberFormat="0" applyAlignment="0" applyProtection="0"/>
    <xf numFmtId="215" fontId="40" fillId="51" borderId="54" applyNumberFormat="0" applyAlignment="0" applyProtection="0"/>
    <xf numFmtId="215" fontId="40" fillId="51" borderId="54" applyNumberFormat="0" applyAlignment="0" applyProtection="0"/>
    <xf numFmtId="215" fontId="40" fillId="64" borderId="54" applyNumberFormat="0" applyAlignment="0" applyProtection="0"/>
    <xf numFmtId="215" fontId="40" fillId="64" borderId="54" applyNumberFormat="0" applyAlignment="0" applyProtection="0"/>
    <xf numFmtId="0" fontId="24" fillId="0" borderId="40"/>
    <xf numFmtId="215" fontId="24" fillId="0" borderId="40"/>
    <xf numFmtId="215" fontId="17" fillId="0" borderId="4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25" fillId="51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30" fillId="38" borderId="52" applyNumberForma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17" fillId="54" borderId="53" applyNumberFormat="0" applyFon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40" fillId="51" borderId="54" applyNumberFormat="0" applyAlignment="0" applyProtection="0"/>
    <xf numFmtId="0" fontId="17" fillId="54" borderId="53" applyNumberFormat="0" applyFont="0" applyAlignment="0" applyProtection="0"/>
    <xf numFmtId="0" fontId="30" fillId="38" borderId="52" applyNumberFormat="0" applyAlignment="0" applyProtection="0"/>
    <xf numFmtId="0" fontId="17" fillId="0" borderId="40"/>
    <xf numFmtId="0" fontId="30" fillId="38" borderId="52" applyNumberFormat="0" applyAlignment="0" applyProtection="0"/>
    <xf numFmtId="0" fontId="17" fillId="54" borderId="53" applyNumberFormat="0" applyFont="0" applyAlignment="0" applyProtection="0"/>
    <xf numFmtId="0" fontId="30" fillId="38" borderId="52" applyNumberFormat="0" applyAlignment="0" applyProtection="0"/>
    <xf numFmtId="0" fontId="17" fillId="54" borderId="53" applyNumberFormat="0" applyFon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30" fillId="51" borderId="52" applyNumberFormat="0" applyAlignment="0" applyProtection="0"/>
    <xf numFmtId="0" fontId="24" fillId="0" borderId="40"/>
    <xf numFmtId="0" fontId="49" fillId="0" borderId="51" applyNumberFormat="0" applyFill="0" applyAlignment="0" applyProtection="0"/>
    <xf numFmtId="0" fontId="17" fillId="0" borderId="40"/>
    <xf numFmtId="0" fontId="127" fillId="0" borderId="36">
      <alignment horizontal="center"/>
    </xf>
    <xf numFmtId="171" fontId="36" fillId="0" borderId="36">
      <alignment horizontal="right"/>
      <protection locked="0"/>
    </xf>
    <xf numFmtId="0" fontId="132" fillId="0" borderId="36">
      <alignment horizontal="center"/>
    </xf>
    <xf numFmtId="195" fontId="17" fillId="0" borderId="36">
      <alignment horizontal="right"/>
      <protection locked="0"/>
    </xf>
    <xf numFmtId="195" fontId="17" fillId="0" borderId="36">
      <alignment horizontal="right"/>
      <protection locked="0"/>
    </xf>
    <xf numFmtId="0" fontId="132" fillId="0" borderId="36">
      <alignment horizontal="center"/>
    </xf>
    <xf numFmtId="171" fontId="36" fillId="0" borderId="36">
      <alignment horizontal="right"/>
      <protection locked="0"/>
    </xf>
    <xf numFmtId="171" fontId="36" fillId="0" borderId="36">
      <alignment horizontal="right"/>
      <protection locked="0"/>
    </xf>
    <xf numFmtId="215" fontId="132" fillId="0" borderId="36">
      <alignment horizontal="center"/>
    </xf>
    <xf numFmtId="0" fontId="132" fillId="0" borderId="36">
      <alignment horizontal="center"/>
    </xf>
    <xf numFmtId="195" fontId="17" fillId="0" borderId="36">
      <alignment horizontal="right"/>
      <protection locked="0"/>
    </xf>
    <xf numFmtId="171" fontId="36" fillId="0" borderId="36">
      <alignment horizontal="right"/>
      <protection locked="0"/>
    </xf>
    <xf numFmtId="195" fontId="17" fillId="0" borderId="36">
      <alignment horizontal="right"/>
      <protection locked="0"/>
    </xf>
    <xf numFmtId="0" fontId="30" fillId="51" borderId="52" applyNumberFormat="0" applyAlignment="0" applyProtection="0"/>
    <xf numFmtId="0" fontId="17" fillId="54" borderId="20" applyNumberFormat="0" applyFont="0" applyAlignment="0" applyProtection="0"/>
    <xf numFmtId="0" fontId="57" fillId="54" borderId="20" applyNumberFormat="0" applyFont="0" applyAlignment="0" applyProtection="0"/>
    <xf numFmtId="195" fontId="17" fillId="0" borderId="11">
      <alignment horizontal="right"/>
      <protection locked="0"/>
    </xf>
    <xf numFmtId="0" fontId="27" fillId="52" borderId="14" applyNumberFormat="0" applyAlignment="0" applyProtection="0"/>
    <xf numFmtId="171" fontId="15" fillId="0" borderId="10"/>
    <xf numFmtId="0" fontId="15" fillId="0" borderId="10">
      <alignment horizontal="left" vertical="center"/>
    </xf>
    <xf numFmtId="0" fontId="91" fillId="64" borderId="12" applyNumberFormat="0" applyAlignment="0" applyProtection="0"/>
    <xf numFmtId="0" fontId="25" fillId="51" borderId="12" applyNumberFormat="0" applyAlignment="0" applyProtection="0"/>
    <xf numFmtId="0" fontId="40" fillId="64" borderId="21" applyNumberFormat="0" applyAlignment="0" applyProtection="0"/>
    <xf numFmtId="0" fontId="40" fillId="51" borderId="21" applyNumberFormat="0" applyAlignment="0" applyProtection="0"/>
    <xf numFmtId="0" fontId="30" fillId="38" borderId="12" applyNumberFormat="0" applyAlignment="0" applyProtection="0"/>
    <xf numFmtId="0" fontId="49" fillId="0" borderId="32" applyNumberFormat="0" applyFill="0" applyAlignment="0" applyProtection="0"/>
    <xf numFmtId="0" fontId="30" fillId="53" borderId="12" applyNumberFormat="0" applyAlignment="0" applyProtection="0"/>
    <xf numFmtId="195" fontId="17" fillId="0" borderId="11">
      <alignment horizontal="right"/>
      <protection locked="0"/>
    </xf>
    <xf numFmtId="171" fontId="15" fillId="0" borderId="10"/>
    <xf numFmtId="171" fontId="15" fillId="0" borderId="10"/>
    <xf numFmtId="0" fontId="15" fillId="0" borderId="10">
      <alignment horizontal="left" vertical="center"/>
    </xf>
    <xf numFmtId="0" fontId="134" fillId="1" borderId="10" applyNumberFormat="0" applyFont="0" applyAlignment="0">
      <alignment horizontal="center"/>
    </xf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171" fontId="15" fillId="0" borderId="1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195" fontId="17" fillId="0" borderId="1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134" fillId="1" borderId="10" applyNumberFormat="0" applyFont="0" applyAlignment="0">
      <alignment horizontal="center"/>
    </xf>
    <xf numFmtId="215" fontId="49" fillId="0" borderId="24" applyNumberFormat="0" applyFill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195" fontId="17" fillId="0" borderId="1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215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0" fontId="27" fillId="52" borderId="14" applyNumberFormat="0" applyAlignment="0" applyProtection="0"/>
    <xf numFmtId="195" fontId="17" fillId="0" borderId="10"/>
    <xf numFmtId="195" fontId="17" fillId="0" borderId="10"/>
    <xf numFmtId="195" fontId="17" fillId="0" borderId="11">
      <alignment horizontal="right"/>
      <protection locked="0"/>
    </xf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30" fillId="38" borderId="12" applyNumberFormat="0" applyAlignment="0" applyProtection="0"/>
    <xf numFmtId="0" fontId="30" fillId="53" borderId="12" applyNumberFormat="0" applyAlignment="0" applyProtection="0"/>
    <xf numFmtId="0" fontId="28" fillId="54" borderId="20" applyNumberFormat="0" applyFont="0" applyAlignment="0" applyProtection="0"/>
    <xf numFmtId="0" fontId="57" fillId="54" borderId="20" applyNumberFormat="0" applyFont="0" applyAlignment="0" applyProtection="0"/>
    <xf numFmtId="0" fontId="17" fillId="54" borderId="20" applyNumberFormat="0" applyFont="0" applyAlignment="0" applyProtection="0"/>
    <xf numFmtId="0" fontId="49" fillId="0" borderId="32" applyNumberFormat="0" applyFill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49" fillId="0" borderId="32" applyNumberFormat="0" applyFill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20" fillId="54" borderId="20" applyNumberFormat="0" applyFon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30" fillId="51" borderId="12" applyNumberFormat="0" applyAlignment="0" applyProtection="0"/>
    <xf numFmtId="0" fontId="28" fillId="54" borderId="20" applyNumberFormat="0" applyFont="0" applyAlignment="0" applyProtection="0"/>
    <xf numFmtId="0" fontId="17" fillId="54" borderId="20" applyNumberFormat="0" applyFon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25" fillId="51" borderId="12" applyNumberFormat="0" applyAlignment="0" applyProtection="0"/>
    <xf numFmtId="215" fontId="91" fillId="64" borderId="12" applyNumberFormat="0" applyAlignment="0" applyProtection="0"/>
    <xf numFmtId="215" fontId="91" fillId="64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38" borderId="12" applyNumberFormat="0" applyAlignment="0" applyProtection="0"/>
    <xf numFmtId="215" fontId="30" fillId="53" borderId="12" applyNumberFormat="0" applyAlignment="0" applyProtection="0"/>
    <xf numFmtId="215" fontId="30" fillId="53" borderId="12" applyNumberFormat="0" applyAlignment="0" applyProtection="0"/>
    <xf numFmtId="215" fontId="20" fillId="54" borderId="20" applyNumberFormat="0" applyFont="0" applyAlignment="0" applyProtection="0"/>
    <xf numFmtId="215" fontId="20" fillId="54" borderId="20" applyNumberFormat="0" applyFont="0" applyAlignment="0" applyProtection="0"/>
    <xf numFmtId="215" fontId="20" fillId="54" borderId="20" applyNumberFormat="0" applyFont="0" applyAlignment="0" applyProtection="0"/>
    <xf numFmtId="215" fontId="20" fillId="54" borderId="20" applyNumberFormat="0" applyFon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51" borderId="21" applyNumberFormat="0" applyAlignment="0" applyProtection="0"/>
    <xf numFmtId="215" fontId="40" fillId="64" borderId="21" applyNumberFormat="0" applyAlignment="0" applyProtection="0"/>
    <xf numFmtId="215" fontId="40" fillId="64" borderId="21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25" fillId="51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40" fillId="51" borderId="21" applyNumberFormat="0" applyAlignment="0" applyProtection="0"/>
    <xf numFmtId="0" fontId="17" fillId="54" borderId="20" applyNumberFormat="0" applyFont="0" applyAlignment="0" applyProtection="0"/>
    <xf numFmtId="0" fontId="30" fillId="38" borderId="12" applyNumberFormat="0" applyAlignment="0" applyProtection="0"/>
    <xf numFmtId="0" fontId="30" fillId="38" borderId="12" applyNumberFormat="0" applyAlignment="0" applyProtection="0"/>
    <xf numFmtId="0" fontId="17" fillId="54" borderId="20" applyNumberFormat="0" applyFont="0" applyAlignment="0" applyProtection="0"/>
    <xf numFmtId="0" fontId="30" fillId="38" borderId="12" applyNumberFormat="0" applyAlignment="0" applyProtection="0"/>
    <xf numFmtId="0" fontId="17" fillId="54" borderId="20" applyNumberFormat="0" applyFon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30" fillId="51" borderId="12" applyNumberFormat="0" applyAlignment="0" applyProtection="0"/>
    <xf numFmtId="0" fontId="49" fillId="0" borderId="32" applyNumberFormat="0" applyFill="0" applyAlignment="0" applyProtection="0"/>
    <xf numFmtId="0" fontId="127" fillId="0" borderId="11">
      <alignment horizontal="center"/>
    </xf>
    <xf numFmtId="171" fontId="36" fillId="0" borderId="11">
      <alignment horizontal="right"/>
      <protection locked="0"/>
    </xf>
    <xf numFmtId="0" fontId="132" fillId="0" borderId="11">
      <alignment horizontal="center"/>
    </xf>
    <xf numFmtId="195" fontId="17" fillId="0" borderId="11">
      <alignment horizontal="right"/>
      <protection locked="0"/>
    </xf>
    <xf numFmtId="195" fontId="17" fillId="0" borderId="11">
      <alignment horizontal="right"/>
      <protection locked="0"/>
    </xf>
    <xf numFmtId="0" fontId="132" fillId="0" borderId="11">
      <alignment horizontal="center"/>
    </xf>
    <xf numFmtId="171" fontId="36" fillId="0" borderId="11">
      <alignment horizontal="right"/>
      <protection locked="0"/>
    </xf>
    <xf numFmtId="171" fontId="36" fillId="0" borderId="11">
      <alignment horizontal="right"/>
      <protection locked="0"/>
    </xf>
    <xf numFmtId="215" fontId="132" fillId="0" borderId="11">
      <alignment horizontal="center"/>
    </xf>
    <xf numFmtId="0" fontId="132" fillId="0" borderId="11">
      <alignment horizontal="center"/>
    </xf>
    <xf numFmtId="195" fontId="17" fillId="0" borderId="11">
      <alignment horizontal="right"/>
      <protection locked="0"/>
    </xf>
    <xf numFmtId="171" fontId="36" fillId="0" borderId="11">
      <alignment horizontal="right"/>
      <protection locked="0"/>
    </xf>
    <xf numFmtId="195" fontId="17" fillId="0" borderId="11">
      <alignment horizontal="right"/>
      <protection locked="0"/>
    </xf>
    <xf numFmtId="0" fontId="30" fillId="51" borderId="12" applyNumberFormat="0" applyAlignment="0" applyProtection="0"/>
    <xf numFmtId="0" fontId="167" fillId="0" borderId="0"/>
    <xf numFmtId="43" fontId="28" fillId="0" borderId="0" applyFont="0" applyFill="0" applyBorder="0" applyAlignment="0" applyProtection="0"/>
    <xf numFmtId="0" fontId="176" fillId="0" borderId="0"/>
  </cellStyleXfs>
  <cellXfs count="712">
    <xf numFmtId="0" fontId="0" fillId="0" borderId="0" xfId="0"/>
    <xf numFmtId="0" fontId="17" fillId="0" borderId="0" xfId="0" applyFont="1" applyFill="1"/>
    <xf numFmtId="0" fontId="17" fillId="32" borderId="0" xfId="211" applyFont="1" applyFill="1" applyAlignment="1"/>
    <xf numFmtId="0" fontId="17" fillId="0" borderId="0" xfId="211" applyFont="1" applyFill="1" applyAlignment="1"/>
    <xf numFmtId="0" fontId="17" fillId="0" borderId="0" xfId="211" applyFont="1" applyFill="1" applyBorder="1" applyAlignment="1"/>
    <xf numFmtId="0" fontId="52" fillId="0" borderId="0" xfId="211" applyFont="1" applyFill="1"/>
    <xf numFmtId="0" fontId="32" fillId="0" borderId="0" xfId="198" applyFont="1" applyFill="1" applyAlignment="1">
      <alignment horizontal="left"/>
    </xf>
    <xf numFmtId="0" fontId="52" fillId="0" borderId="0" xfId="211" applyFont="1" applyFill="1" applyAlignment="1"/>
    <xf numFmtId="0" fontId="52" fillId="0" borderId="0" xfId="211" applyFont="1" applyFill="1" applyBorder="1" applyAlignment="1">
      <alignment horizontal="left"/>
    </xf>
    <xf numFmtId="0" fontId="52" fillId="0" borderId="0" xfId="211" applyFont="1" applyFill="1" applyBorder="1"/>
    <xf numFmtId="0" fontId="17" fillId="0" borderId="0" xfId="198" applyFont="1" applyFill="1"/>
    <xf numFmtId="0" fontId="32" fillId="0" borderId="0" xfId="198" applyFont="1" applyFill="1" applyBorder="1" applyAlignment="1">
      <alignment horizontal="center"/>
    </xf>
    <xf numFmtId="167" fontId="52" fillId="0" borderId="0" xfId="1" applyFont="1" applyFill="1" applyBorder="1"/>
    <xf numFmtId="167" fontId="17" fillId="0" borderId="0" xfId="1" applyFont="1" applyFill="1"/>
    <xf numFmtId="170" fontId="52" fillId="0" borderId="0" xfId="1" applyNumberFormat="1" applyFont="1" applyFill="1"/>
    <xf numFmtId="167" fontId="52" fillId="0" borderId="0" xfId="1" applyFont="1" applyFill="1"/>
    <xf numFmtId="184" fontId="17" fillId="0" borderId="0" xfId="209" applyNumberFormat="1" applyFont="1" applyFill="1"/>
    <xf numFmtId="0" fontId="17" fillId="0" borderId="0" xfId="210" applyFont="1" applyFill="1" applyAlignment="1">
      <alignment horizontal="center" vertical="center"/>
    </xf>
    <xf numFmtId="0" fontId="17" fillId="0" borderId="0" xfId="212" applyFont="1" applyFill="1" applyAlignment="1">
      <alignment horizontal="center"/>
    </xf>
    <xf numFmtId="167" fontId="17" fillId="57" borderId="0" xfId="1" applyFont="1" applyFill="1"/>
    <xf numFmtId="0" fontId="17" fillId="57" borderId="0" xfId="174" applyNumberFormat="1" applyFont="1" applyFill="1"/>
    <xf numFmtId="0" fontId="17" fillId="57" borderId="0" xfId="210" applyFont="1" applyFill="1" applyAlignment="1">
      <alignment horizontal="left" vertical="center"/>
    </xf>
    <xf numFmtId="184" fontId="16" fillId="57" borderId="0" xfId="174" applyNumberFormat="1" applyFont="1" applyFill="1" applyAlignment="1">
      <alignment horizontal="left"/>
    </xf>
    <xf numFmtId="0" fontId="16" fillId="57" borderId="0" xfId="174" applyNumberFormat="1" applyFont="1" applyFill="1" applyAlignment="1">
      <alignment horizontal="left"/>
    </xf>
    <xf numFmtId="0" fontId="17" fillId="0" borderId="0" xfId="203" applyFont="1"/>
    <xf numFmtId="0" fontId="16" fillId="57" borderId="0" xfId="203" applyFont="1" applyFill="1"/>
    <xf numFmtId="0" fontId="16" fillId="57" borderId="0" xfId="174" applyNumberFormat="1" applyFont="1" applyFill="1"/>
    <xf numFmtId="0" fontId="17" fillId="57" borderId="0" xfId="203" applyFont="1" applyFill="1"/>
    <xf numFmtId="187" fontId="17" fillId="57" borderId="0" xfId="203" applyNumberFormat="1" applyFont="1" applyFill="1" applyAlignment="1">
      <alignment horizontal="left"/>
    </xf>
    <xf numFmtId="0" fontId="16" fillId="57" borderId="30" xfId="203" applyFont="1" applyFill="1" applyBorder="1" applyAlignment="1">
      <alignment horizontal="center" vertical="center"/>
    </xf>
    <xf numFmtId="0" fontId="16" fillId="57" borderId="10" xfId="203" applyFont="1" applyFill="1" applyBorder="1" applyAlignment="1">
      <alignment horizontal="center" vertical="center"/>
    </xf>
    <xf numFmtId="0" fontId="17" fillId="0" borderId="0" xfId="203" applyFont="1" applyAlignment="1">
      <alignment vertical="center"/>
    </xf>
    <xf numFmtId="0" fontId="16" fillId="57" borderId="0" xfId="203" applyFont="1" applyFill="1" applyAlignment="1">
      <alignment wrapText="1"/>
    </xf>
    <xf numFmtId="0" fontId="58" fillId="57" borderId="0" xfId="203" applyFont="1" applyFill="1"/>
    <xf numFmtId="0" fontId="17" fillId="57" borderId="0" xfId="203" applyFont="1" applyFill="1" applyAlignment="1">
      <alignment wrapText="1"/>
    </xf>
    <xf numFmtId="0" fontId="16" fillId="57" borderId="29" xfId="203" applyNumberFormat="1" applyFont="1" applyFill="1" applyBorder="1"/>
    <xf numFmtId="0" fontId="59" fillId="57" borderId="0" xfId="203" applyFont="1" applyFill="1"/>
    <xf numFmtId="0" fontId="17" fillId="0" borderId="0" xfId="203" applyFont="1" applyFill="1"/>
    <xf numFmtId="0" fontId="17" fillId="0" borderId="0" xfId="174" applyNumberFormat="1" applyFont="1" applyFill="1"/>
    <xf numFmtId="167" fontId="0" fillId="0" borderId="0" xfId="0" applyNumberFormat="1"/>
    <xf numFmtId="170" fontId="52" fillId="0" borderId="0" xfId="1" applyNumberFormat="1" applyFont="1" applyFill="1" applyBorder="1"/>
    <xf numFmtId="0" fontId="32" fillId="0" borderId="0" xfId="211" applyFont="1" applyFill="1"/>
    <xf numFmtId="170" fontId="32" fillId="0" borderId="0" xfId="1" applyNumberFormat="1" applyFont="1" applyFill="1" applyBorder="1"/>
    <xf numFmtId="170" fontId="52" fillId="0" borderId="0" xfId="1" applyNumberFormat="1" applyFont="1" applyFill="1" applyAlignment="1"/>
    <xf numFmtId="170" fontId="52" fillId="0" borderId="0" xfId="1" applyNumberFormat="1" applyFont="1" applyFill="1" applyBorder="1" applyAlignment="1"/>
    <xf numFmtId="170" fontId="52" fillId="0" borderId="0" xfId="1" applyNumberFormat="1" applyFont="1" applyFill="1" applyAlignment="1">
      <alignment horizontal="left"/>
    </xf>
    <xf numFmtId="167" fontId="17" fillId="55" borderId="0" xfId="1" applyFont="1" applyFill="1"/>
    <xf numFmtId="167" fontId="0" fillId="0" borderId="0" xfId="1" applyFont="1"/>
    <xf numFmtId="0" fontId="17" fillId="0" borderId="0" xfId="0" applyFont="1" applyFill="1" applyAlignment="1">
      <alignment horizontal="left"/>
    </xf>
    <xf numFmtId="0" fontId="17" fillId="0" borderId="0" xfId="198" applyFont="1" applyFill="1" applyBorder="1" applyAlignment="1"/>
    <xf numFmtId="0" fontId="16" fillId="0" borderId="0" xfId="211" applyFont="1" applyFill="1" applyAlignment="1"/>
    <xf numFmtId="0" fontId="17" fillId="0" borderId="0" xfId="211" quotePrefix="1" applyFont="1" applyFill="1" applyAlignment="1">
      <alignment horizontal="left"/>
    </xf>
    <xf numFmtId="0" fontId="16" fillId="0" borderId="0" xfId="198" applyFont="1" applyFill="1" applyAlignment="1">
      <alignment horizontal="left"/>
    </xf>
    <xf numFmtId="43" fontId="0" fillId="0" borderId="0" xfId="0" applyNumberFormat="1"/>
    <xf numFmtId="0" fontId="17" fillId="0" borderId="0" xfId="210" applyFont="1" applyFill="1" applyAlignment="1">
      <alignment horizontal="left" vertical="center"/>
    </xf>
    <xf numFmtId="167" fontId="0" fillId="55" borderId="0" xfId="1" applyFont="1" applyFill="1"/>
    <xf numFmtId="167" fontId="0" fillId="0" borderId="9" xfId="1" applyFont="1" applyBorder="1"/>
    <xf numFmtId="167" fontId="0" fillId="0" borderId="0" xfId="1" applyFont="1" applyFill="1"/>
    <xf numFmtId="167" fontId="0" fillId="62" borderId="0" xfId="1" applyFont="1" applyFill="1"/>
    <xf numFmtId="0" fontId="0" fillId="0" borderId="0" xfId="0" applyNumberFormat="1"/>
    <xf numFmtId="0" fontId="0" fillId="0" borderId="0" xfId="0" applyAlignment="1">
      <alignment horizontal="left"/>
    </xf>
    <xf numFmtId="167" fontId="0" fillId="56" borderId="0" xfId="1" applyFont="1" applyFill="1"/>
    <xf numFmtId="167" fontId="0" fillId="59" borderId="0" xfId="1" applyFont="1" applyFill="1"/>
    <xf numFmtId="0" fontId="0" fillId="62" borderId="0" xfId="0" applyFill="1"/>
    <xf numFmtId="0" fontId="0" fillId="0" borderId="0" xfId="0" pivotButton="1"/>
    <xf numFmtId="167" fontId="67" fillId="0" borderId="0" xfId="1" applyFont="1"/>
    <xf numFmtId="167" fontId="67" fillId="0" borderId="0" xfId="0" applyNumberFormat="1" applyFont="1"/>
    <xf numFmtId="167" fontId="0" fillId="63" borderId="0" xfId="1" applyFont="1" applyFill="1"/>
    <xf numFmtId="0" fontId="17" fillId="57" borderId="0" xfId="299" applyNumberFormat="1" applyFont="1" applyFill="1" applyAlignment="1">
      <alignment horizontal="right"/>
    </xf>
    <xf numFmtId="0" fontId="52" fillId="0" borderId="0" xfId="211" applyFont="1" applyFill="1" applyAlignment="1">
      <alignment horizontal="center"/>
    </xf>
    <xf numFmtId="0" fontId="17" fillId="0" borderId="0" xfId="211" applyFont="1" applyFill="1" applyAlignment="1">
      <alignment horizontal="center"/>
    </xf>
    <xf numFmtId="0" fontId="15" fillId="0" borderId="0" xfId="306" applyFont="1" applyFill="1" applyAlignment="1">
      <alignment horizontal="left"/>
    </xf>
    <xf numFmtId="0" fontId="63" fillId="0" borderId="0" xfId="307" applyFont="1" applyAlignment="1">
      <alignment horizontal="left"/>
    </xf>
    <xf numFmtId="0" fontId="63" fillId="0" borderId="0" xfId="307" applyFont="1" applyFill="1" applyAlignment="1">
      <alignment horizontal="center"/>
    </xf>
    <xf numFmtId="0" fontId="63" fillId="0" borderId="0" xfId="307" applyFont="1" applyFill="1" applyAlignment="1">
      <alignment horizontal="left"/>
    </xf>
    <xf numFmtId="0" fontId="63" fillId="0" borderId="0" xfId="307" applyFont="1" applyFill="1" applyBorder="1" applyAlignment="1">
      <alignment horizontal="left"/>
    </xf>
    <xf numFmtId="0" fontId="62" fillId="0" borderId="0" xfId="307" applyFont="1" applyAlignment="1"/>
    <xf numFmtId="0" fontId="16" fillId="0" borderId="0" xfId="306" applyFont="1" applyAlignment="1">
      <alignment vertical="center"/>
    </xf>
    <xf numFmtId="0" fontId="16" fillId="0" borderId="0" xfId="306" applyFont="1" applyFill="1" applyAlignment="1">
      <alignment horizontal="left"/>
    </xf>
    <xf numFmtId="0" fontId="62" fillId="0" borderId="0" xfId="307" applyFont="1" applyAlignment="1">
      <alignment horizontal="left"/>
    </xf>
    <xf numFmtId="0" fontId="62" fillId="0" borderId="0" xfId="307" applyFont="1" applyFill="1" applyAlignment="1">
      <alignment horizontal="center"/>
    </xf>
    <xf numFmtId="0" fontId="62" fillId="0" borderId="0" xfId="307" applyFont="1" applyFill="1" applyAlignment="1">
      <alignment horizontal="left"/>
    </xf>
    <xf numFmtId="0" fontId="62" fillId="0" borderId="0" xfId="307" applyFont="1" applyFill="1" applyBorder="1" applyAlignment="1">
      <alignment horizontal="left"/>
    </xf>
    <xf numFmtId="0" fontId="17" fillId="0" borderId="0" xfId="306" applyFont="1" applyFill="1" applyBorder="1" applyAlignment="1"/>
    <xf numFmtId="0" fontId="62" fillId="0" borderId="11" xfId="306" applyFont="1" applyBorder="1" applyAlignment="1"/>
    <xf numFmtId="0" fontId="62" fillId="0" borderId="11" xfId="307" applyFont="1" applyBorder="1" applyAlignment="1"/>
    <xf numFmtId="0" fontId="72" fillId="0" borderId="11" xfId="307" applyFont="1" applyFill="1" applyBorder="1" applyAlignment="1">
      <alignment horizontal="center"/>
    </xf>
    <xf numFmtId="0" fontId="62" fillId="0" borderId="11" xfId="307" applyFont="1" applyFill="1" applyBorder="1" applyAlignment="1"/>
    <xf numFmtId="0" fontId="62" fillId="0" borderId="0" xfId="307" applyFont="1" applyFill="1" applyBorder="1" applyAlignment="1"/>
    <xf numFmtId="0" fontId="62" fillId="0" borderId="0" xfId="306" applyFont="1" applyBorder="1" applyAlignment="1"/>
    <xf numFmtId="0" fontId="62" fillId="0" borderId="0" xfId="307" applyFont="1" applyBorder="1" applyAlignment="1"/>
    <xf numFmtId="0" fontId="72" fillId="0" borderId="0" xfId="307" applyFont="1" applyFill="1" applyBorder="1" applyAlignment="1">
      <alignment horizontal="center"/>
    </xf>
    <xf numFmtId="0" fontId="72" fillId="0" borderId="0" xfId="306" applyFont="1" applyFill="1" applyBorder="1" applyAlignment="1">
      <alignment horizontal="center"/>
    </xf>
    <xf numFmtId="0" fontId="72" fillId="0" borderId="0" xfId="307" applyFont="1" applyAlignment="1">
      <alignment horizontal="center"/>
    </xf>
    <xf numFmtId="0" fontId="72" fillId="0" borderId="0" xfId="306" applyFont="1" applyFill="1" applyAlignment="1">
      <alignment horizontal="center"/>
    </xf>
    <xf numFmtId="0" fontId="72" fillId="0" borderId="0" xfId="307" applyFont="1" applyFill="1" applyBorder="1" applyAlignment="1"/>
    <xf numFmtId="0" fontId="62" fillId="0" borderId="0" xfId="307" applyFont="1" applyAlignment="1">
      <alignment horizontal="center"/>
    </xf>
    <xf numFmtId="0" fontId="18" fillId="0" borderId="0" xfId="306" applyNumberFormat="1" applyFont="1" applyFill="1" applyBorder="1" applyAlignment="1">
      <alignment horizontal="center"/>
    </xf>
    <xf numFmtId="0" fontId="72" fillId="0" borderId="0" xfId="306" applyNumberFormat="1" applyFont="1" applyFill="1" applyBorder="1" applyAlignment="1">
      <alignment horizontal="center"/>
    </xf>
    <xf numFmtId="165" fontId="62" fillId="0" borderId="0" xfId="307" applyNumberFormat="1" applyFont="1" applyAlignment="1">
      <alignment horizontal="center"/>
    </xf>
    <xf numFmtId="165" fontId="62" fillId="0" borderId="0" xfId="307" applyNumberFormat="1" applyFont="1" applyFill="1" applyAlignment="1"/>
    <xf numFmtId="165" fontId="62" fillId="0" borderId="0" xfId="307" applyNumberFormat="1" applyFont="1" applyFill="1" applyBorder="1" applyAlignment="1"/>
    <xf numFmtId="0" fontId="62" fillId="0" borderId="0" xfId="307" applyNumberFormat="1" applyFont="1" applyAlignment="1"/>
    <xf numFmtId="0" fontId="62" fillId="0" borderId="0" xfId="307" applyFont="1" applyFill="1" applyAlignment="1"/>
    <xf numFmtId="165" fontId="62" fillId="0" borderId="0" xfId="307" applyNumberFormat="1" applyFont="1" applyFill="1" applyAlignment="1">
      <alignment horizontal="center"/>
    </xf>
    <xf numFmtId="165" fontId="62" fillId="0" borderId="0" xfId="307" applyNumberFormat="1" applyFont="1" applyBorder="1" applyAlignment="1"/>
    <xf numFmtId="165" fontId="62" fillId="0" borderId="0" xfId="309" applyNumberFormat="1" applyFont="1" applyFill="1" applyBorder="1"/>
    <xf numFmtId="165" fontId="62" fillId="0" borderId="0" xfId="306" applyNumberFormat="1" applyFont="1" applyAlignment="1">
      <alignment horizontal="center"/>
    </xf>
    <xf numFmtId="165" fontId="62" fillId="0" borderId="0" xfId="306" applyNumberFormat="1" applyFont="1" applyFill="1"/>
    <xf numFmtId="0" fontId="62" fillId="0" borderId="0" xfId="306" applyFont="1"/>
    <xf numFmtId="165" fontId="73" fillId="0" borderId="0" xfId="306" applyNumberFormat="1" applyFont="1" applyFill="1" applyAlignment="1"/>
    <xf numFmtId="165" fontId="73" fillId="0" borderId="0" xfId="306" applyNumberFormat="1" applyFont="1" applyFill="1" applyAlignment="1">
      <alignment horizontal="center"/>
    </xf>
    <xf numFmtId="0" fontId="62" fillId="0" borderId="0" xfId="307" applyFont="1" applyFill="1" applyBorder="1" applyAlignment="1">
      <alignment horizontal="center"/>
    </xf>
    <xf numFmtId="165" fontId="62" fillId="0" borderId="33" xfId="307" applyNumberFormat="1" applyFont="1" applyBorder="1" applyAlignment="1"/>
    <xf numFmtId="0" fontId="62" fillId="0" borderId="33" xfId="307" applyFont="1" applyFill="1" applyBorder="1" applyAlignment="1"/>
    <xf numFmtId="0" fontId="62" fillId="0" borderId="33" xfId="307" applyFont="1" applyFill="1" applyBorder="1" applyAlignment="1">
      <alignment horizontal="center"/>
    </xf>
    <xf numFmtId="165" fontId="62" fillId="0" borderId="33" xfId="307" applyNumberFormat="1" applyFont="1" applyFill="1" applyBorder="1" applyAlignment="1"/>
    <xf numFmtId="165" fontId="62" fillId="0" borderId="0" xfId="307" applyNumberFormat="1" applyFont="1" applyFill="1" applyBorder="1" applyAlignment="1">
      <alignment horizontal="center"/>
    </xf>
    <xf numFmtId="0" fontId="16" fillId="0" borderId="0" xfId="211" applyFont="1" applyFill="1" applyBorder="1" applyAlignment="1"/>
    <xf numFmtId="170" fontId="63" fillId="0" borderId="0" xfId="1" applyNumberFormat="1" applyFont="1" applyFill="1" applyAlignment="1">
      <alignment horizontal="left"/>
    </xf>
    <xf numFmtId="170" fontId="62" fillId="0" borderId="0" xfId="1" applyNumberFormat="1" applyFont="1" applyFill="1" applyAlignment="1">
      <alignment horizontal="left"/>
    </xf>
    <xf numFmtId="170" fontId="62" fillId="0" borderId="11" xfId="1" applyNumberFormat="1" applyFont="1" applyFill="1" applyBorder="1" applyAlignment="1"/>
    <xf numFmtId="170" fontId="62" fillId="0" borderId="0" xfId="1" applyNumberFormat="1" applyFont="1" applyFill="1" applyBorder="1" applyAlignment="1"/>
    <xf numFmtId="170" fontId="72" fillId="0" borderId="0" xfId="1" applyNumberFormat="1" applyFont="1" applyFill="1" applyBorder="1" applyAlignment="1">
      <alignment horizontal="center"/>
    </xf>
    <xf numFmtId="170" fontId="72" fillId="0" borderId="0" xfId="1" applyNumberFormat="1" applyFont="1" applyFill="1" applyAlignment="1">
      <alignment horizontal="center"/>
    </xf>
    <xf numFmtId="0" fontId="62" fillId="0" borderId="0" xfId="307" applyNumberFormat="1" applyFont="1" applyBorder="1" applyAlignment="1"/>
    <xf numFmtId="170" fontId="62" fillId="0" borderId="0" xfId="1" applyNumberFormat="1" applyFont="1" applyFill="1" applyBorder="1"/>
    <xf numFmtId="0" fontId="52" fillId="0" borderId="0" xfId="0" applyFont="1" applyFill="1"/>
    <xf numFmtId="0" fontId="52" fillId="0" borderId="0" xfId="0" applyFont="1" applyFill="1" applyAlignment="1">
      <alignment horizontal="center"/>
    </xf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/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/>
    </xf>
    <xf numFmtId="0" fontId="52" fillId="0" borderId="0" xfId="0" applyFont="1" applyFill="1" applyBorder="1" applyAlignment="1"/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 wrapText="1"/>
    </xf>
    <xf numFmtId="0" fontId="75" fillId="0" borderId="0" xfId="0" applyFont="1" applyFill="1" applyBorder="1" applyAlignment="1">
      <alignment horizontal="center"/>
    </xf>
    <xf numFmtId="170" fontId="52" fillId="0" borderId="9" xfId="1" applyNumberFormat="1" applyFont="1" applyFill="1" applyBorder="1"/>
    <xf numFmtId="165" fontId="52" fillId="0" borderId="0" xfId="0" applyNumberFormat="1" applyFont="1" applyFill="1"/>
    <xf numFmtId="0" fontId="52" fillId="0" borderId="0" xfId="0" applyNumberFormat="1" applyFont="1" applyFill="1" applyBorder="1"/>
    <xf numFmtId="0" fontId="52" fillId="0" borderId="0" xfId="0" applyNumberFormat="1" applyFont="1" applyFill="1"/>
    <xf numFmtId="170" fontId="52" fillId="0" borderId="0" xfId="0" applyNumberFormat="1" applyFont="1" applyFill="1"/>
    <xf numFmtId="0" fontId="76" fillId="0" borderId="0" xfId="0" applyFont="1" applyFill="1"/>
    <xf numFmtId="0" fontId="76" fillId="0" borderId="0" xfId="0" applyFont="1" applyFill="1" applyAlignment="1">
      <alignment horizontal="left"/>
    </xf>
    <xf numFmtId="0" fontId="77" fillId="0" borderId="0" xfId="0" applyFont="1" applyFill="1"/>
    <xf numFmtId="170" fontId="52" fillId="0" borderId="0" xfId="1" applyNumberFormat="1" applyFont="1" applyFill="1" applyBorder="1" applyAlignment="1">
      <alignment horizontal="right"/>
    </xf>
    <xf numFmtId="0" fontId="78" fillId="0" borderId="0" xfId="0" applyFont="1" applyFill="1"/>
    <xf numFmtId="0" fontId="79" fillId="0" borderId="0" xfId="0" applyFont="1" applyFill="1"/>
    <xf numFmtId="0" fontId="78" fillId="0" borderId="0" xfId="0" applyFont="1" applyFill="1" applyAlignment="1">
      <alignment horizontal="center"/>
    </xf>
    <xf numFmtId="165" fontId="52" fillId="0" borderId="0" xfId="0" applyNumberFormat="1" applyFont="1" applyFill="1" applyBorder="1"/>
    <xf numFmtId="0" fontId="76" fillId="0" borderId="0" xfId="0" applyFont="1" applyFill="1" applyAlignment="1">
      <alignment horizontal="center"/>
    </xf>
    <xf numFmtId="0" fontId="76" fillId="0" borderId="0" xfId="0" applyFont="1" applyFill="1" applyBorder="1"/>
    <xf numFmtId="0" fontId="32" fillId="0" borderId="0" xfId="211" applyFont="1" applyFill="1" applyBorder="1" applyAlignment="1">
      <alignment horizontal="left"/>
    </xf>
    <xf numFmtId="0" fontId="32" fillId="0" borderId="0" xfId="211" applyFont="1" applyFill="1" applyAlignment="1">
      <alignment horizontal="left"/>
    </xf>
    <xf numFmtId="0" fontId="32" fillId="0" borderId="0" xfId="198" applyFont="1" applyFill="1" applyBorder="1"/>
    <xf numFmtId="0" fontId="43" fillId="0" borderId="0" xfId="198" applyFont="1" applyFill="1" applyAlignment="1">
      <alignment horizontal="center" wrapText="1"/>
    </xf>
    <xf numFmtId="170" fontId="77" fillId="0" borderId="0" xfId="1" applyNumberFormat="1" applyFont="1" applyFill="1" applyBorder="1" applyAlignment="1">
      <alignment horizontal="right"/>
    </xf>
    <xf numFmtId="0" fontId="52" fillId="0" borderId="0" xfId="211" applyFont="1" applyFill="1" applyBorder="1" applyAlignment="1"/>
    <xf numFmtId="0" fontId="32" fillId="0" borderId="0" xfId="198" applyFont="1" applyFill="1" applyAlignment="1">
      <alignment horizontal="center"/>
    </xf>
    <xf numFmtId="0" fontId="32" fillId="0" borderId="0" xfId="211" applyFont="1" applyFill="1" applyAlignment="1"/>
    <xf numFmtId="181" fontId="77" fillId="0" borderId="0" xfId="211" applyNumberFormat="1" applyFont="1" applyFill="1" applyBorder="1" applyAlignment="1">
      <alignment horizontal="right"/>
    </xf>
    <xf numFmtId="181" fontId="77" fillId="0" borderId="0" xfId="211" applyNumberFormat="1" applyFont="1" applyFill="1" applyBorder="1" applyAlignment="1">
      <alignment horizontal="left"/>
    </xf>
    <xf numFmtId="167" fontId="52" fillId="0" borderId="0" xfId="1" applyFont="1" applyFill="1" applyAlignment="1"/>
    <xf numFmtId="0" fontId="52" fillId="0" borderId="0" xfId="211" applyFont="1" applyFill="1" applyBorder="1" applyAlignment="1">
      <alignment horizontal="center"/>
    </xf>
    <xf numFmtId="181" fontId="52" fillId="0" borderId="0" xfId="211" applyNumberFormat="1" applyFont="1" applyFill="1" applyBorder="1" applyAlignment="1">
      <alignment horizontal="right"/>
    </xf>
    <xf numFmtId="181" fontId="52" fillId="0" borderId="0" xfId="211" applyNumberFormat="1" applyFont="1" applyFill="1" applyAlignment="1">
      <alignment horizontal="right"/>
    </xf>
    <xf numFmtId="165" fontId="52" fillId="0" borderId="0" xfId="0" applyNumberFormat="1" applyFont="1" applyFill="1" applyBorder="1" applyAlignment="1">
      <alignment horizontal="right"/>
    </xf>
    <xf numFmtId="181" fontId="77" fillId="0" borderId="0" xfId="211" applyNumberFormat="1" applyFont="1" applyFill="1" applyAlignment="1">
      <alignment horizontal="right"/>
    </xf>
    <xf numFmtId="181" fontId="52" fillId="0" borderId="0" xfId="211" applyNumberFormat="1" applyFont="1" applyFill="1" applyBorder="1" applyAlignment="1">
      <alignment horizontal="right" shrinkToFit="1"/>
    </xf>
    <xf numFmtId="170" fontId="52" fillId="0" borderId="0" xfId="1" applyNumberFormat="1" applyFont="1" applyFill="1" applyAlignment="1">
      <alignment horizontal="right"/>
    </xf>
    <xf numFmtId="0" fontId="52" fillId="0" borderId="0" xfId="211" applyNumberFormat="1" applyFont="1" applyFill="1" applyBorder="1" applyAlignment="1">
      <alignment horizontal="right"/>
    </xf>
    <xf numFmtId="181" fontId="52" fillId="0" borderId="0" xfId="211" applyNumberFormat="1" applyFont="1" applyFill="1" applyBorder="1" applyAlignment="1"/>
    <xf numFmtId="0" fontId="52" fillId="0" borderId="0" xfId="211" applyFont="1" applyFill="1" applyAlignment="1">
      <alignment horizontal="right"/>
    </xf>
    <xf numFmtId="0" fontId="52" fillId="32" borderId="0" xfId="211" applyFont="1" applyFill="1" applyAlignment="1"/>
    <xf numFmtId="165" fontId="52" fillId="32" borderId="0" xfId="0" applyNumberFormat="1" applyFont="1" applyFill="1" applyBorder="1" applyAlignment="1">
      <alignment horizontal="right"/>
    </xf>
    <xf numFmtId="182" fontId="52" fillId="0" borderId="0" xfId="211" applyNumberFormat="1" applyFont="1" applyFill="1" applyBorder="1" applyAlignment="1">
      <alignment horizontal="right"/>
    </xf>
    <xf numFmtId="0" fontId="52" fillId="0" borderId="0" xfId="211" quotePrefix="1" applyFont="1" applyFill="1" applyBorder="1" applyAlignment="1">
      <alignment horizontal="center"/>
    </xf>
    <xf numFmtId="0" fontId="79" fillId="0" borderId="0" xfId="198" applyFont="1" applyFill="1"/>
    <xf numFmtId="0" fontId="78" fillId="0" borderId="0" xfId="198" applyFont="1" applyFill="1"/>
    <xf numFmtId="0" fontId="78" fillId="0" borderId="0" xfId="198" applyFont="1" applyFill="1" applyAlignment="1">
      <alignment horizontal="center"/>
    </xf>
    <xf numFmtId="165" fontId="78" fillId="0" borderId="0" xfId="198" applyNumberFormat="1" applyFont="1" applyFill="1"/>
    <xf numFmtId="165" fontId="52" fillId="0" borderId="0" xfId="198" applyNumberFormat="1" applyFont="1" applyFill="1" applyBorder="1"/>
    <xf numFmtId="0" fontId="52" fillId="0" borderId="0" xfId="211" applyFont="1" applyFill="1" applyBorder="1" applyAlignment="1">
      <alignment horizontal="centerContinuous"/>
    </xf>
    <xf numFmtId="0" fontId="52" fillId="32" borderId="0" xfId="198" applyFont="1" applyFill="1"/>
    <xf numFmtId="170" fontId="32" fillId="0" borderId="0" xfId="173" applyNumberFormat="1" applyFont="1" applyFill="1" applyAlignment="1">
      <alignment horizontal="left"/>
    </xf>
    <xf numFmtId="0" fontId="52" fillId="32" borderId="0" xfId="211" applyFont="1" applyFill="1" applyBorder="1" applyAlignment="1"/>
    <xf numFmtId="0" fontId="32" fillId="32" borderId="0" xfId="211" applyFont="1" applyFill="1" applyBorder="1" applyAlignment="1">
      <alignment horizontal="left"/>
    </xf>
    <xf numFmtId="0" fontId="52" fillId="0" borderId="0" xfId="190" applyFont="1" applyFill="1" applyBorder="1"/>
    <xf numFmtId="0" fontId="52" fillId="0" borderId="0" xfId="190" applyNumberFormat="1" applyFont="1" applyFill="1" applyAlignment="1">
      <alignment horizontal="left"/>
    </xf>
    <xf numFmtId="0" fontId="32" fillId="0" borderId="0" xfId="190" applyFont="1" applyFill="1" applyBorder="1" applyAlignment="1">
      <alignment horizontal="center"/>
    </xf>
    <xf numFmtId="0" fontId="52" fillId="32" borderId="0" xfId="190" applyNumberFormat="1" applyFont="1" applyFill="1" applyBorder="1"/>
    <xf numFmtId="0" fontId="52" fillId="32" borderId="0" xfId="190" applyFont="1" applyFill="1" applyBorder="1"/>
    <xf numFmtId="0" fontId="52" fillId="0" borderId="0" xfId="190" applyFont="1" applyFill="1" applyAlignment="1">
      <alignment vertical="top" wrapText="1"/>
    </xf>
    <xf numFmtId="0" fontId="78" fillId="0" borderId="0" xfId="190" applyFont="1" applyFill="1"/>
    <xf numFmtId="170" fontId="52" fillId="0" borderId="0" xfId="1" quotePrefix="1" applyNumberFormat="1" applyFont="1" applyFill="1" applyBorder="1" applyAlignment="1">
      <alignment horizontal="left"/>
    </xf>
    <xf numFmtId="0" fontId="52" fillId="0" borderId="0" xfId="190" applyNumberFormat="1" applyFont="1" applyFill="1" applyAlignment="1"/>
    <xf numFmtId="167" fontId="52" fillId="0" borderId="0" xfId="1" quotePrefix="1" applyNumberFormat="1" applyFont="1" applyFill="1" applyBorder="1" applyAlignment="1">
      <alignment horizontal="left"/>
    </xf>
    <xf numFmtId="167" fontId="52" fillId="0" borderId="0" xfId="211" quotePrefix="1" applyNumberFormat="1" applyFont="1" applyFill="1" applyBorder="1" applyAlignment="1">
      <alignment horizontal="left"/>
    </xf>
    <xf numFmtId="167" fontId="52" fillId="0" borderId="0" xfId="190" applyNumberFormat="1" applyFont="1" applyFill="1" applyAlignment="1">
      <alignment horizontal="left"/>
    </xf>
    <xf numFmtId="167" fontId="52" fillId="0" borderId="0" xfId="190" applyNumberFormat="1" applyFont="1" applyFill="1" applyAlignment="1">
      <alignment horizontal="right"/>
    </xf>
    <xf numFmtId="167" fontId="52" fillId="0" borderId="0" xfId="173" applyNumberFormat="1" applyFont="1" applyFill="1" applyAlignment="1">
      <alignment horizontal="left"/>
    </xf>
    <xf numFmtId="167" fontId="52" fillId="0" borderId="0" xfId="190" applyNumberFormat="1" applyFont="1" applyFill="1" applyAlignment="1"/>
    <xf numFmtId="167" fontId="52" fillId="0" borderId="0" xfId="1" applyNumberFormat="1" applyFont="1" applyFill="1" applyAlignment="1">
      <alignment horizontal="right"/>
    </xf>
    <xf numFmtId="167" fontId="52" fillId="0" borderId="0" xfId="1" applyNumberFormat="1" applyFont="1" applyFill="1" applyAlignment="1">
      <alignment horizontal="left"/>
    </xf>
    <xf numFmtId="167" fontId="52" fillId="0" borderId="0" xfId="1" applyNumberFormat="1" applyFont="1" applyFill="1" applyAlignment="1"/>
    <xf numFmtId="0" fontId="52" fillId="0" borderId="0" xfId="190" applyNumberFormat="1" applyFont="1" applyFill="1" applyAlignment="1">
      <alignment horizontal="right"/>
    </xf>
    <xf numFmtId="0" fontId="52" fillId="0" borderId="0" xfId="190" applyNumberFormat="1" applyFont="1" applyFill="1"/>
    <xf numFmtId="0" fontId="52" fillId="0" borderId="0" xfId="190" applyNumberFormat="1" applyFont="1" applyFill="1" applyAlignment="1">
      <alignment horizontal="center"/>
    </xf>
    <xf numFmtId="0" fontId="77" fillId="0" borderId="0" xfId="190" quotePrefix="1" applyFont="1" applyFill="1" applyAlignment="1">
      <alignment wrapText="1"/>
    </xf>
    <xf numFmtId="0" fontId="52" fillId="0" borderId="0" xfId="190" applyFont="1" applyFill="1" applyAlignment="1">
      <alignment horizontal="center"/>
    </xf>
    <xf numFmtId="0" fontId="52" fillId="0" borderId="0" xfId="190" applyNumberFormat="1" applyFont="1" applyFill="1" applyBorder="1" applyAlignment="1">
      <alignment horizontal="right"/>
    </xf>
    <xf numFmtId="0" fontId="52" fillId="0" borderId="0" xfId="190" applyNumberFormat="1" applyFont="1" applyFill="1" applyBorder="1" applyAlignment="1">
      <alignment horizontal="left"/>
    </xf>
    <xf numFmtId="0" fontId="32" fillId="32" borderId="0" xfId="211" applyFont="1" applyFill="1"/>
    <xf numFmtId="0" fontId="52" fillId="32" borderId="0" xfId="211" applyFont="1" applyFill="1"/>
    <xf numFmtId="170" fontId="52" fillId="32" borderId="0" xfId="1" applyNumberFormat="1" applyFont="1" applyFill="1"/>
    <xf numFmtId="170" fontId="52" fillId="0" borderId="0" xfId="211" applyNumberFormat="1" applyFont="1" applyFill="1" applyBorder="1" applyAlignment="1"/>
    <xf numFmtId="170" fontId="52" fillId="0" borderId="10" xfId="1" applyNumberFormat="1" applyFont="1" applyFill="1" applyBorder="1"/>
    <xf numFmtId="0" fontId="52" fillId="32" borderId="0" xfId="211" applyNumberFormat="1" applyFont="1" applyFill="1"/>
    <xf numFmtId="0" fontId="52" fillId="0" borderId="0" xfId="211" applyNumberFormat="1" applyFont="1" applyFill="1"/>
    <xf numFmtId="0" fontId="52" fillId="0" borderId="0" xfId="211" applyNumberFormat="1" applyFont="1" applyFill="1" applyBorder="1"/>
    <xf numFmtId="170" fontId="52" fillId="55" borderId="0" xfId="1" applyNumberFormat="1" applyFont="1" applyFill="1"/>
    <xf numFmtId="0" fontId="52" fillId="55" borderId="0" xfId="211" applyFont="1" applyFill="1" applyAlignment="1">
      <alignment horizontal="center"/>
    </xf>
    <xf numFmtId="0" fontId="78" fillId="32" borderId="0" xfId="211" applyFont="1" applyFill="1" applyBorder="1" applyAlignment="1">
      <alignment horizontal="left"/>
    </xf>
    <xf numFmtId="0" fontId="52" fillId="32" borderId="0" xfId="211" quotePrefix="1" applyFont="1" applyFill="1" applyBorder="1" applyAlignment="1">
      <alignment horizontal="left"/>
    </xf>
    <xf numFmtId="0" fontId="52" fillId="55" borderId="0" xfId="211" quotePrefix="1" applyFont="1" applyFill="1" applyBorder="1" applyAlignment="1">
      <alignment horizontal="center"/>
    </xf>
    <xf numFmtId="0" fontId="52" fillId="55" borderId="0" xfId="211" applyFont="1" applyFill="1" applyAlignment="1"/>
    <xf numFmtId="0" fontId="52" fillId="55" borderId="0" xfId="211" applyFont="1" applyFill="1" applyBorder="1" applyAlignment="1"/>
    <xf numFmtId="0" fontId="52" fillId="32" borderId="0" xfId="211" applyFont="1" applyFill="1" applyBorder="1"/>
    <xf numFmtId="0" fontId="52" fillId="55" borderId="0" xfId="211" applyFont="1" applyFill="1" applyBorder="1" applyAlignment="1">
      <alignment horizontal="center"/>
    </xf>
    <xf numFmtId="181" fontId="52" fillId="32" borderId="0" xfId="211" applyNumberFormat="1" applyFont="1" applyFill="1" applyBorder="1"/>
    <xf numFmtId="0" fontId="52" fillId="0" borderId="0" xfId="198" applyFont="1" applyFill="1" applyBorder="1" applyAlignment="1"/>
    <xf numFmtId="0" fontId="43" fillId="0" borderId="0" xfId="198" applyFont="1" applyFill="1" applyBorder="1" applyAlignment="1">
      <alignment horizontal="center" wrapText="1"/>
    </xf>
    <xf numFmtId="167" fontId="77" fillId="0" borderId="0" xfId="1" applyFont="1" applyFill="1" applyBorder="1" applyAlignment="1">
      <alignment horizontal="right"/>
    </xf>
    <xf numFmtId="0" fontId="77" fillId="0" borderId="0" xfId="211" applyNumberFormat="1" applyFont="1" applyFill="1" applyBorder="1" applyAlignment="1">
      <alignment horizontal="right"/>
    </xf>
    <xf numFmtId="0" fontId="52" fillId="0" borderId="0" xfId="211" quotePrefix="1" applyFont="1" applyFill="1" applyAlignment="1">
      <alignment horizontal="left"/>
    </xf>
    <xf numFmtId="170" fontId="52" fillId="0" borderId="0" xfId="1" applyNumberFormat="1" applyFont="1" applyFill="1" applyBorder="1" applyAlignment="1">
      <alignment horizontal="right" shrinkToFit="1"/>
    </xf>
    <xf numFmtId="0" fontId="52" fillId="0" borderId="0" xfId="211" applyFont="1" applyFill="1" applyBorder="1" applyAlignment="1">
      <alignment horizontal="right"/>
    </xf>
    <xf numFmtId="14" fontId="18" fillId="0" borderId="0" xfId="306" applyNumberFormat="1" applyFont="1" applyFill="1" applyBorder="1" applyAlignment="1">
      <alignment horizontal="center"/>
    </xf>
    <xf numFmtId="14" fontId="72" fillId="0" borderId="0" xfId="306" applyNumberFormat="1" applyFont="1" applyFill="1" applyBorder="1" applyAlignment="1">
      <alignment horizontal="center"/>
    </xf>
    <xf numFmtId="167" fontId="16" fillId="57" borderId="29" xfId="1" applyFont="1" applyFill="1" applyBorder="1"/>
    <xf numFmtId="170" fontId="62" fillId="0" borderId="0" xfId="307" applyNumberFormat="1" applyFont="1" applyAlignment="1"/>
    <xf numFmtId="17" fontId="16" fillId="57" borderId="28" xfId="185" applyNumberFormat="1" applyFont="1" applyFill="1" applyBorder="1" applyAlignment="1">
      <alignment horizontal="center" vertical="center" wrapText="1"/>
    </xf>
    <xf numFmtId="167" fontId="59" fillId="57" borderId="0" xfId="1" applyFont="1" applyFill="1"/>
    <xf numFmtId="39" fontId="17" fillId="57" borderId="0" xfId="299" applyNumberFormat="1" applyFont="1" applyFill="1"/>
    <xf numFmtId="39" fontId="17" fillId="55" borderId="0" xfId="299" applyNumberFormat="1" applyFont="1" applyFill="1"/>
    <xf numFmtId="170" fontId="52" fillId="0" borderId="9" xfId="1" applyNumberFormat="1" applyFont="1" applyFill="1" applyBorder="1" applyAlignment="1">
      <alignment horizontal="right"/>
    </xf>
    <xf numFmtId="0" fontId="83" fillId="0" borderId="0" xfId="0" applyFont="1" applyFill="1" applyAlignment="1"/>
    <xf numFmtId="0" fontId="41" fillId="0" borderId="0" xfId="198" applyFont="1" applyFill="1" applyBorder="1"/>
    <xf numFmtId="170" fontId="52" fillId="32" borderId="0" xfId="211" applyNumberFormat="1" applyFont="1" applyFill="1"/>
    <xf numFmtId="0" fontId="52" fillId="0" borderId="0" xfId="211" quotePrefix="1" applyFont="1" applyFill="1" applyBorder="1" applyAlignment="1">
      <alignment horizontal="center"/>
    </xf>
    <xf numFmtId="170" fontId="52" fillId="0" borderId="26" xfId="1" applyNumberFormat="1" applyFont="1" applyFill="1" applyBorder="1"/>
    <xf numFmtId="0" fontId="32" fillId="0" borderId="0" xfId="190" applyFont="1" applyFill="1" applyBorder="1" applyAlignment="1">
      <alignment vertical="top" wrapText="1"/>
    </xf>
    <xf numFmtId="181" fontId="77" fillId="0" borderId="9" xfId="211" applyNumberFormat="1" applyFont="1" applyFill="1" applyBorder="1" applyAlignment="1">
      <alignment horizontal="right"/>
    </xf>
    <xf numFmtId="165" fontId="52" fillId="0" borderId="9" xfId="0" applyNumberFormat="1" applyFont="1" applyFill="1" applyBorder="1" applyAlignment="1">
      <alignment horizontal="right"/>
    </xf>
    <xf numFmtId="170" fontId="52" fillId="0" borderId="38" xfId="1" applyNumberFormat="1" applyFont="1" applyFill="1" applyBorder="1" applyAlignment="1">
      <alignment horizontal="right"/>
    </xf>
    <xf numFmtId="0" fontId="61" fillId="32" borderId="0" xfId="0" applyFont="1" applyFill="1" applyAlignment="1">
      <alignment horizontal="left"/>
    </xf>
    <xf numFmtId="0" fontId="52" fillId="55" borderId="0" xfId="0" applyFont="1" applyFill="1"/>
    <xf numFmtId="0" fontId="52" fillId="55" borderId="0" xfId="0" applyNumberFormat="1" applyFont="1" applyFill="1" applyBorder="1"/>
    <xf numFmtId="167" fontId="52" fillId="55" borderId="0" xfId="1" applyFont="1" applyFill="1" applyBorder="1"/>
    <xf numFmtId="0" fontId="52" fillId="55" borderId="0" xfId="0" applyNumberFormat="1" applyFont="1" applyFill="1"/>
    <xf numFmtId="0" fontId="76" fillId="55" borderId="0" xfId="0" applyFont="1" applyFill="1"/>
    <xf numFmtId="167" fontId="52" fillId="0" borderId="0" xfId="211" applyNumberFormat="1" applyFont="1" applyFill="1" applyBorder="1"/>
    <xf numFmtId="0" fontId="52" fillId="0" borderId="0" xfId="211" quotePrefix="1" applyFont="1" applyFill="1" applyBorder="1" applyAlignment="1">
      <alignment horizontal="left"/>
    </xf>
    <xf numFmtId="2" fontId="17" fillId="57" borderId="0" xfId="203" applyNumberFormat="1" applyFont="1" applyFill="1" applyAlignment="1">
      <alignment horizontal="left" vertical="center"/>
    </xf>
    <xf numFmtId="39" fontId="16" fillId="57" borderId="0" xfId="174" applyNumberFormat="1" applyFont="1" applyFill="1" applyAlignment="1">
      <alignment horizontal="left"/>
    </xf>
    <xf numFmtId="39" fontId="16" fillId="57" borderId="0" xfId="174" applyNumberFormat="1" applyFont="1" applyFill="1"/>
    <xf numFmtId="39" fontId="17" fillId="57" borderId="0" xfId="174" applyNumberFormat="1" applyFont="1" applyFill="1"/>
    <xf numFmtId="15" fontId="16" fillId="57" borderId="10" xfId="174" applyNumberFormat="1" applyFont="1" applyFill="1" applyBorder="1" applyAlignment="1">
      <alignment horizontal="center" vertical="center"/>
    </xf>
    <xf numFmtId="39" fontId="58" fillId="57" borderId="0" xfId="174" applyNumberFormat="1" applyFont="1" applyFill="1"/>
    <xf numFmtId="39" fontId="17" fillId="61" borderId="0" xfId="174" applyNumberFormat="1" applyFont="1" applyFill="1"/>
    <xf numFmtId="0" fontId="16" fillId="0" borderId="0" xfId="0" applyFont="1" applyFill="1" applyAlignment="1"/>
    <xf numFmtId="0" fontId="87" fillId="0" borderId="9" xfId="0" applyFont="1" applyFill="1" applyBorder="1" applyAlignment="1"/>
    <xf numFmtId="0" fontId="52" fillId="32" borderId="0" xfId="211" applyFont="1" applyFill="1" applyAlignment="1">
      <alignment horizontal="center"/>
    </xf>
    <xf numFmtId="0" fontId="41" fillId="0" borderId="9" xfId="0" applyFont="1" applyFill="1" applyBorder="1"/>
    <xf numFmtId="0" fontId="61" fillId="0" borderId="0" xfId="0" applyFont="1" applyFill="1" applyAlignment="1">
      <alignment horizontal="left"/>
    </xf>
    <xf numFmtId="0" fontId="83" fillId="0" borderId="0" xfId="0" applyFont="1" applyFill="1" applyBorder="1"/>
    <xf numFmtId="0" fontId="41" fillId="0" borderId="0" xfId="0" applyFont="1" applyFill="1" applyBorder="1"/>
    <xf numFmtId="0" fontId="32" fillId="0" borderId="0" xfId="289" applyFont="1" applyFill="1" applyBorder="1" applyAlignment="1">
      <alignment horizontal="center"/>
    </xf>
    <xf numFmtId="0" fontId="99" fillId="0" borderId="0" xfId="289" applyFont="1" applyFill="1" applyBorder="1" applyAlignment="1">
      <alignment horizontal="center" vertical="center"/>
    </xf>
    <xf numFmtId="186" fontId="99" fillId="0" borderId="0" xfId="470" applyNumberFormat="1" applyFont="1" applyFill="1" applyBorder="1" applyAlignment="1">
      <alignment horizontal="center" vertical="center"/>
    </xf>
    <xf numFmtId="0" fontId="32" fillId="0" borderId="0" xfId="450" applyFont="1" applyFill="1" applyBorder="1" applyAlignment="1">
      <alignment horizontal="center"/>
    </xf>
    <xf numFmtId="0" fontId="32" fillId="0" borderId="0" xfId="450" applyFont="1" applyFill="1" applyAlignment="1">
      <alignment horizontal="center"/>
    </xf>
    <xf numFmtId="0" fontId="17" fillId="0" borderId="0" xfId="0" applyFont="1" applyFill="1"/>
    <xf numFmtId="0" fontId="17" fillId="0" borderId="0" xfId="211" applyFont="1" applyFill="1" applyAlignment="1"/>
    <xf numFmtId="0" fontId="52" fillId="0" borderId="0" xfId="211" applyFont="1" applyFill="1" applyAlignment="1"/>
    <xf numFmtId="0" fontId="17" fillId="0" borderId="0" xfId="198" applyFont="1" applyFill="1"/>
    <xf numFmtId="181" fontId="52" fillId="0" borderId="0" xfId="211" applyNumberFormat="1" applyFont="1" applyFill="1" applyBorder="1" applyAlignment="1">
      <alignment horizontal="right"/>
    </xf>
    <xf numFmtId="181" fontId="52" fillId="0" borderId="0" xfId="211" applyNumberFormat="1" applyFont="1" applyFill="1" applyAlignment="1">
      <alignment horizontal="right"/>
    </xf>
    <xf numFmtId="0" fontId="52" fillId="32" borderId="0" xfId="190" applyFont="1" applyFill="1" applyBorder="1"/>
    <xf numFmtId="167" fontId="52" fillId="0" borderId="0" xfId="1" applyFont="1" applyFill="1" applyBorder="1" applyAlignment="1">
      <alignment horizontal="right"/>
    </xf>
    <xf numFmtId="181" fontId="52" fillId="0" borderId="9" xfId="211" applyNumberFormat="1" applyFont="1" applyFill="1" applyBorder="1" applyAlignment="1">
      <alignment horizontal="right"/>
    </xf>
    <xf numFmtId="181" fontId="52" fillId="0" borderId="39" xfId="211" applyNumberFormat="1" applyFont="1" applyFill="1" applyBorder="1" applyAlignment="1">
      <alignment horizontal="right"/>
    </xf>
    <xf numFmtId="0" fontId="32" fillId="0" borderId="0" xfId="198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70" fontId="32" fillId="0" borderId="0" xfId="1" applyNumberFormat="1" applyFont="1" applyFill="1" applyBorder="1" applyAlignment="1"/>
    <xf numFmtId="0" fontId="87" fillId="32" borderId="0" xfId="0" applyFont="1" applyFill="1" applyBorder="1" applyAlignment="1"/>
    <xf numFmtId="1" fontId="52" fillId="0" borderId="0" xfId="211" applyNumberFormat="1" applyFont="1" applyFill="1" applyAlignment="1">
      <alignment horizontal="right"/>
    </xf>
    <xf numFmtId="181" fontId="83" fillId="0" borderId="0" xfId="211" applyNumberFormat="1" applyFont="1" applyFill="1" applyBorder="1" applyAlignment="1">
      <alignment horizontal="right" shrinkToFit="1"/>
    </xf>
    <xf numFmtId="0" fontId="87" fillId="0" borderId="0" xfId="0" applyFont="1" applyFill="1" applyBorder="1" applyAlignment="1"/>
    <xf numFmtId="0" fontId="41" fillId="0" borderId="0" xfId="198" applyFont="1" applyFill="1" applyBorder="1" applyAlignment="1"/>
    <xf numFmtId="167" fontId="52" fillId="0" borderId="0" xfId="1" applyFont="1" applyFill="1" applyBorder="1" applyAlignment="1"/>
    <xf numFmtId="170" fontId="52" fillId="55" borderId="0" xfId="1" applyNumberFormat="1" applyFont="1" applyFill="1" applyAlignment="1">
      <alignment horizontal="right"/>
    </xf>
    <xf numFmtId="170" fontId="52" fillId="55" borderId="0" xfId="1" applyNumberFormat="1" applyFont="1" applyFill="1" applyAlignment="1"/>
    <xf numFmtId="170" fontId="52" fillId="55" borderId="0" xfId="1" applyNumberFormat="1" applyFont="1" applyFill="1" applyBorder="1" applyAlignment="1"/>
    <xf numFmtId="167" fontId="52" fillId="32" borderId="0" xfId="211" applyNumberFormat="1" applyFont="1" applyFill="1"/>
    <xf numFmtId="2" fontId="52" fillId="0" borderId="38" xfId="211" applyNumberFormat="1" applyFont="1" applyFill="1" applyBorder="1" applyAlignment="1"/>
    <xf numFmtId="0" fontId="52" fillId="32" borderId="0" xfId="211" applyFont="1" applyFill="1" applyAlignment="1">
      <alignment horizontal="center"/>
    </xf>
    <xf numFmtId="0" fontId="32" fillId="32" borderId="0" xfId="211" applyFont="1" applyFill="1" applyAlignment="1"/>
    <xf numFmtId="170" fontId="52" fillId="0" borderId="0" xfId="211" applyNumberFormat="1" applyFont="1" applyFill="1" applyAlignment="1">
      <alignment horizontal="center"/>
    </xf>
    <xf numFmtId="170" fontId="52" fillId="0" borderId="0" xfId="1" quotePrefix="1" applyNumberFormat="1" applyFont="1" applyFill="1" applyBorder="1" applyAlignment="1">
      <alignment horizontal="center"/>
    </xf>
    <xf numFmtId="170" fontId="52" fillId="0" borderId="0" xfId="211" applyNumberFormat="1" applyFont="1" applyFill="1" applyAlignment="1"/>
    <xf numFmtId="0" fontId="52" fillId="32" borderId="0" xfId="211" applyFont="1" applyFill="1" applyAlignment="1">
      <alignment horizontal="center"/>
    </xf>
    <xf numFmtId="170" fontId="77" fillId="0" borderId="9" xfId="167" applyNumberFormat="1" applyFont="1" applyFill="1" applyBorder="1" applyAlignment="1">
      <alignment horizontal="center" wrapText="1"/>
    </xf>
    <xf numFmtId="170" fontId="43" fillId="0" borderId="0" xfId="1" applyNumberFormat="1" applyFont="1" applyFill="1" applyAlignment="1">
      <alignment horizontal="center" wrapText="1"/>
    </xf>
    <xf numFmtId="170" fontId="32" fillId="0" borderId="0" xfId="1" applyNumberFormat="1" applyFont="1" applyFill="1" applyBorder="1" applyAlignment="1">
      <alignment horizontal="center"/>
    </xf>
    <xf numFmtId="167" fontId="52" fillId="0" borderId="0" xfId="1" applyFont="1" applyFill="1" applyAlignment="1">
      <alignment horizontal="right"/>
    </xf>
    <xf numFmtId="167" fontId="52" fillId="0" borderId="38" xfId="1" applyNumberFormat="1" applyFont="1" applyFill="1" applyBorder="1" applyAlignment="1">
      <alignment horizontal="right"/>
    </xf>
    <xf numFmtId="3" fontId="52" fillId="0" borderId="0" xfId="211" applyNumberFormat="1" applyFont="1" applyFill="1" applyAlignment="1">
      <alignment horizontal="center"/>
    </xf>
    <xf numFmtId="0" fontId="32" fillId="32" borderId="0" xfId="0" applyFont="1" applyFill="1" applyBorder="1" applyAlignment="1"/>
    <xf numFmtId="0" fontId="52" fillId="32" borderId="0" xfId="0" applyFont="1" applyFill="1"/>
    <xf numFmtId="0" fontId="52" fillId="32" borderId="0" xfId="0" applyFont="1" applyFill="1" applyBorder="1"/>
    <xf numFmtId="0" fontId="32" fillId="32" borderId="0" xfId="0" applyFont="1" applyFill="1" applyBorder="1" applyAlignment="1">
      <alignment horizontal="center"/>
    </xf>
    <xf numFmtId="0" fontId="32" fillId="32" borderId="0" xfId="0" applyFont="1" applyFill="1" applyAlignment="1">
      <alignment horizontal="center"/>
    </xf>
    <xf numFmtId="194" fontId="52" fillId="32" borderId="9" xfId="309" applyNumberFormat="1" applyFont="1" applyFill="1" applyBorder="1"/>
    <xf numFmtId="0" fontId="52" fillId="32" borderId="0" xfId="0" applyFont="1" applyFill="1" applyBorder="1" applyAlignment="1">
      <alignment horizontal="center"/>
    </xf>
    <xf numFmtId="0" fontId="0" fillId="32" borderId="0" xfId="0" applyFill="1"/>
    <xf numFmtId="0" fontId="41" fillId="0" borderId="0" xfId="190" applyFont="1" applyFill="1" applyAlignment="1">
      <alignment horizontal="center" vertical="top" wrapText="1"/>
    </xf>
    <xf numFmtId="0" fontId="41" fillId="0" borderId="0" xfId="190" applyNumberFormat="1" applyFont="1" applyFill="1" applyAlignment="1">
      <alignment horizontal="center"/>
    </xf>
    <xf numFmtId="0" fontId="41" fillId="0" borderId="0" xfId="190" applyNumberFormat="1" applyFont="1" applyFill="1" applyBorder="1" applyAlignment="1">
      <alignment horizontal="center"/>
    </xf>
    <xf numFmtId="0" fontId="41" fillId="0" borderId="0" xfId="190" applyNumberFormat="1" applyFont="1" applyFill="1" applyAlignment="1">
      <alignment horizontal="center" wrapText="1"/>
    </xf>
    <xf numFmtId="0" fontId="41" fillId="0" borderId="0" xfId="190" applyFont="1" applyFill="1" applyBorder="1" applyAlignment="1">
      <alignment horizontal="center"/>
    </xf>
    <xf numFmtId="0" fontId="41" fillId="0" borderId="9" xfId="190" applyNumberFormat="1" applyFont="1" applyFill="1" applyBorder="1" applyAlignment="1">
      <alignment horizontal="center"/>
    </xf>
    <xf numFmtId="0" fontId="41" fillId="0" borderId="9" xfId="190" applyFont="1" applyFill="1" applyBorder="1" applyAlignment="1">
      <alignment horizontal="center"/>
    </xf>
    <xf numFmtId="0" fontId="157" fillId="0" borderId="0" xfId="190" applyNumberFormat="1" applyFont="1" applyFill="1" applyAlignment="1">
      <alignment horizontal="center"/>
    </xf>
    <xf numFmtId="170" fontId="83" fillId="0" borderId="0" xfId="173" applyNumberFormat="1" applyFont="1" applyFill="1" applyBorder="1" applyAlignment="1"/>
    <xf numFmtId="170" fontId="158" fillId="0" borderId="0" xfId="167" applyNumberFormat="1" applyFont="1" applyFill="1" applyBorder="1" applyAlignment="1">
      <alignment horizontal="center" wrapText="1"/>
    </xf>
    <xf numFmtId="170" fontId="83" fillId="0" borderId="0" xfId="173" applyNumberFormat="1" applyFont="1" applyFill="1" applyBorder="1" applyAlignment="1">
      <alignment horizontal="right"/>
    </xf>
    <xf numFmtId="170" fontId="83" fillId="0" borderId="0" xfId="173" applyNumberFormat="1" applyFont="1" applyFill="1" applyAlignment="1">
      <alignment horizontal="left"/>
    </xf>
    <xf numFmtId="170" fontId="158" fillId="0" borderId="9" xfId="167" applyNumberFormat="1" applyFont="1" applyFill="1" applyBorder="1" applyAlignment="1">
      <alignment horizontal="center" wrapText="1"/>
    </xf>
    <xf numFmtId="170" fontId="83" fillId="0" borderId="0" xfId="173" applyNumberFormat="1" applyFont="1" applyFill="1" applyBorder="1" applyAlignment="1">
      <alignment horizontal="left"/>
    </xf>
    <xf numFmtId="0" fontId="83" fillId="0" borderId="0" xfId="190" applyFont="1" applyFill="1" applyAlignment="1">
      <alignment vertical="top" wrapText="1"/>
    </xf>
    <xf numFmtId="0" fontId="83" fillId="0" borderId="0" xfId="190" applyFont="1" applyFill="1" applyBorder="1"/>
    <xf numFmtId="0" fontId="83" fillId="0" borderId="0" xfId="190" applyFont="1" applyFill="1" applyAlignment="1">
      <alignment horizontal="left" vertical="top" wrapText="1" indent="1"/>
    </xf>
    <xf numFmtId="0" fontId="83" fillId="0" borderId="0" xfId="190" applyNumberFormat="1" applyFont="1" applyFill="1" applyAlignment="1">
      <alignment horizontal="left"/>
    </xf>
    <xf numFmtId="0" fontId="159" fillId="0" borderId="0" xfId="190" applyFont="1" applyFill="1"/>
    <xf numFmtId="170" fontId="83" fillId="0" borderId="0" xfId="173" quotePrefix="1" applyNumberFormat="1" applyFont="1" applyFill="1" applyBorder="1" applyAlignment="1">
      <alignment horizontal="left"/>
    </xf>
    <xf numFmtId="170" fontId="83" fillId="0" borderId="0" xfId="1" applyNumberFormat="1" applyFont="1" applyFill="1" applyAlignment="1">
      <alignment horizontal="left"/>
    </xf>
    <xf numFmtId="170" fontId="83" fillId="0" borderId="0" xfId="1" quotePrefix="1" applyNumberFormat="1" applyFont="1" applyFill="1" applyBorder="1" applyAlignment="1">
      <alignment horizontal="left"/>
    </xf>
    <xf numFmtId="170" fontId="83" fillId="0" borderId="0" xfId="1" applyNumberFormat="1" applyFont="1" applyFill="1" applyAlignment="1">
      <alignment horizontal="right"/>
    </xf>
    <xf numFmtId="170" fontId="83" fillId="0" borderId="0" xfId="1" applyNumberFormat="1" applyFont="1" applyFill="1" applyAlignment="1"/>
    <xf numFmtId="0" fontId="83" fillId="0" borderId="0" xfId="190" applyNumberFormat="1" applyFont="1" applyFill="1" applyAlignment="1"/>
    <xf numFmtId="170" fontId="63" fillId="0" borderId="0" xfId="1" applyNumberFormat="1" applyFont="1" applyFill="1" applyBorder="1" applyAlignment="1">
      <alignment horizontal="left"/>
    </xf>
    <xf numFmtId="181" fontId="84" fillId="0" borderId="0" xfId="211" applyNumberFormat="1" applyFont="1" applyFill="1" applyAlignment="1">
      <alignment horizontal="left"/>
    </xf>
    <xf numFmtId="43" fontId="17" fillId="0" borderId="0" xfId="203" applyNumberFormat="1" applyFont="1"/>
    <xf numFmtId="170" fontId="32" fillId="0" borderId="0" xfId="1" applyNumberFormat="1" applyFont="1" applyFill="1" applyBorder="1" applyAlignment="1">
      <alignment horizontal="center"/>
    </xf>
    <xf numFmtId="170" fontId="32" fillId="0" borderId="0" xfId="1" applyNumberFormat="1" applyFont="1" applyFill="1" applyAlignment="1">
      <alignment horizontal="center"/>
    </xf>
    <xf numFmtId="165" fontId="52" fillId="0" borderId="0" xfId="211" applyNumberFormat="1" applyFont="1" applyFill="1" applyBorder="1" applyAlignment="1">
      <alignment horizontal="right"/>
    </xf>
    <xf numFmtId="170" fontId="52" fillId="0" borderId="0" xfId="211" applyNumberFormat="1" applyFont="1" applyFill="1" applyBorder="1"/>
    <xf numFmtId="0" fontId="0" fillId="32" borderId="0" xfId="0" applyFill="1" applyAlignment="1"/>
    <xf numFmtId="0" fontId="0" fillId="0" borderId="0" xfId="0" applyAlignment="1"/>
    <xf numFmtId="0" fontId="52" fillId="0" borderId="0" xfId="0" applyFont="1" applyFill="1" applyAlignment="1"/>
    <xf numFmtId="170" fontId="52" fillId="0" borderId="0" xfId="0" applyNumberFormat="1" applyFont="1" applyFill="1" applyAlignment="1"/>
    <xf numFmtId="0" fontId="52" fillId="32" borderId="0" xfId="211" applyFont="1" applyFill="1" applyAlignment="1">
      <alignment horizontal="center"/>
    </xf>
    <xf numFmtId="0" fontId="52" fillId="0" borderId="0" xfId="211" quotePrefix="1" applyFont="1" applyFill="1" applyBorder="1" applyAlignment="1">
      <alignment horizontal="center"/>
    </xf>
    <xf numFmtId="170" fontId="32" fillId="0" borderId="0" xfId="1" applyNumberFormat="1" applyFont="1" applyFill="1" applyAlignment="1">
      <alignment horizontal="center"/>
    </xf>
    <xf numFmtId="170" fontId="77" fillId="0" borderId="0" xfId="167" applyNumberFormat="1" applyFont="1" applyFill="1" applyBorder="1" applyAlignment="1">
      <alignment horizontal="center" wrapText="1"/>
    </xf>
    <xf numFmtId="165" fontId="52" fillId="32" borderId="0" xfId="211" applyNumberFormat="1" applyFont="1" applyFill="1"/>
    <xf numFmtId="165" fontId="0" fillId="0" borderId="0" xfId="0" applyNumberFormat="1"/>
    <xf numFmtId="0" fontId="67" fillId="0" borderId="0" xfId="0" applyFont="1"/>
    <xf numFmtId="170" fontId="158" fillId="55" borderId="0" xfId="167" applyNumberFormat="1" applyFont="1" applyFill="1" applyBorder="1" applyAlignment="1">
      <alignment horizontal="center" wrapText="1"/>
    </xf>
    <xf numFmtId="0" fontId="52" fillId="55" borderId="0" xfId="190" applyFont="1" applyFill="1" applyBorder="1"/>
    <xf numFmtId="170" fontId="83" fillId="55" borderId="0" xfId="173" applyNumberFormat="1" applyFont="1" applyFill="1" applyBorder="1" applyAlignment="1">
      <alignment horizontal="right"/>
    </xf>
    <xf numFmtId="170" fontId="83" fillId="55" borderId="0" xfId="173" applyNumberFormat="1" applyFont="1" applyFill="1" applyBorder="1" applyAlignment="1"/>
    <xf numFmtId="167" fontId="52" fillId="55" borderId="0" xfId="190" applyNumberFormat="1" applyFont="1" applyFill="1" applyBorder="1"/>
    <xf numFmtId="165" fontId="83" fillId="55" borderId="0" xfId="173" applyNumberFormat="1" applyFont="1" applyFill="1" applyBorder="1" applyAlignment="1"/>
    <xf numFmtId="170" fontId="83" fillId="55" borderId="0" xfId="173" applyNumberFormat="1" applyFont="1" applyFill="1" applyBorder="1" applyAlignment="1">
      <alignment wrapText="1"/>
    </xf>
    <xf numFmtId="43" fontId="52" fillId="55" borderId="0" xfId="173" applyFont="1" applyFill="1" applyBorder="1"/>
    <xf numFmtId="0" fontId="41" fillId="32" borderId="0" xfId="211" applyFont="1" applyFill="1"/>
    <xf numFmtId="170" fontId="52" fillId="0" borderId="0" xfId="0" applyNumberFormat="1" applyFont="1" applyFill="1" applyBorder="1"/>
    <xf numFmtId="165" fontId="78" fillId="0" borderId="0" xfId="0" applyNumberFormat="1" applyFont="1" applyFill="1"/>
    <xf numFmtId="0" fontId="32" fillId="0" borderId="0" xfId="0" applyFont="1" applyFill="1" applyAlignment="1">
      <alignment horizontal="center"/>
    </xf>
    <xf numFmtId="0" fontId="32" fillId="0" borderId="0" xfId="0" applyFont="1" applyFill="1" applyBorder="1" applyAlignment="1"/>
    <xf numFmtId="37" fontId="52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/>
    <xf numFmtId="0" fontId="83" fillId="0" borderId="0" xfId="190" applyFont="1" applyFill="1" applyAlignment="1">
      <alignment horizontal="left" vertical="top" wrapText="1"/>
    </xf>
    <xf numFmtId="170" fontId="32" fillId="0" borderId="0" xfId="1" applyNumberFormat="1" applyFont="1" applyFill="1" applyBorder="1" applyAlignment="1">
      <alignment horizontal="left"/>
    </xf>
    <xf numFmtId="170" fontId="52" fillId="0" borderId="0" xfId="1" applyNumberFormat="1" applyFont="1" applyFill="1" applyAlignment="1">
      <alignment horizontal="center" wrapText="1"/>
    </xf>
    <xf numFmtId="3" fontId="52" fillId="0" borderId="0" xfId="0" applyNumberFormat="1" applyFont="1" applyFill="1" applyBorder="1"/>
    <xf numFmtId="170" fontId="52" fillId="55" borderId="0" xfId="0" applyNumberFormat="1" applyFont="1" applyFill="1" applyBorder="1"/>
    <xf numFmtId="3" fontId="52" fillId="0" borderId="0" xfId="0" applyNumberFormat="1" applyFont="1" applyFill="1" applyBorder="1" applyAlignment="1">
      <alignment horizontal="center"/>
    </xf>
    <xf numFmtId="170" fontId="52" fillId="0" borderId="0" xfId="211" applyNumberFormat="1" applyFont="1" applyFill="1"/>
    <xf numFmtId="0" fontId="83" fillId="0" borderId="0" xfId="190" applyFont="1" applyFill="1" applyBorder="1" applyAlignment="1">
      <alignment horizontal="left" vertical="top" wrapText="1" indent="1"/>
    </xf>
    <xf numFmtId="170" fontId="158" fillId="32" borderId="0" xfId="167" applyNumberFormat="1" applyFont="1" applyFill="1" applyBorder="1" applyAlignment="1">
      <alignment horizontal="center" wrapText="1"/>
    </xf>
    <xf numFmtId="170" fontId="83" fillId="32" borderId="0" xfId="173" applyNumberFormat="1" applyFont="1" applyFill="1" applyBorder="1" applyAlignment="1">
      <alignment horizontal="left"/>
    </xf>
    <xf numFmtId="170" fontId="158" fillId="32" borderId="26" xfId="167" applyNumberFormat="1" applyFont="1" applyFill="1" applyBorder="1" applyAlignment="1">
      <alignment horizontal="center" wrapText="1"/>
    </xf>
    <xf numFmtId="0" fontId="41" fillId="0" borderId="0" xfId="190" applyFont="1" applyFill="1" applyAlignment="1">
      <alignment horizontal="left" wrapText="1"/>
    </xf>
    <xf numFmtId="194" fontId="52" fillId="0" borderId="38" xfId="0" applyNumberFormat="1" applyFont="1" applyFill="1" applyBorder="1"/>
    <xf numFmtId="0" fontId="84" fillId="0" borderId="0" xfId="0" applyNumberFormat="1" applyFont="1" applyFill="1" applyBorder="1"/>
    <xf numFmtId="170" fontId="158" fillId="59" borderId="0" xfId="167" applyNumberFormat="1" applyFont="1" applyFill="1" applyBorder="1" applyAlignment="1">
      <alignment horizontal="center" wrapText="1"/>
    </xf>
    <xf numFmtId="49" fontId="0" fillId="0" borderId="0" xfId="0" applyNumberFormat="1"/>
    <xf numFmtId="0" fontId="16" fillId="0" borderId="0" xfId="0" applyNumberFormat="1" applyFont="1" applyFill="1" applyAlignment="1">
      <alignment horizontal="left"/>
    </xf>
    <xf numFmtId="0" fontId="16" fillId="0" borderId="0" xfId="0" applyFont="1" applyFill="1"/>
    <xf numFmtId="187" fontId="17" fillId="0" borderId="0" xfId="0" applyNumberFormat="1" applyFont="1" applyFill="1" applyAlignment="1">
      <alignment horizontal="left"/>
    </xf>
    <xf numFmtId="0" fontId="16" fillId="0" borderId="3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60" fillId="0" borderId="0" xfId="270" applyFont="1" applyFill="1" applyBorder="1" applyAlignment="1">
      <alignment horizontal="left"/>
    </xf>
    <xf numFmtId="2" fontId="17" fillId="0" borderId="0" xfId="0" applyNumberFormat="1" applyFont="1" applyFill="1"/>
    <xf numFmtId="188" fontId="17" fillId="0" borderId="0" xfId="0" applyNumberFormat="1" applyFont="1" applyFill="1" applyBorder="1"/>
    <xf numFmtId="0" fontId="19" fillId="0" borderId="0" xfId="270" applyFont="1" applyFill="1" applyBorder="1" applyAlignment="1">
      <alignment horizontal="left"/>
    </xf>
    <xf numFmtId="0" fontId="19" fillId="0" borderId="0" xfId="270" applyFont="1" applyFill="1" applyBorder="1"/>
    <xf numFmtId="188" fontId="17" fillId="0" borderId="0" xfId="0" applyNumberFormat="1" applyFont="1" applyFill="1"/>
    <xf numFmtId="0" fontId="17" fillId="0" borderId="0" xfId="0" applyFont="1" applyFill="1" applyAlignment="1">
      <alignment wrapText="1"/>
    </xf>
    <xf numFmtId="0" fontId="16" fillId="0" borderId="29" xfId="0" applyFont="1" applyFill="1" applyBorder="1"/>
    <xf numFmtId="17" fontId="16" fillId="0" borderId="39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43" fontId="0" fillId="0" borderId="0" xfId="0" applyNumberFormat="1" applyFill="1"/>
    <xf numFmtId="167" fontId="0" fillId="0" borderId="26" xfId="1" applyFont="1" applyFill="1" applyBorder="1"/>
    <xf numFmtId="167" fontId="12" fillId="0" borderId="0" xfId="1" applyFont="1" applyFill="1"/>
    <xf numFmtId="0" fontId="52" fillId="0" borderId="0" xfId="0" applyFont="1" applyFill="1" applyAlignment="1">
      <alignment horizontal="left" vertical="center" wrapText="1"/>
    </xf>
    <xf numFmtId="0" fontId="77" fillId="0" borderId="0" xfId="0" applyFont="1" applyFill="1" applyAlignment="1">
      <alignment horizontal="center"/>
    </xf>
    <xf numFmtId="194" fontId="52" fillId="0" borderId="9" xfId="309" applyNumberFormat="1" applyFont="1" applyFill="1" applyBorder="1"/>
    <xf numFmtId="0" fontId="161" fillId="55" borderId="0" xfId="211" applyFont="1" applyFill="1"/>
    <xf numFmtId="0" fontId="52" fillId="0" borderId="0" xfId="0" applyFont="1"/>
    <xf numFmtId="0" fontId="163" fillId="0" borderId="0" xfId="0" applyFont="1" applyFill="1"/>
    <xf numFmtId="0" fontId="52" fillId="0" borderId="0" xfId="211" applyFont="1" applyFill="1" applyAlignment="1">
      <alignment horizontal="center"/>
    </xf>
    <xf numFmtId="0" fontId="72" fillId="0" borderId="0" xfId="307" applyFont="1" applyFill="1" applyBorder="1" applyAlignment="1">
      <alignment horizontal="center"/>
    </xf>
    <xf numFmtId="170" fontId="62" fillId="0" borderId="0" xfId="1" applyNumberFormat="1" applyFont="1" applyFill="1" applyAlignment="1"/>
    <xf numFmtId="170" fontId="62" fillId="0" borderId="33" xfId="1" applyNumberFormat="1" applyFont="1" applyFill="1" applyBorder="1" applyAlignment="1"/>
    <xf numFmtId="170" fontId="72" fillId="0" borderId="0" xfId="1" applyNumberFormat="1" applyFont="1" applyFill="1" applyBorder="1" applyAlignment="1"/>
    <xf numFmtId="170" fontId="62" fillId="0" borderId="0" xfId="1" applyNumberFormat="1" applyFont="1" applyFill="1" applyBorder="1" applyAlignment="1">
      <alignment horizontal="right"/>
    </xf>
    <xf numFmtId="17" fontId="72" fillId="0" borderId="0" xfId="306" applyNumberFormat="1" applyFont="1" applyFill="1" applyBorder="1" applyAlignment="1">
      <alignment horizontal="center"/>
    </xf>
    <xf numFmtId="0" fontId="164" fillId="0" borderId="0" xfId="0" applyFont="1" applyAlignment="1">
      <alignment horizontal="center"/>
    </xf>
    <xf numFmtId="0" fontId="164" fillId="0" borderId="0" xfId="0" applyFont="1" applyAlignment="1">
      <alignment horizontal="center" vertical="center" wrapText="1"/>
    </xf>
    <xf numFmtId="0" fontId="164" fillId="0" borderId="0" xfId="0" applyFont="1" applyAlignment="1">
      <alignment horizontal="center" vertical="center"/>
    </xf>
    <xf numFmtId="43" fontId="52" fillId="55" borderId="38" xfId="1" applyNumberFormat="1" applyFont="1" applyFill="1" applyBorder="1" applyAlignment="1">
      <alignment horizontal="right"/>
    </xf>
    <xf numFmtId="170" fontId="52" fillId="0" borderId="0" xfId="1" applyNumberFormat="1" applyFont="1"/>
    <xf numFmtId="170" fontId="52" fillId="0" borderId="9" xfId="1" applyNumberFormat="1" applyFont="1" applyBorder="1"/>
    <xf numFmtId="170" fontId="0" fillId="0" borderId="0" xfId="1" applyNumberFormat="1" applyFont="1"/>
    <xf numFmtId="170" fontId="165" fillId="0" borderId="9" xfId="1" applyNumberFormat="1" applyFont="1" applyBorder="1"/>
    <xf numFmtId="170" fontId="165" fillId="0" borderId="26" xfId="1" applyNumberFormat="1" applyFont="1" applyBorder="1"/>
    <xf numFmtId="165" fontId="62" fillId="0" borderId="9" xfId="307" applyNumberFormat="1" applyFont="1" applyFill="1" applyBorder="1" applyAlignment="1"/>
    <xf numFmtId="165" fontId="62" fillId="0" borderId="40" xfId="307" applyNumberFormat="1" applyFont="1" applyFill="1" applyBorder="1" applyAlignment="1"/>
    <xf numFmtId="170" fontId="62" fillId="0" borderId="40" xfId="1" applyNumberFormat="1" applyFont="1" applyFill="1" applyBorder="1" applyAlignment="1"/>
    <xf numFmtId="170" fontId="62" fillId="0" borderId="39" xfId="1" applyNumberFormat="1" applyFont="1" applyFill="1" applyBorder="1" applyAlignment="1"/>
    <xf numFmtId="165" fontId="62" fillId="0" borderId="39" xfId="307" applyNumberFormat="1" applyFont="1" applyFill="1" applyBorder="1" applyAlignment="1"/>
    <xf numFmtId="170" fontId="62" fillId="97" borderId="39" xfId="1" applyNumberFormat="1" applyFont="1" applyFill="1" applyBorder="1"/>
    <xf numFmtId="170" fontId="62" fillId="97" borderId="11" xfId="1" applyNumberFormat="1" applyFont="1" applyFill="1" applyBorder="1" applyAlignment="1"/>
    <xf numFmtId="170" fontId="62" fillId="97" borderId="33" xfId="1" applyNumberFormat="1" applyFont="1" applyFill="1" applyBorder="1" applyAlignment="1"/>
    <xf numFmtId="165" fontId="166" fillId="0" borderId="0" xfId="307" applyNumberFormat="1" applyFont="1" applyFill="1" applyAlignment="1"/>
    <xf numFmtId="170" fontId="62" fillId="55" borderId="0" xfId="1" applyNumberFormat="1" applyFont="1" applyFill="1" applyBorder="1" applyAlignment="1"/>
    <xf numFmtId="170" fontId="62" fillId="55" borderId="11" xfId="1" applyNumberFormat="1" applyFont="1" applyFill="1" applyBorder="1" applyAlignment="1"/>
    <xf numFmtId="170" fontId="62" fillId="55" borderId="0" xfId="1" applyNumberFormat="1" applyFont="1" applyFill="1" applyBorder="1" applyAlignment="1">
      <alignment horizontal="right"/>
    </xf>
    <xf numFmtId="170" fontId="62" fillId="55" borderId="39" xfId="1" applyNumberFormat="1" applyFont="1" applyFill="1" applyBorder="1" applyAlignment="1"/>
    <xf numFmtId="170" fontId="62" fillId="55" borderId="40" xfId="1" applyNumberFormat="1" applyFont="1" applyFill="1" applyBorder="1" applyAlignment="1"/>
    <xf numFmtId="17" fontId="72" fillId="55" borderId="0" xfId="306" applyNumberFormat="1" applyFont="1" applyFill="1" applyBorder="1" applyAlignment="1">
      <alignment horizontal="center"/>
    </xf>
    <xf numFmtId="194" fontId="0" fillId="0" borderId="0" xfId="0" applyNumberFormat="1"/>
    <xf numFmtId="0" fontId="52" fillId="32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170" fontId="0" fillId="0" borderId="0" xfId="0" applyNumberFormat="1"/>
    <xf numFmtId="0" fontId="62" fillId="0" borderId="0" xfId="307" applyFont="1" applyAlignment="1">
      <alignment horizontal="center"/>
    </xf>
    <xf numFmtId="167" fontId="63" fillId="0" borderId="0" xfId="1" applyFont="1" applyBorder="1" applyAlignment="1"/>
    <xf numFmtId="170" fontId="62" fillId="0" borderId="10" xfId="307" applyNumberFormat="1" applyFont="1" applyBorder="1" applyAlignment="1"/>
    <xf numFmtId="0" fontId="17" fillId="0" borderId="0" xfId="210" applyAlignment="1">
      <alignment horizontal="center" vertical="center"/>
    </xf>
    <xf numFmtId="184" fontId="17" fillId="0" borderId="0" xfId="209" applyNumberFormat="1" applyFont="1"/>
    <xf numFmtId="0" fontId="17" fillId="0" borderId="0" xfId="209" applyFont="1" applyAlignment="1">
      <alignment horizontal="left"/>
    </xf>
    <xf numFmtId="43" fontId="17" fillId="0" borderId="0" xfId="299" applyFont="1" applyFill="1"/>
    <xf numFmtId="0" fontId="17" fillId="0" borderId="0" xfId="210" applyAlignment="1">
      <alignment horizontal="left" vertical="center"/>
    </xf>
    <xf numFmtId="0" fontId="52" fillId="0" borderId="0" xfId="198" applyFont="1" applyFill="1"/>
    <xf numFmtId="194" fontId="52" fillId="0" borderId="0" xfId="0" applyNumberFormat="1" applyFont="1" applyFill="1" applyBorder="1" applyAlignment="1">
      <alignment horizontal="center"/>
    </xf>
    <xf numFmtId="194" fontId="52" fillId="0" borderId="0" xfId="0" applyNumberFormat="1" applyFont="1" applyFill="1" applyBorder="1" applyAlignment="1">
      <alignment horizontal="right"/>
    </xf>
    <xf numFmtId="194" fontId="52" fillId="0" borderId="0" xfId="0" applyNumberFormat="1" applyFont="1" applyFill="1" applyBorder="1"/>
    <xf numFmtId="170" fontId="52" fillId="0" borderId="0" xfId="0" applyNumberFormat="1" applyFont="1" applyFill="1" applyBorder="1" applyAlignment="1">
      <alignment horizontal="right"/>
    </xf>
    <xf numFmtId="170" fontId="52" fillId="0" borderId="9" xfId="0" applyNumberFormat="1" applyFont="1" applyFill="1" applyBorder="1" applyAlignment="1">
      <alignment horizontal="right"/>
    </xf>
    <xf numFmtId="170" fontId="77" fillId="0" borderId="0" xfId="1" applyNumberFormat="1" applyFont="1" applyFill="1" applyBorder="1"/>
    <xf numFmtId="170" fontId="82" fillId="0" borderId="0" xfId="211" applyNumberFormat="1" applyFont="1" applyFill="1" applyBorder="1" applyAlignment="1"/>
    <xf numFmtId="170" fontId="52" fillId="0" borderId="26" xfId="1" applyNumberFormat="1" applyFont="1" applyFill="1" applyBorder="1" applyAlignment="1">
      <alignment horizontal="right"/>
    </xf>
    <xf numFmtId="170" fontId="52" fillId="0" borderId="0" xfId="0" applyNumberFormat="1" applyFont="1" applyFill="1" applyBorder="1" applyAlignment="1"/>
    <xf numFmtId="165" fontId="62" fillId="55" borderId="0" xfId="307" applyNumberFormat="1" applyFont="1" applyFill="1" applyAlignment="1"/>
    <xf numFmtId="165" fontId="62" fillId="55" borderId="0" xfId="307" applyNumberFormat="1" applyFont="1" applyFill="1" applyBorder="1" applyAlignment="1"/>
    <xf numFmtId="0" fontId="0" fillId="55" borderId="0" xfId="0" applyFill="1"/>
    <xf numFmtId="170" fontId="32" fillId="0" borderId="0" xfId="0" applyNumberFormat="1" applyFont="1" applyFill="1"/>
    <xf numFmtId="165" fontId="62" fillId="55" borderId="9" xfId="307" applyNumberFormat="1" applyFont="1" applyFill="1" applyBorder="1" applyAlignment="1"/>
    <xf numFmtId="165" fontId="62" fillId="55" borderId="39" xfId="307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168" fillId="0" borderId="0" xfId="0" applyFont="1" applyAlignment="1">
      <alignment horizontal="center" vertical="center"/>
    </xf>
    <xf numFmtId="0" fontId="169" fillId="99" borderId="28" xfId="0" applyFont="1" applyFill="1" applyBorder="1" applyAlignment="1">
      <alignment horizontal="center" vertical="center" wrapText="1"/>
    </xf>
    <xf numFmtId="43" fontId="169" fillId="99" borderId="28" xfId="299" applyFont="1" applyFill="1" applyBorder="1" applyAlignment="1">
      <alignment horizontal="center" vertical="center" wrapText="1"/>
    </xf>
    <xf numFmtId="0" fontId="169" fillId="99" borderId="35" xfId="0" applyFont="1" applyFill="1" applyBorder="1" applyAlignment="1">
      <alignment horizontal="center" vertical="center" wrapText="1"/>
    </xf>
    <xf numFmtId="0" fontId="168" fillId="0" borderId="0" xfId="0" applyFont="1"/>
    <xf numFmtId="0" fontId="168" fillId="0" borderId="0" xfId="0" applyFont="1" applyAlignment="1">
      <alignment horizontal="left" vertical="center"/>
    </xf>
    <xf numFmtId="43" fontId="0" fillId="0" borderId="0" xfId="299" applyFont="1"/>
    <xf numFmtId="0" fontId="170" fillId="0" borderId="0" xfId="0" quotePrefix="1" applyFont="1" applyAlignment="1">
      <alignment horizontal="center"/>
    </xf>
    <xf numFmtId="0" fontId="168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1" fillId="0" borderId="0" xfId="0" applyFont="1" applyAlignment="1">
      <alignment horizontal="center" vertical="center"/>
    </xf>
    <xf numFmtId="0" fontId="171" fillId="0" borderId="0" xfId="0" applyFont="1"/>
    <xf numFmtId="0" fontId="171" fillId="0" borderId="0" xfId="0" applyFont="1" applyAlignment="1">
      <alignment horizontal="left" vertical="center"/>
    </xf>
    <xf numFmtId="43" fontId="172" fillId="0" borderId="0" xfId="299" applyFont="1"/>
    <xf numFmtId="0" fontId="172" fillId="0" borderId="0" xfId="0" applyFont="1"/>
    <xf numFmtId="0" fontId="24" fillId="0" borderId="0" xfId="0" applyFont="1" applyAlignment="1">
      <alignment horizontal="center"/>
    </xf>
    <xf numFmtId="0" fontId="170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70" fillId="0" borderId="0" xfId="0" applyFont="1"/>
    <xf numFmtId="0" fontId="15" fillId="0" borderId="0" xfId="0" applyFont="1"/>
    <xf numFmtId="186" fontId="170" fillId="0" borderId="0" xfId="299" quotePrefix="1" applyNumberFormat="1" applyFont="1" applyAlignment="1">
      <alignment horizontal="center"/>
    </xf>
    <xf numFmtId="0" fontId="172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172" fillId="0" borderId="0" xfId="0" quotePrefix="1" applyFont="1" applyAlignment="1">
      <alignment horizontal="center"/>
    </xf>
    <xf numFmtId="186" fontId="172" fillId="0" borderId="0" xfId="299" quotePrefix="1" applyNumberFormat="1" applyFont="1" applyAlignment="1">
      <alignment horizontal="center"/>
    </xf>
    <xf numFmtId="0" fontId="24" fillId="0" borderId="0" xfId="0" applyFont="1"/>
    <xf numFmtId="49" fontId="171" fillId="0" borderId="0" xfId="0" applyNumberFormat="1" applyFont="1" applyAlignment="1">
      <alignment horizontal="center"/>
    </xf>
    <xf numFmtId="49" fontId="168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68" fillId="0" borderId="0" xfId="0" applyNumberFormat="1" applyFont="1" applyAlignment="1">
      <alignment horizontal="left"/>
    </xf>
    <xf numFmtId="49" fontId="168" fillId="0" borderId="0" xfId="0" applyNumberFormat="1" applyFont="1"/>
    <xf numFmtId="49" fontId="24" fillId="0" borderId="0" xfId="0" applyNumberFormat="1" applyFont="1" applyAlignment="1">
      <alignment horizontal="center"/>
    </xf>
    <xf numFmtId="49" fontId="24" fillId="0" borderId="0" xfId="0" applyNumberFormat="1" applyFont="1"/>
    <xf numFmtId="49" fontId="15" fillId="0" borderId="0" xfId="0" applyNumberFormat="1" applyFont="1"/>
    <xf numFmtId="0" fontId="15" fillId="0" borderId="0" xfId="0" applyFont="1" applyAlignment="1">
      <alignment horizontal="center"/>
    </xf>
    <xf numFmtId="186" fontId="15" fillId="0" borderId="0" xfId="299" applyNumberFormat="1" applyFont="1" applyAlignment="1">
      <alignment horizontal="center"/>
    </xf>
    <xf numFmtId="186" fontId="15" fillId="0" borderId="0" xfId="299" quotePrefix="1" applyNumberFormat="1" applyFont="1" applyAlignment="1">
      <alignment horizontal="center"/>
    </xf>
    <xf numFmtId="186" fontId="24" fillId="0" borderId="0" xfId="299" quotePrefix="1" applyNumberFormat="1" applyFont="1" applyAlignment="1">
      <alignment horizontal="center"/>
    </xf>
    <xf numFmtId="0" fontId="0" fillId="0" borderId="0" xfId="0" quotePrefix="1"/>
    <xf numFmtId="43" fontId="172" fillId="0" borderId="0" xfId="299" quotePrefix="1" applyFont="1"/>
    <xf numFmtId="0" fontId="172" fillId="0" borderId="0" xfId="0" quotePrefix="1" applyFont="1"/>
    <xf numFmtId="0" fontId="173" fillId="0" borderId="0" xfId="0" quotePrefix="1" applyFont="1" applyAlignment="1">
      <alignment horizontal="center"/>
    </xf>
    <xf numFmtId="186" fontId="170" fillId="0" borderId="0" xfId="299" quotePrefix="1" applyNumberFormat="1" applyFont="1" applyFill="1" applyAlignment="1">
      <alignment horizontal="center"/>
    </xf>
    <xf numFmtId="0" fontId="174" fillId="0" borderId="0" xfId="0" quotePrefix="1" applyFont="1" applyAlignment="1">
      <alignment horizontal="center"/>
    </xf>
    <xf numFmtId="0" fontId="170" fillId="0" borderId="0" xfId="0" quotePrefix="1" applyFont="1"/>
    <xf numFmtId="0" fontId="15" fillId="0" borderId="0" xfId="0" quotePrefix="1" applyFont="1"/>
    <xf numFmtId="0" fontId="24" fillId="0" borderId="0" xfId="0" quotePrefix="1" applyFont="1"/>
    <xf numFmtId="43" fontId="0" fillId="0" borderId="0" xfId="299" applyFont="1" applyFill="1"/>
    <xf numFmtId="49" fontId="15" fillId="0" borderId="0" xfId="0" quotePrefix="1" applyNumberFormat="1" applyFont="1" applyAlignment="1">
      <alignment horizontal="center"/>
    </xf>
    <xf numFmtId="0" fontId="170" fillId="0" borderId="0" xfId="0" applyFont="1" applyAlignment="1">
      <alignment horizontal="left"/>
    </xf>
    <xf numFmtId="186" fontId="170" fillId="0" borderId="0" xfId="299" applyNumberFormat="1" applyFont="1" applyAlignment="1">
      <alignment horizontal="center"/>
    </xf>
    <xf numFmtId="0" fontId="15" fillId="0" borderId="0" xfId="0" applyFont="1" applyAlignment="1">
      <alignment horizontal="left"/>
    </xf>
    <xf numFmtId="186" fontId="170" fillId="0" borderId="0" xfId="299" applyNumberFormat="1" applyFont="1" applyFill="1" applyAlignment="1">
      <alignment horizontal="center"/>
    </xf>
    <xf numFmtId="0" fontId="15" fillId="0" borderId="0" xfId="0" quotePrefix="1" applyFont="1" applyAlignment="1">
      <alignment horizontal="left"/>
    </xf>
    <xf numFmtId="0" fontId="24" fillId="0" borderId="0" xfId="0" quotePrefix="1" applyFont="1" applyAlignment="1">
      <alignment horizontal="left"/>
    </xf>
    <xf numFmtId="186" fontId="24" fillId="0" borderId="0" xfId="299" quotePrefix="1" applyNumberFormat="1" applyFont="1" applyFill="1" applyAlignment="1">
      <alignment horizontal="center"/>
    </xf>
    <xf numFmtId="186" fontId="15" fillId="0" borderId="0" xfId="299" applyNumberFormat="1" applyFont="1" applyFill="1" applyAlignment="1">
      <alignment horizontal="center"/>
    </xf>
    <xf numFmtId="0" fontId="174" fillId="0" borderId="0" xfId="0" applyFont="1"/>
    <xf numFmtId="186" fontId="24" fillId="0" borderId="0" xfId="299" quotePrefix="1" applyNumberFormat="1" applyFont="1" applyAlignment="1">
      <alignment horizontal="left"/>
    </xf>
    <xf numFmtId="49" fontId="170" fillId="0" borderId="0" xfId="0" applyNumberFormat="1" applyFont="1"/>
    <xf numFmtId="0" fontId="173" fillId="0" borderId="0" xfId="0" applyFont="1"/>
    <xf numFmtId="49" fontId="172" fillId="0" borderId="0" xfId="0" applyNumberFormat="1" applyFont="1"/>
    <xf numFmtId="0" fontId="0" fillId="0" borderId="0" xfId="0" applyAlignment="1">
      <alignment horizontal="center"/>
    </xf>
    <xf numFmtId="0" fontId="174" fillId="0" borderId="0" xfId="0" quotePrefix="1" applyFont="1"/>
    <xf numFmtId="0" fontId="170" fillId="62" borderId="0" xfId="0" applyFont="1" applyFill="1"/>
    <xf numFmtId="0" fontId="172" fillId="62" borderId="0" xfId="0" applyFont="1" applyFill="1"/>
    <xf numFmtId="0" fontId="174" fillId="0" borderId="0" xfId="0" applyFont="1" applyAlignment="1">
      <alignment horizontal="center"/>
    </xf>
    <xf numFmtId="0" fontId="173" fillId="0" borderId="0" xfId="0" quotePrefix="1" applyFont="1"/>
    <xf numFmtId="184" fontId="16" fillId="0" borderId="0" xfId="5224" applyNumberFormat="1" applyFont="1" applyFill="1" applyAlignment="1">
      <alignment horizontal="left"/>
    </xf>
    <xf numFmtId="184" fontId="16" fillId="0" borderId="0" xfId="209" applyNumberFormat="1" applyFont="1"/>
    <xf numFmtId="184" fontId="17" fillId="0" borderId="0" xfId="209" applyNumberFormat="1" applyFont="1" applyAlignment="1">
      <alignment horizontal="left"/>
    </xf>
    <xf numFmtId="184" fontId="17" fillId="0" borderId="0" xfId="209" applyNumberFormat="1" applyFont="1" applyAlignment="1">
      <alignment horizontal="center"/>
    </xf>
    <xf numFmtId="187" fontId="16" fillId="0" borderId="0" xfId="209" applyNumberFormat="1" applyFont="1" applyAlignment="1">
      <alignment horizontal="left"/>
    </xf>
    <xf numFmtId="0" fontId="16" fillId="0" borderId="55" xfId="0" applyFont="1" applyBorder="1" applyAlignment="1">
      <alignment horizontal="center" vertical="center"/>
    </xf>
    <xf numFmtId="184" fontId="16" fillId="0" borderId="55" xfId="209" applyNumberFormat="1" applyFont="1" applyBorder="1" applyAlignment="1">
      <alignment horizontal="center" vertical="center" wrapText="1"/>
    </xf>
    <xf numFmtId="15" fontId="16" fillId="0" borderId="55" xfId="299" applyNumberFormat="1" applyFont="1" applyFill="1" applyBorder="1" applyAlignment="1">
      <alignment horizontal="center" vertical="center" wrapText="1"/>
    </xf>
    <xf numFmtId="184" fontId="16" fillId="0" borderId="0" xfId="209" applyNumberFormat="1" applyFont="1" applyAlignment="1">
      <alignment horizontal="center" vertical="center" wrapText="1"/>
    </xf>
    <xf numFmtId="184" fontId="16" fillId="0" borderId="0" xfId="209" applyNumberFormat="1" applyFont="1" applyAlignment="1">
      <alignment vertical="center"/>
    </xf>
    <xf numFmtId="0" fontId="17" fillId="0" borderId="0" xfId="212" applyAlignment="1">
      <alignment horizontal="center"/>
    </xf>
    <xf numFmtId="40" fontId="17" fillId="0" borderId="0" xfId="299" applyNumberFormat="1" applyFont="1" applyFill="1" applyBorder="1" applyAlignment="1">
      <alignment horizontal="right"/>
    </xf>
    <xf numFmtId="40" fontId="17" fillId="0" borderId="0" xfId="299" applyNumberFormat="1" applyFont="1" applyFill="1" applyAlignment="1">
      <alignment horizontal="right"/>
    </xf>
    <xf numFmtId="1" fontId="17" fillId="0" borderId="0" xfId="210" applyNumberFormat="1" applyAlignment="1">
      <alignment horizontal="left" vertical="center"/>
    </xf>
    <xf numFmtId="40" fontId="17" fillId="0" borderId="0" xfId="299" applyNumberFormat="1" applyFont="1" applyFill="1" applyAlignment="1">
      <alignment horizontal="center"/>
    </xf>
    <xf numFmtId="49" fontId="160" fillId="0" borderId="0" xfId="0" applyNumberFormat="1" applyFont="1"/>
    <xf numFmtId="186" fontId="17" fillId="0" borderId="0" xfId="299" applyNumberFormat="1" applyFont="1" applyFill="1"/>
    <xf numFmtId="2" fontId="17" fillId="0" borderId="0" xfId="0" applyNumberFormat="1" applyFont="1" applyAlignment="1">
      <alignment horizontal="left" vertical="center"/>
    </xf>
    <xf numFmtId="184" fontId="17" fillId="0" borderId="0" xfId="299" applyNumberFormat="1" applyFont="1" applyFill="1"/>
    <xf numFmtId="0" fontId="17" fillId="55" borderId="0" xfId="210" applyFill="1" applyAlignment="1">
      <alignment horizontal="center" vertical="center"/>
    </xf>
    <xf numFmtId="0" fontId="17" fillId="55" borderId="0" xfId="212" applyFill="1" applyAlignment="1">
      <alignment horizontal="center"/>
    </xf>
    <xf numFmtId="0" fontId="175" fillId="0" borderId="0" xfId="210" applyFont="1" applyAlignment="1">
      <alignment horizontal="center" vertical="center"/>
    </xf>
    <xf numFmtId="0" fontId="175" fillId="0" borderId="0" xfId="212" applyFont="1" applyAlignment="1">
      <alignment horizontal="center"/>
    </xf>
    <xf numFmtId="229" fontId="17" fillId="0" borderId="0" xfId="209" applyNumberFormat="1" applyFont="1" applyAlignment="1">
      <alignment horizontal="center"/>
    </xf>
    <xf numFmtId="0" fontId="17" fillId="55" borderId="0" xfId="210" applyFill="1" applyAlignment="1">
      <alignment horizontal="left" vertical="center"/>
    </xf>
    <xf numFmtId="1" fontId="17" fillId="0" borderId="0" xfId="209" applyNumberFormat="1" applyFont="1" applyAlignment="1">
      <alignment horizontal="left"/>
    </xf>
    <xf numFmtId="0" fontId="17" fillId="0" borderId="0" xfId="212" applyAlignment="1">
      <alignment horizontal="right"/>
    </xf>
    <xf numFmtId="40" fontId="17" fillId="0" borderId="0" xfId="299" applyNumberFormat="1" applyFont="1" applyFill="1" applyAlignment="1">
      <alignment horizontal="left"/>
    </xf>
    <xf numFmtId="40" fontId="16" fillId="0" borderId="26" xfId="299" applyNumberFormat="1" applyFont="1" applyFill="1" applyBorder="1" applyAlignment="1">
      <alignment horizontal="right"/>
    </xf>
    <xf numFmtId="40" fontId="16" fillId="0" borderId="0" xfId="299" applyNumberFormat="1" applyFont="1" applyFill="1" applyBorder="1" applyAlignment="1">
      <alignment horizontal="left"/>
    </xf>
    <xf numFmtId="0" fontId="17" fillId="100" borderId="0" xfId="212" applyFill="1" applyAlignment="1">
      <alignment horizontal="right"/>
    </xf>
    <xf numFmtId="40" fontId="17" fillId="100" borderId="0" xfId="299" applyNumberFormat="1" applyFont="1" applyFill="1" applyAlignment="1">
      <alignment horizontal="right"/>
    </xf>
    <xf numFmtId="229" fontId="17" fillId="0" borderId="0" xfId="209" applyNumberFormat="1" applyFont="1" applyAlignment="1">
      <alignment horizontal="right"/>
    </xf>
    <xf numFmtId="229" fontId="17" fillId="0" borderId="0" xfId="209" applyNumberFormat="1" applyFont="1" applyAlignment="1">
      <alignment horizontal="left"/>
    </xf>
    <xf numFmtId="49" fontId="67" fillId="0" borderId="0" xfId="0" applyNumberFormat="1" applyFont="1"/>
    <xf numFmtId="49" fontId="0" fillId="58" borderId="0" xfId="0" applyNumberFormat="1" applyFill="1"/>
    <xf numFmtId="0" fontId="0" fillId="58" borderId="0" xfId="0" applyFill="1"/>
    <xf numFmtId="0" fontId="0" fillId="95" borderId="0" xfId="0" applyFill="1"/>
    <xf numFmtId="49" fontId="0" fillId="95" borderId="0" xfId="0" applyNumberFormat="1" applyFill="1"/>
    <xf numFmtId="167" fontId="0" fillId="95" borderId="0" xfId="1" applyFont="1" applyFill="1"/>
    <xf numFmtId="0" fontId="0" fillId="94" borderId="0" xfId="0" applyFill="1"/>
    <xf numFmtId="49" fontId="0" fillId="94" borderId="0" xfId="0" applyNumberFormat="1" applyFill="1"/>
    <xf numFmtId="167" fontId="0" fillId="94" borderId="0" xfId="1" applyFont="1" applyFill="1"/>
    <xf numFmtId="0" fontId="0" fillId="96" borderId="0" xfId="0" applyFill="1"/>
    <xf numFmtId="49" fontId="0" fillId="96" borderId="0" xfId="0" applyNumberFormat="1" applyFill="1"/>
    <xf numFmtId="167" fontId="0" fillId="96" borderId="0" xfId="1" applyFont="1" applyFill="1"/>
    <xf numFmtId="165" fontId="52" fillId="0" borderId="0" xfId="211" applyNumberFormat="1" applyFont="1" applyFill="1" applyAlignment="1"/>
    <xf numFmtId="181" fontId="52" fillId="0" borderId="39" xfId="211" applyNumberFormat="1" applyFont="1" applyFill="1" applyBorder="1" applyAlignment="1">
      <alignment horizontal="right" shrinkToFit="1"/>
    </xf>
    <xf numFmtId="167" fontId="62" fillId="0" borderId="0" xfId="1" applyFont="1" applyFill="1" applyAlignment="1"/>
    <xf numFmtId="194" fontId="52" fillId="0" borderId="9" xfId="309" applyNumberFormat="1" applyFont="1" applyFill="1" applyBorder="1" applyAlignment="1">
      <alignment horizontal="right" indent="1"/>
    </xf>
    <xf numFmtId="165" fontId="52" fillId="0" borderId="10" xfId="0" applyNumberFormat="1" applyFont="1" applyFill="1" applyBorder="1" applyAlignment="1">
      <alignment horizontal="right"/>
    </xf>
    <xf numFmtId="0" fontId="61" fillId="0" borderId="0" xfId="0" applyFont="1" applyAlignment="1">
      <alignment horizontal="left"/>
    </xf>
    <xf numFmtId="0" fontId="52" fillId="0" borderId="0" xfId="211" quotePrefix="1" applyFont="1" applyFill="1" applyBorder="1" applyAlignment="1">
      <alignment horizontal="center"/>
    </xf>
    <xf numFmtId="170" fontId="32" fillId="0" borderId="0" xfId="1" applyNumberFormat="1" applyFont="1" applyFill="1" applyAlignment="1">
      <alignment horizontal="center"/>
    </xf>
    <xf numFmtId="0" fontId="52" fillId="0" borderId="0" xfId="211" applyFont="1" applyFill="1" applyAlignment="1">
      <alignment horizontal="center"/>
    </xf>
    <xf numFmtId="0" fontId="75" fillId="0" borderId="0" xfId="0" applyFont="1" applyFill="1" applyAlignment="1">
      <alignment horizontal="center" wrapText="1"/>
    </xf>
    <xf numFmtId="170" fontId="83" fillId="0" borderId="0" xfId="190" applyNumberFormat="1" applyFont="1" applyFill="1" applyAlignment="1"/>
    <xf numFmtId="170" fontId="63" fillId="0" borderId="0" xfId="1" applyNumberFormat="1" applyFont="1" applyFill="1" applyBorder="1" applyAlignment="1">
      <alignment horizontal="center"/>
    </xf>
    <xf numFmtId="170" fontId="16" fillId="0" borderId="0" xfId="1" applyNumberFormat="1" applyFont="1" applyFill="1" applyBorder="1" applyAlignment="1">
      <alignment horizontal="center"/>
    </xf>
    <xf numFmtId="165" fontId="83" fillId="55" borderId="40" xfId="173" applyNumberFormat="1" applyFont="1" applyFill="1" applyBorder="1" applyAlignment="1">
      <alignment horizontal="center" wrapText="1"/>
    </xf>
    <xf numFmtId="0" fontId="83" fillId="0" borderId="0" xfId="190" applyFont="1" applyFill="1" applyAlignment="1">
      <alignment horizontal="center" vertical="top" wrapText="1"/>
    </xf>
    <xf numFmtId="0" fontId="83" fillId="0" borderId="0" xfId="190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52" fillId="0" borderId="0" xfId="0" applyFont="1" applyFill="1" applyAlignment="1">
      <alignment horizontal="right" wrapText="1"/>
    </xf>
    <xf numFmtId="0" fontId="52" fillId="0" borderId="0" xfId="211" quotePrefix="1" applyFont="1" applyFill="1" applyAlignment="1">
      <alignment horizontal="right"/>
    </xf>
    <xf numFmtId="0" fontId="52" fillId="0" borderId="0" xfId="0" applyFont="1" applyFill="1" applyBorder="1" applyAlignment="1">
      <alignment horizontal="right"/>
    </xf>
    <xf numFmtId="167" fontId="41" fillId="0" borderId="0" xfId="1" applyFont="1" applyFill="1" applyAlignment="1">
      <alignment horizontal="center" vertical="top" wrapText="1"/>
    </xf>
    <xf numFmtId="170" fontId="52" fillId="55" borderId="0" xfId="1" applyNumberFormat="1" applyFont="1" applyFill="1" applyBorder="1" applyAlignment="1">
      <alignment horizontal="right"/>
    </xf>
    <xf numFmtId="181" fontId="52" fillId="55" borderId="0" xfId="211" applyNumberFormat="1" applyFont="1" applyFill="1" applyBorder="1" applyAlignment="1">
      <alignment horizontal="right"/>
    </xf>
    <xf numFmtId="170" fontId="52" fillId="55" borderId="0" xfId="1" applyNumberFormat="1" applyFont="1" applyFill="1" applyBorder="1"/>
    <xf numFmtId="181" fontId="52" fillId="55" borderId="0" xfId="211" applyNumberFormat="1" applyFont="1" applyFill="1" applyBorder="1" applyAlignment="1"/>
    <xf numFmtId="167" fontId="52" fillId="55" borderId="0" xfId="1" applyFont="1" applyFill="1" applyAlignment="1"/>
    <xf numFmtId="0" fontId="52" fillId="0" borderId="0" xfId="211" applyFont="1" applyFill="1" applyAlignment="1">
      <alignment horizontal="center"/>
    </xf>
    <xf numFmtId="0" fontId="162" fillId="0" borderId="0" xfId="211" applyFont="1" applyFill="1" applyAlignment="1"/>
    <xf numFmtId="0" fontId="32" fillId="0" borderId="0" xfId="0" applyFont="1"/>
    <xf numFmtId="0" fontId="52" fillId="0" borderId="0" xfId="0" applyFont="1" applyAlignment="1">
      <alignment horizontal="left"/>
    </xf>
    <xf numFmtId="0" fontId="77" fillId="0" borderId="0" xfId="0" applyFont="1"/>
    <xf numFmtId="170" fontId="52" fillId="55" borderId="0" xfId="0" applyNumberFormat="1" applyFont="1" applyFill="1"/>
    <xf numFmtId="194" fontId="0" fillId="0" borderId="0" xfId="0" applyNumberFormat="1" applyBorder="1"/>
    <xf numFmtId="167" fontId="77" fillId="0" borderId="0" xfId="211" applyNumberFormat="1" applyFont="1" applyFill="1"/>
    <xf numFmtId="181" fontId="77" fillId="0" borderId="0" xfId="1" applyNumberFormat="1" applyFont="1" applyFill="1" applyBorder="1" applyAlignment="1">
      <alignment horizontal="right"/>
    </xf>
    <xf numFmtId="181" fontId="52" fillId="0" borderId="0" xfId="1" applyNumberFormat="1" applyFont="1" applyFill="1" applyBorder="1" applyAlignment="1">
      <alignment horizontal="right"/>
    </xf>
    <xf numFmtId="181" fontId="52" fillId="0" borderId="9" xfId="1" applyNumberFormat="1" applyFont="1" applyFill="1" applyBorder="1" applyAlignment="1">
      <alignment horizontal="right" wrapText="1"/>
    </xf>
    <xf numFmtId="181" fontId="52" fillId="0" borderId="0" xfId="211" applyNumberFormat="1" applyFont="1" applyFill="1" applyAlignment="1"/>
    <xf numFmtId="181" fontId="52" fillId="0" borderId="0" xfId="1" applyNumberFormat="1" applyFont="1" applyFill="1" applyBorder="1" applyAlignment="1">
      <alignment horizontal="right" shrinkToFit="1"/>
    </xf>
    <xf numFmtId="181" fontId="52" fillId="0" borderId="39" xfId="1" applyNumberFormat="1" applyFont="1" applyFill="1" applyBorder="1" applyAlignment="1">
      <alignment horizontal="right"/>
    </xf>
    <xf numFmtId="181" fontId="52" fillId="0" borderId="9" xfId="1" applyNumberFormat="1" applyFont="1" applyFill="1" applyBorder="1" applyAlignment="1">
      <alignment horizontal="right"/>
    </xf>
    <xf numFmtId="181" fontId="52" fillId="0" borderId="10" xfId="1" applyNumberFormat="1" applyFont="1" applyFill="1" applyBorder="1" applyAlignment="1">
      <alignment horizontal="right"/>
    </xf>
    <xf numFmtId="181" fontId="52" fillId="0" borderId="0" xfId="0" applyNumberFormat="1" applyFont="1" applyFill="1" applyBorder="1" applyAlignment="1">
      <alignment horizontal="right"/>
    </xf>
    <xf numFmtId="181" fontId="52" fillId="0" borderId="9" xfId="0" applyNumberFormat="1" applyFont="1" applyFill="1" applyBorder="1" applyAlignment="1">
      <alignment horizontal="right"/>
    </xf>
    <xf numFmtId="181" fontId="52" fillId="0" borderId="26" xfId="0" applyNumberFormat="1" applyFont="1" applyFill="1" applyBorder="1" applyAlignment="1">
      <alignment horizontal="right"/>
    </xf>
    <xf numFmtId="0" fontId="52" fillId="0" borderId="0" xfId="211" applyFont="1" applyFill="1" applyAlignment="1">
      <alignment horizontal="center"/>
    </xf>
    <xf numFmtId="165" fontId="52" fillId="0" borderId="0" xfId="211" applyNumberFormat="1" applyFont="1" applyFill="1"/>
    <xf numFmtId="37" fontId="52" fillId="0" borderId="0" xfId="0" applyNumberFormat="1" applyFont="1" applyFill="1" applyBorder="1"/>
    <xf numFmtId="0" fontId="52" fillId="0" borderId="9" xfId="0" applyFont="1" applyFill="1" applyBorder="1"/>
    <xf numFmtId="0" fontId="0" fillId="0" borderId="0" xfId="0" applyFill="1" applyBorder="1"/>
    <xf numFmtId="194" fontId="52" fillId="0" borderId="9" xfId="309" applyNumberFormat="1" applyFont="1" applyFill="1" applyBorder="1" applyAlignment="1">
      <alignment horizontal="right"/>
    </xf>
    <xf numFmtId="0" fontId="52" fillId="0" borderId="0" xfId="211" applyFont="1" applyFill="1" applyAlignment="1">
      <alignment horizontal="left" indent="1"/>
    </xf>
    <xf numFmtId="0" fontId="41" fillId="0" borderId="0" xfId="190" applyFont="1" applyFill="1" applyAlignment="1">
      <alignment vertical="top" wrapText="1"/>
    </xf>
    <xf numFmtId="0" fontId="52" fillId="0" borderId="0" xfId="190" applyFont="1" applyFill="1" applyAlignment="1">
      <alignment horizontal="left"/>
    </xf>
    <xf numFmtId="0" fontId="52" fillId="0" borderId="0" xfId="0" quotePrefix="1" applyFont="1" applyFill="1" applyAlignment="1">
      <alignment horizontal="left"/>
    </xf>
    <xf numFmtId="0" fontId="77" fillId="0" borderId="0" xfId="211" applyNumberFormat="1" applyFont="1" applyFill="1" applyBorder="1" applyAlignment="1"/>
    <xf numFmtId="194" fontId="52" fillId="0" borderId="38" xfId="0" applyNumberFormat="1" applyFont="1" applyFill="1" applyBorder="1" applyAlignment="1"/>
    <xf numFmtId="0" fontId="52" fillId="0" borderId="0" xfId="0" quotePrefix="1" applyFont="1" applyFill="1"/>
    <xf numFmtId="165" fontId="158" fillId="0" borderId="0" xfId="167" applyNumberFormat="1" applyFont="1" applyFill="1" applyBorder="1" applyAlignment="1">
      <alignment wrapText="1"/>
    </xf>
    <xf numFmtId="165" fontId="0" fillId="0" borderId="0" xfId="0" applyNumberFormat="1" applyFill="1" applyAlignment="1"/>
    <xf numFmtId="165" fontId="0" fillId="0" borderId="0" xfId="0" applyNumberFormat="1" applyAlignment="1"/>
    <xf numFmtId="165" fontId="83" fillId="0" borderId="0" xfId="0" applyNumberFormat="1" applyFont="1" applyFill="1" applyAlignment="1">
      <alignment horizontal="right"/>
    </xf>
    <xf numFmtId="165" fontId="0" fillId="0" borderId="0" xfId="0" applyNumberFormat="1" applyFill="1" applyBorder="1" applyAlignment="1"/>
    <xf numFmtId="165" fontId="83" fillId="0" borderId="0" xfId="0" applyNumberFormat="1" applyFont="1" applyAlignment="1">
      <alignment horizontal="right"/>
    </xf>
    <xf numFmtId="165" fontId="0" fillId="0" borderId="0" xfId="0" applyNumberFormat="1" applyBorder="1" applyAlignment="1">
      <alignment horizontal="right"/>
    </xf>
    <xf numFmtId="165" fontId="158" fillId="0" borderId="0" xfId="167" applyNumberFormat="1" applyFont="1" applyFill="1" applyBorder="1" applyAlignment="1">
      <alignment horizontal="right" wrapText="1"/>
    </xf>
    <xf numFmtId="165" fontId="0" fillId="0" borderId="0" xfId="0" applyNumberFormat="1" applyBorder="1" applyAlignment="1"/>
    <xf numFmtId="165" fontId="83" fillId="0" borderId="0" xfId="173" applyNumberFormat="1" applyFont="1" applyFill="1" applyBorder="1" applyAlignment="1"/>
    <xf numFmtId="165" fontId="83" fillId="0" borderId="9" xfId="0" applyNumberFormat="1" applyFont="1" applyFill="1" applyBorder="1" applyAlignment="1">
      <alignment horizontal="right"/>
    </xf>
    <xf numFmtId="165" fontId="158" fillId="0" borderId="9" xfId="167" applyNumberFormat="1" applyFont="1" applyFill="1" applyBorder="1" applyAlignment="1">
      <alignment wrapText="1"/>
    </xf>
    <xf numFmtId="165" fontId="158" fillId="0" borderId="0" xfId="167" applyNumberFormat="1" applyFont="1" applyFill="1" applyBorder="1" applyAlignment="1"/>
    <xf numFmtId="165" fontId="83" fillId="0" borderId="9" xfId="0" applyNumberFormat="1" applyFont="1" applyBorder="1" applyAlignment="1">
      <alignment horizontal="right"/>
    </xf>
    <xf numFmtId="165" fontId="83" fillId="0" borderId="0" xfId="173" applyNumberFormat="1" applyFont="1" applyFill="1" applyAlignment="1"/>
    <xf numFmtId="165" fontId="0" fillId="0" borderId="0" xfId="0" applyNumberFormat="1" applyAlignment="1">
      <alignment horizontal="right"/>
    </xf>
    <xf numFmtId="165" fontId="83" fillId="0" borderId="0" xfId="190" applyNumberFormat="1" applyFont="1" applyFill="1" applyBorder="1" applyAlignment="1"/>
    <xf numFmtId="0" fontId="52" fillId="0" borderId="0" xfId="211" applyFont="1" applyFill="1" applyAlignment="1">
      <alignment horizontal="center"/>
    </xf>
    <xf numFmtId="0" fontId="0" fillId="0" borderId="9" xfId="0" applyFill="1" applyBorder="1"/>
    <xf numFmtId="0" fontId="0" fillId="0" borderId="9" xfId="0" applyBorder="1"/>
    <xf numFmtId="170" fontId="77" fillId="0" borderId="9" xfId="1" applyNumberFormat="1" applyFont="1" applyFill="1" applyBorder="1" applyAlignment="1">
      <alignment horizontal="right"/>
    </xf>
    <xf numFmtId="0" fontId="52" fillId="0" borderId="0" xfId="211" applyFont="1" applyFill="1" applyAlignment="1">
      <alignment horizontal="center"/>
    </xf>
    <xf numFmtId="0" fontId="52" fillId="0" borderId="0" xfId="211" applyFont="1" applyFill="1" applyAlignment="1">
      <alignment horizontal="center" vertical="center"/>
    </xf>
    <xf numFmtId="0" fontId="52" fillId="0" borderId="0" xfId="211" applyFont="1" applyFill="1" applyBorder="1" applyAlignment="1">
      <alignment horizontal="center" vertical="center"/>
    </xf>
    <xf numFmtId="165" fontId="158" fillId="0" borderId="26" xfId="167" applyNumberFormat="1" applyFont="1" applyFill="1" applyBorder="1" applyAlignment="1">
      <alignment wrapText="1"/>
    </xf>
    <xf numFmtId="0" fontId="52" fillId="0" borderId="0" xfId="211" applyFont="1" applyFill="1" applyAlignment="1">
      <alignment horizontal="center"/>
    </xf>
    <xf numFmtId="0" fontId="52" fillId="0" borderId="0" xfId="211" applyFont="1" applyFill="1" applyAlignment="1">
      <alignment horizontal="center"/>
    </xf>
    <xf numFmtId="165" fontId="83" fillId="0" borderId="0" xfId="0" applyNumberFormat="1" applyFont="1" applyFill="1" applyBorder="1" applyAlignment="1">
      <alignment horizontal="right"/>
    </xf>
    <xf numFmtId="194" fontId="0" fillId="0" borderId="0" xfId="0" applyNumberFormat="1" applyFill="1"/>
    <xf numFmtId="0" fontId="52" fillId="0" borderId="0" xfId="0" applyFont="1" applyFill="1" applyBorder="1" applyAlignment="1">
      <alignment horizontal="left"/>
    </xf>
    <xf numFmtId="0" fontId="52" fillId="0" borderId="0" xfId="211" applyFont="1" applyFill="1" applyAlignment="1">
      <alignment horizontal="center"/>
    </xf>
    <xf numFmtId="0" fontId="52" fillId="0" borderId="0" xfId="211" applyFont="1" applyFill="1" applyAlignment="1">
      <alignment horizontal="center"/>
    </xf>
    <xf numFmtId="170" fontId="80" fillId="0" borderId="0" xfId="1" applyNumberFormat="1" applyFont="1" applyFill="1" applyBorder="1" applyAlignment="1">
      <alignment horizontal="right"/>
    </xf>
    <xf numFmtId="170" fontId="52" fillId="0" borderId="0" xfId="211" applyNumberFormat="1" applyFont="1" applyFill="1" applyBorder="1" applyAlignment="1">
      <alignment horizontal="right"/>
    </xf>
    <xf numFmtId="170" fontId="80" fillId="0" borderId="0" xfId="211" applyNumberFormat="1" applyFont="1" applyFill="1" applyBorder="1" applyAlignment="1">
      <alignment horizontal="right"/>
    </xf>
    <xf numFmtId="170" fontId="80" fillId="0" borderId="9" xfId="1" applyNumberFormat="1" applyFont="1" applyFill="1" applyBorder="1" applyAlignment="1">
      <alignment horizontal="right"/>
    </xf>
    <xf numFmtId="170" fontId="158" fillId="0" borderId="9" xfId="167" applyNumberFormat="1" applyFont="1" applyFill="1" applyBorder="1" applyAlignment="1">
      <alignment horizontal="right" wrapText="1"/>
    </xf>
    <xf numFmtId="170" fontId="81" fillId="0" borderId="0" xfId="1" applyNumberFormat="1" applyFont="1" applyFill="1" applyBorder="1" applyAlignment="1">
      <alignment horizontal="right"/>
    </xf>
    <xf numFmtId="170" fontId="77" fillId="0" borderId="9" xfId="167" applyNumberFormat="1" applyFont="1" applyFill="1" applyBorder="1" applyAlignment="1">
      <alignment horizontal="right" wrapText="1"/>
    </xf>
    <xf numFmtId="181" fontId="52" fillId="0" borderId="9" xfId="211" applyNumberFormat="1" applyFont="1" applyFill="1" applyBorder="1" applyAlignment="1"/>
    <xf numFmtId="181" fontId="52" fillId="0" borderId="0" xfId="1" applyNumberFormat="1" applyFont="1" applyFill="1" applyAlignment="1"/>
    <xf numFmtId="0" fontId="52" fillId="0" borderId="0" xfId="0" applyFont="1" applyFill="1" applyAlignment="1">
      <alignment horizontal="left" vertical="center" wrapText="1"/>
    </xf>
    <xf numFmtId="0" fontId="77" fillId="0" borderId="0" xfId="0" quotePrefix="1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52" fillId="0" borderId="0" xfId="211" quotePrefix="1" applyFont="1" applyFill="1" applyBorder="1" applyAlignment="1">
      <alignment horizontal="center"/>
    </xf>
    <xf numFmtId="170" fontId="32" fillId="0" borderId="0" xfId="1" applyNumberFormat="1" applyFont="1" applyFill="1" applyAlignment="1">
      <alignment horizontal="center"/>
    </xf>
    <xf numFmtId="0" fontId="52" fillId="0" borderId="0" xfId="211" applyFont="1" applyFill="1" applyAlignment="1">
      <alignment horizontal="center"/>
    </xf>
    <xf numFmtId="170" fontId="32" fillId="0" borderId="0" xfId="1" applyNumberFormat="1" applyFont="1" applyFill="1" applyBorder="1" applyAlignment="1">
      <alignment horizontal="center"/>
    </xf>
    <xf numFmtId="0" fontId="52" fillId="32" borderId="0" xfId="0" applyNumberFormat="1" applyFont="1" applyFill="1" applyAlignment="1">
      <alignment horizontal="center"/>
    </xf>
    <xf numFmtId="0" fontId="52" fillId="32" borderId="0" xfId="211" quotePrefix="1" applyFont="1" applyFill="1" applyAlignment="1">
      <alignment horizontal="center"/>
    </xf>
    <xf numFmtId="0" fontId="52" fillId="32" borderId="0" xfId="211" applyFont="1" applyFill="1" applyAlignment="1">
      <alignment horizontal="center"/>
    </xf>
    <xf numFmtId="0" fontId="72" fillId="98" borderId="0" xfId="307" applyFont="1" applyFill="1" applyAlignment="1">
      <alignment horizontal="center" vertical="center"/>
    </xf>
    <xf numFmtId="0" fontId="72" fillId="98" borderId="0" xfId="307" applyFont="1" applyFill="1" applyBorder="1" applyAlignment="1">
      <alignment horizontal="center" vertical="center"/>
    </xf>
  </cellXfs>
  <cellStyles count="5226">
    <cellStyle name="%" xfId="1793" xr:uid="{00000000-0005-0000-0000-000000000000}"/>
    <cellStyle name="% 2" xfId="1794" xr:uid="{00000000-0005-0000-0000-000001000000}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078" xr:uid="{00000000-0005-0000-0000-000002000000}"/>
    <cellStyle name="_2011 Owned Valuation  Lease Schedule (KROL)" xfId="1079" xr:uid="{00000000-0005-0000-0000-000003000000}"/>
    <cellStyle name="_Freehold OMV and NBV North America" xfId="1080" xr:uid="{00000000-0005-0000-0000-000004000000}"/>
    <cellStyle name="_HSBC Seguros Diciembre 12" xfId="3" xr:uid="{00000000-0005-0000-0000-000005000000}"/>
    <cellStyle name="_HSBC Seguros Diciembre 12_Estados Financieros - HSBC Seguros -agosto 2013" xfId="4" xr:uid="{00000000-0005-0000-0000-000006000000}"/>
    <cellStyle name="=C:\WINNT35\SYSTEM32\COMMAND.COM" xfId="1009" xr:uid="{00000000-0005-0000-0000-000007000000}"/>
    <cellStyle name="_x0003_¶?°?‘}É" xfId="5" xr:uid="{00000000-0005-0000-0000-000008000000}"/>
    <cellStyle name="_x0003_¶?°?‘}É 2" xfId="6" xr:uid="{00000000-0005-0000-0000-000009000000}"/>
    <cellStyle name="_x0003_¶?°?‘}É 2 2" xfId="486" xr:uid="{00000000-0005-0000-0000-00000A000000}"/>
    <cellStyle name="_x0003_¶?°?‘}É 2 2 2" xfId="2611" xr:uid="{00000000-0005-0000-0000-00000B000000}"/>
    <cellStyle name="_x0003_¶?°?‘}É 3" xfId="1172" xr:uid="{00000000-0005-0000-0000-00000C000000}"/>
    <cellStyle name="_x0003_¶?°?‘}É 3 2" xfId="2612" xr:uid="{00000000-0005-0000-0000-00000D000000}"/>
    <cellStyle name="_x0003_¶?°?‘}É 4" xfId="2190" xr:uid="{00000000-0005-0000-0000-00000E000000}"/>
    <cellStyle name="_x0003_¶?°?‘}É 4 2" xfId="2613" xr:uid="{00000000-0005-0000-0000-00000F000000}"/>
    <cellStyle name="_x0003_¶?°?‘}É 5" xfId="2565" xr:uid="{00000000-0005-0000-0000-000010000000}"/>
    <cellStyle name="_x0003_¶?°?‘}É 6" xfId="1171" xr:uid="{00000000-0005-0000-0000-000011000000}"/>
    <cellStyle name="_x0003_¶?°?‘}É_Ajustes Abril" xfId="2191" xr:uid="{00000000-0005-0000-0000-000012000000}"/>
    <cellStyle name="2" xfId="1081" xr:uid="{00000000-0005-0000-0000-000013000000}"/>
    <cellStyle name="2 2" xfId="1173" xr:uid="{00000000-0005-0000-0000-000014000000}"/>
    <cellStyle name="20% - Accent1" xfId="341" xr:uid="{00000000-0005-0000-0000-000015000000}"/>
    <cellStyle name="20% - Accent1 2" xfId="7" xr:uid="{00000000-0005-0000-0000-000016000000}"/>
    <cellStyle name="20% - Accent1 2 2" xfId="487" xr:uid="{00000000-0005-0000-0000-000017000000}"/>
    <cellStyle name="20% - Accent1 3" xfId="488" xr:uid="{00000000-0005-0000-0000-000018000000}"/>
    <cellStyle name="20% - Accent2" xfId="344" xr:uid="{00000000-0005-0000-0000-000019000000}"/>
    <cellStyle name="20% - Accent2 2" xfId="8" xr:uid="{00000000-0005-0000-0000-00001A000000}"/>
    <cellStyle name="20% - Accent2 2 2" xfId="489" xr:uid="{00000000-0005-0000-0000-00001B000000}"/>
    <cellStyle name="20% - Accent2 3" xfId="490" xr:uid="{00000000-0005-0000-0000-00001C000000}"/>
    <cellStyle name="20% - Accent3" xfId="347" xr:uid="{00000000-0005-0000-0000-00001D000000}"/>
    <cellStyle name="20% - Accent3 2" xfId="9" xr:uid="{00000000-0005-0000-0000-00001E000000}"/>
    <cellStyle name="20% - Accent3 2 2" xfId="491" xr:uid="{00000000-0005-0000-0000-00001F000000}"/>
    <cellStyle name="20% - Accent3 3" xfId="492" xr:uid="{00000000-0005-0000-0000-000020000000}"/>
    <cellStyle name="20% - Accent4" xfId="350" xr:uid="{00000000-0005-0000-0000-000021000000}"/>
    <cellStyle name="20% - Accent4 2" xfId="10" xr:uid="{00000000-0005-0000-0000-000022000000}"/>
    <cellStyle name="20% - Accent4 2 2" xfId="493" xr:uid="{00000000-0005-0000-0000-000023000000}"/>
    <cellStyle name="20% - Accent4 3" xfId="494" xr:uid="{00000000-0005-0000-0000-000024000000}"/>
    <cellStyle name="20% - Accent5" xfId="353" xr:uid="{00000000-0005-0000-0000-000025000000}"/>
    <cellStyle name="20% - Accent5 2" xfId="11" xr:uid="{00000000-0005-0000-0000-000026000000}"/>
    <cellStyle name="20% - Accent5 2 2" xfId="495" xr:uid="{00000000-0005-0000-0000-000027000000}"/>
    <cellStyle name="20% - Accent5 3" xfId="496" xr:uid="{00000000-0005-0000-0000-000028000000}"/>
    <cellStyle name="20% - Accent6" xfId="356" xr:uid="{00000000-0005-0000-0000-000029000000}"/>
    <cellStyle name="20% - Accent6 2" xfId="12" xr:uid="{00000000-0005-0000-0000-00002A000000}"/>
    <cellStyle name="20% - Accent6 2 2" xfId="498" xr:uid="{00000000-0005-0000-0000-00002B000000}"/>
    <cellStyle name="20% - Accent6 2 3" xfId="497" xr:uid="{00000000-0005-0000-0000-00002C000000}"/>
    <cellStyle name="20% - Accent6 3" xfId="499" xr:uid="{00000000-0005-0000-0000-00002D000000}"/>
    <cellStyle name="20% - Énfasis1 10" xfId="831" xr:uid="{00000000-0005-0000-0000-00002F000000}"/>
    <cellStyle name="20% - Énfasis1 10 2" xfId="2939" xr:uid="{00000000-0005-0000-0000-000030000000}"/>
    <cellStyle name="20% - Énfasis1 10 3" xfId="1795" xr:uid="{00000000-0005-0000-0000-000031000000}"/>
    <cellStyle name="20% - Énfasis1 11" xfId="3434" xr:uid="{00000000-0005-0000-0000-000032000000}"/>
    <cellStyle name="20% - Énfasis1 12" xfId="3366" xr:uid="{00000000-0005-0000-0000-000033000000}"/>
    <cellStyle name="20% - Énfasis1 12 2" xfId="4410" xr:uid="{00000000-0005-0000-0000-000034000000}"/>
    <cellStyle name="20% - Énfasis1 13" xfId="4429" xr:uid="{00000000-0005-0000-0000-000035000000}"/>
    <cellStyle name="20% - Énfasis1 18" xfId="2192" xr:uid="{00000000-0005-0000-0000-000036000000}"/>
    <cellStyle name="20% - Énfasis1 18 10" xfId="2193" xr:uid="{00000000-0005-0000-0000-000037000000}"/>
    <cellStyle name="20% - Énfasis1 18 10 2" xfId="2614" xr:uid="{00000000-0005-0000-0000-000038000000}"/>
    <cellStyle name="20% - Énfasis1 18 11" xfId="2194" xr:uid="{00000000-0005-0000-0000-000039000000}"/>
    <cellStyle name="20% - Énfasis1 18 11 2" xfId="2615" xr:uid="{00000000-0005-0000-0000-00003A000000}"/>
    <cellStyle name="20% - Énfasis1 18 12" xfId="2195" xr:uid="{00000000-0005-0000-0000-00003B000000}"/>
    <cellStyle name="20% - Énfasis1 18 12 2" xfId="2616" xr:uid="{00000000-0005-0000-0000-00003C000000}"/>
    <cellStyle name="20% - Énfasis1 18 13" xfId="2196" xr:uid="{00000000-0005-0000-0000-00003D000000}"/>
    <cellStyle name="20% - Énfasis1 18 13 2" xfId="2617" xr:uid="{00000000-0005-0000-0000-00003E000000}"/>
    <cellStyle name="20% - Énfasis1 18 14" xfId="2197" xr:uid="{00000000-0005-0000-0000-00003F000000}"/>
    <cellStyle name="20% - Énfasis1 18 14 2" xfId="2618" xr:uid="{00000000-0005-0000-0000-000040000000}"/>
    <cellStyle name="20% - Énfasis1 18 15" xfId="2198" xr:uid="{00000000-0005-0000-0000-000041000000}"/>
    <cellStyle name="20% - Énfasis1 18 15 2" xfId="2619" xr:uid="{00000000-0005-0000-0000-000042000000}"/>
    <cellStyle name="20% - Énfasis1 18 16" xfId="2199" xr:uid="{00000000-0005-0000-0000-000043000000}"/>
    <cellStyle name="20% - Énfasis1 18 16 2" xfId="2620" xr:uid="{00000000-0005-0000-0000-000044000000}"/>
    <cellStyle name="20% - Énfasis1 18 17" xfId="2200" xr:uid="{00000000-0005-0000-0000-000045000000}"/>
    <cellStyle name="20% - Énfasis1 18 17 2" xfId="2621" xr:uid="{00000000-0005-0000-0000-000046000000}"/>
    <cellStyle name="20% - Énfasis1 18 18" xfId="2201" xr:uid="{00000000-0005-0000-0000-000047000000}"/>
    <cellStyle name="20% - Énfasis1 18 18 2" xfId="2622" xr:uid="{00000000-0005-0000-0000-000048000000}"/>
    <cellStyle name="20% - Énfasis1 18 19" xfId="2202" xr:uid="{00000000-0005-0000-0000-000049000000}"/>
    <cellStyle name="20% - Énfasis1 18 19 2" xfId="2623" xr:uid="{00000000-0005-0000-0000-00004A000000}"/>
    <cellStyle name="20% - Énfasis1 18 2" xfId="2203" xr:uid="{00000000-0005-0000-0000-00004B000000}"/>
    <cellStyle name="20% - Énfasis1 18 2 2" xfId="2624" xr:uid="{00000000-0005-0000-0000-00004C000000}"/>
    <cellStyle name="20% - Énfasis1 18 20" xfId="2204" xr:uid="{00000000-0005-0000-0000-00004D000000}"/>
    <cellStyle name="20% - Énfasis1 18 20 2" xfId="2625" xr:uid="{00000000-0005-0000-0000-00004E000000}"/>
    <cellStyle name="20% - Énfasis1 18 21" xfId="2205" xr:uid="{00000000-0005-0000-0000-00004F000000}"/>
    <cellStyle name="20% - Énfasis1 18 21 2" xfId="2626" xr:uid="{00000000-0005-0000-0000-000050000000}"/>
    <cellStyle name="20% - Énfasis1 18 22" xfId="2206" xr:uid="{00000000-0005-0000-0000-000051000000}"/>
    <cellStyle name="20% - Énfasis1 18 22 2" xfId="2627" xr:uid="{00000000-0005-0000-0000-000052000000}"/>
    <cellStyle name="20% - Énfasis1 18 23" xfId="2628" xr:uid="{00000000-0005-0000-0000-000053000000}"/>
    <cellStyle name="20% - Énfasis1 18 3" xfId="2207" xr:uid="{00000000-0005-0000-0000-000054000000}"/>
    <cellStyle name="20% - Énfasis1 18 3 2" xfId="2629" xr:uid="{00000000-0005-0000-0000-000055000000}"/>
    <cellStyle name="20% - Énfasis1 18 4" xfId="2208" xr:uid="{00000000-0005-0000-0000-000056000000}"/>
    <cellStyle name="20% - Énfasis1 18 4 2" xfId="2630" xr:uid="{00000000-0005-0000-0000-000057000000}"/>
    <cellStyle name="20% - Énfasis1 18 5" xfId="2209" xr:uid="{00000000-0005-0000-0000-000058000000}"/>
    <cellStyle name="20% - Énfasis1 18 5 2" xfId="2631" xr:uid="{00000000-0005-0000-0000-000059000000}"/>
    <cellStyle name="20% - Énfasis1 18 6" xfId="2210" xr:uid="{00000000-0005-0000-0000-00005A000000}"/>
    <cellStyle name="20% - Énfasis1 18 6 2" xfId="2632" xr:uid="{00000000-0005-0000-0000-00005B000000}"/>
    <cellStyle name="20% - Énfasis1 18 7" xfId="2211" xr:uid="{00000000-0005-0000-0000-00005C000000}"/>
    <cellStyle name="20% - Énfasis1 18 7 2" xfId="2633" xr:uid="{00000000-0005-0000-0000-00005D000000}"/>
    <cellStyle name="20% - Énfasis1 18 8" xfId="2212" xr:uid="{00000000-0005-0000-0000-00005E000000}"/>
    <cellStyle name="20% - Énfasis1 18 8 2" xfId="2634" xr:uid="{00000000-0005-0000-0000-00005F000000}"/>
    <cellStyle name="20% - Énfasis1 18 9" xfId="2213" xr:uid="{00000000-0005-0000-0000-000060000000}"/>
    <cellStyle name="20% - Énfasis1 18 9 2" xfId="2635" xr:uid="{00000000-0005-0000-0000-000061000000}"/>
    <cellStyle name="20% - Énfasis1 18_OCTUBRE 2011" xfId="2214" xr:uid="{00000000-0005-0000-0000-000062000000}"/>
    <cellStyle name="20% - Énfasis1 2" xfId="13" xr:uid="{00000000-0005-0000-0000-000063000000}"/>
    <cellStyle name="20% - Énfasis1 2 2" xfId="14" xr:uid="{00000000-0005-0000-0000-000064000000}"/>
    <cellStyle name="20% - Énfasis1 2 2 2" xfId="852" xr:uid="{00000000-0005-0000-0000-000065000000}"/>
    <cellStyle name="20% - Énfasis1 2 3" xfId="1796" xr:uid="{00000000-0005-0000-0000-000066000000}"/>
    <cellStyle name="20% - Énfasis1 2 4" xfId="1174" xr:uid="{00000000-0005-0000-0000-000067000000}"/>
    <cellStyle name="20% - Énfasis1 2 5" xfId="673" xr:uid="{00000000-0005-0000-0000-000068000000}"/>
    <cellStyle name="20% - Énfasis1 2 6" xfId="374" xr:uid="{00000000-0005-0000-0000-000069000000}"/>
    <cellStyle name="20% - Énfasis1 3" xfId="15" xr:uid="{00000000-0005-0000-0000-00006A000000}"/>
    <cellStyle name="20% - Énfasis1 3 2" xfId="16" xr:uid="{00000000-0005-0000-0000-00006B000000}"/>
    <cellStyle name="20% - Énfasis1 3 2 2" xfId="4294" xr:uid="{00000000-0005-0000-0000-00006C000000}"/>
    <cellStyle name="20% - Énfasis1 3 2 3" xfId="870" xr:uid="{00000000-0005-0000-0000-00006D000000}"/>
    <cellStyle name="20% - Énfasis1 3 3" xfId="1797" xr:uid="{00000000-0005-0000-0000-00006E000000}"/>
    <cellStyle name="20% - Énfasis1 3 3 2" xfId="4328" xr:uid="{00000000-0005-0000-0000-00006F000000}"/>
    <cellStyle name="20% - Énfasis1 3 3 3" xfId="4231" xr:uid="{00000000-0005-0000-0000-000070000000}"/>
    <cellStyle name="20% - Énfasis1 3 4" xfId="4260" xr:uid="{00000000-0005-0000-0000-000071000000}"/>
    <cellStyle name="20% - Énfasis1 3 5" xfId="691" xr:uid="{00000000-0005-0000-0000-000072000000}"/>
    <cellStyle name="20% - Énfasis1 4" xfId="17" xr:uid="{00000000-0005-0000-0000-000073000000}"/>
    <cellStyle name="20% - Énfasis1 4 2" xfId="888" xr:uid="{00000000-0005-0000-0000-000074000000}"/>
    <cellStyle name="20% - Énfasis1 4 3" xfId="1798" xr:uid="{00000000-0005-0000-0000-000075000000}"/>
    <cellStyle name="20% - Énfasis1 4 4" xfId="714" xr:uid="{00000000-0005-0000-0000-000076000000}"/>
    <cellStyle name="20% - Énfasis1 4 5" xfId="500" xr:uid="{00000000-0005-0000-0000-000077000000}"/>
    <cellStyle name="20% - Énfasis1 5" xfId="739" xr:uid="{00000000-0005-0000-0000-000078000000}"/>
    <cellStyle name="20% - Énfasis1 5 2" xfId="912" xr:uid="{00000000-0005-0000-0000-000079000000}"/>
    <cellStyle name="20% - Énfasis1 5 3" xfId="1799" xr:uid="{00000000-0005-0000-0000-00007A000000}"/>
    <cellStyle name="20% - Énfasis1 6" xfId="757" xr:uid="{00000000-0005-0000-0000-00007B000000}"/>
    <cellStyle name="20% - Énfasis1 6 2" xfId="930" xr:uid="{00000000-0005-0000-0000-00007C000000}"/>
    <cellStyle name="20% - Énfasis1 6 3" xfId="1800" xr:uid="{00000000-0005-0000-0000-00007D000000}"/>
    <cellStyle name="20% - Énfasis1 7" xfId="775" xr:uid="{00000000-0005-0000-0000-00007E000000}"/>
    <cellStyle name="20% - Énfasis1 7 2" xfId="948" xr:uid="{00000000-0005-0000-0000-00007F000000}"/>
    <cellStyle name="20% - Énfasis1 7 3" xfId="1801" xr:uid="{00000000-0005-0000-0000-000080000000}"/>
    <cellStyle name="20% - Énfasis1 8" xfId="793" xr:uid="{00000000-0005-0000-0000-000081000000}"/>
    <cellStyle name="20% - Énfasis1 8 2" xfId="966" xr:uid="{00000000-0005-0000-0000-000082000000}"/>
    <cellStyle name="20% - Énfasis1 8 3" xfId="1802" xr:uid="{00000000-0005-0000-0000-000083000000}"/>
    <cellStyle name="20% - Énfasis1 9" xfId="811" xr:uid="{00000000-0005-0000-0000-000084000000}"/>
    <cellStyle name="20% - Énfasis1 9 2" xfId="984" xr:uid="{00000000-0005-0000-0000-000085000000}"/>
    <cellStyle name="20% - Énfasis1 9 3" xfId="1803" xr:uid="{00000000-0005-0000-0000-000086000000}"/>
    <cellStyle name="20% - Énfasis2 10" xfId="833" xr:uid="{00000000-0005-0000-0000-000088000000}"/>
    <cellStyle name="20% - Énfasis2 10 2" xfId="2940" xr:uid="{00000000-0005-0000-0000-000089000000}"/>
    <cellStyle name="20% - Énfasis2 10 3" xfId="1804" xr:uid="{00000000-0005-0000-0000-00008A000000}"/>
    <cellStyle name="20% - Énfasis2 11" xfId="3438" xr:uid="{00000000-0005-0000-0000-00008B000000}"/>
    <cellStyle name="20% - Énfasis2 12" xfId="3370" xr:uid="{00000000-0005-0000-0000-00008C000000}"/>
    <cellStyle name="20% - Énfasis2 12 2" xfId="4413" xr:uid="{00000000-0005-0000-0000-00008D000000}"/>
    <cellStyle name="20% - Énfasis2 13" xfId="4432" xr:uid="{00000000-0005-0000-0000-00008E000000}"/>
    <cellStyle name="20% - Énfasis2 2" xfId="18" xr:uid="{00000000-0005-0000-0000-00008F000000}"/>
    <cellStyle name="20% - Énfasis2 2 2" xfId="19" xr:uid="{00000000-0005-0000-0000-000090000000}"/>
    <cellStyle name="20% - Énfasis2 2 2 2" xfId="853" xr:uid="{00000000-0005-0000-0000-000091000000}"/>
    <cellStyle name="20% - Énfasis2 2 3" xfId="1805" xr:uid="{00000000-0005-0000-0000-000092000000}"/>
    <cellStyle name="20% - Énfasis2 2 4" xfId="1175" xr:uid="{00000000-0005-0000-0000-000093000000}"/>
    <cellStyle name="20% - Énfasis2 2 5" xfId="674" xr:uid="{00000000-0005-0000-0000-000094000000}"/>
    <cellStyle name="20% - Énfasis2 2 6" xfId="375" xr:uid="{00000000-0005-0000-0000-000095000000}"/>
    <cellStyle name="20% - Énfasis2 3" xfId="20" xr:uid="{00000000-0005-0000-0000-000096000000}"/>
    <cellStyle name="20% - Énfasis2 3 2" xfId="21" xr:uid="{00000000-0005-0000-0000-000097000000}"/>
    <cellStyle name="20% - Énfasis2 3 2 2" xfId="4295" xr:uid="{00000000-0005-0000-0000-000098000000}"/>
    <cellStyle name="20% - Énfasis2 3 2 3" xfId="871" xr:uid="{00000000-0005-0000-0000-000099000000}"/>
    <cellStyle name="20% - Énfasis2 3 3" xfId="1806" xr:uid="{00000000-0005-0000-0000-00009A000000}"/>
    <cellStyle name="20% - Énfasis2 3 3 2" xfId="4329" xr:uid="{00000000-0005-0000-0000-00009B000000}"/>
    <cellStyle name="20% - Énfasis2 3 3 3" xfId="4232" xr:uid="{00000000-0005-0000-0000-00009C000000}"/>
    <cellStyle name="20% - Énfasis2 3 4" xfId="4261" xr:uid="{00000000-0005-0000-0000-00009D000000}"/>
    <cellStyle name="20% - Énfasis2 3 5" xfId="692" xr:uid="{00000000-0005-0000-0000-00009E000000}"/>
    <cellStyle name="20% - Énfasis2 4" xfId="22" xr:uid="{00000000-0005-0000-0000-00009F000000}"/>
    <cellStyle name="20% - Énfasis2 4 2" xfId="889" xr:uid="{00000000-0005-0000-0000-0000A0000000}"/>
    <cellStyle name="20% - Énfasis2 4 3" xfId="1807" xr:uid="{00000000-0005-0000-0000-0000A1000000}"/>
    <cellStyle name="20% - Énfasis2 4 4" xfId="715" xr:uid="{00000000-0005-0000-0000-0000A2000000}"/>
    <cellStyle name="20% - Énfasis2 4 5" xfId="501" xr:uid="{00000000-0005-0000-0000-0000A3000000}"/>
    <cellStyle name="20% - Énfasis2 5" xfId="741" xr:uid="{00000000-0005-0000-0000-0000A4000000}"/>
    <cellStyle name="20% - Énfasis2 5 2" xfId="914" xr:uid="{00000000-0005-0000-0000-0000A5000000}"/>
    <cellStyle name="20% - Énfasis2 5 3" xfId="1808" xr:uid="{00000000-0005-0000-0000-0000A6000000}"/>
    <cellStyle name="20% - Énfasis2 6" xfId="759" xr:uid="{00000000-0005-0000-0000-0000A7000000}"/>
    <cellStyle name="20% - Énfasis2 6 2" xfId="932" xr:uid="{00000000-0005-0000-0000-0000A8000000}"/>
    <cellStyle name="20% - Énfasis2 6 3" xfId="1809" xr:uid="{00000000-0005-0000-0000-0000A9000000}"/>
    <cellStyle name="20% - Énfasis2 7" xfId="777" xr:uid="{00000000-0005-0000-0000-0000AA000000}"/>
    <cellStyle name="20% - Énfasis2 7 2" xfId="950" xr:uid="{00000000-0005-0000-0000-0000AB000000}"/>
    <cellStyle name="20% - Énfasis2 7 3" xfId="1810" xr:uid="{00000000-0005-0000-0000-0000AC000000}"/>
    <cellStyle name="20% - Énfasis2 8" xfId="795" xr:uid="{00000000-0005-0000-0000-0000AD000000}"/>
    <cellStyle name="20% - Énfasis2 8 2" xfId="968" xr:uid="{00000000-0005-0000-0000-0000AE000000}"/>
    <cellStyle name="20% - Énfasis2 8 3" xfId="1811" xr:uid="{00000000-0005-0000-0000-0000AF000000}"/>
    <cellStyle name="20% - Énfasis2 9" xfId="813" xr:uid="{00000000-0005-0000-0000-0000B0000000}"/>
    <cellStyle name="20% - Énfasis2 9 2" xfId="986" xr:uid="{00000000-0005-0000-0000-0000B1000000}"/>
    <cellStyle name="20% - Énfasis2 9 3" xfId="1812" xr:uid="{00000000-0005-0000-0000-0000B2000000}"/>
    <cellStyle name="20% - Énfasis3 10" xfId="835" xr:uid="{00000000-0005-0000-0000-0000B4000000}"/>
    <cellStyle name="20% - Énfasis3 10 2" xfId="2941" xr:uid="{00000000-0005-0000-0000-0000B5000000}"/>
    <cellStyle name="20% - Énfasis3 10 3" xfId="1813" xr:uid="{00000000-0005-0000-0000-0000B6000000}"/>
    <cellStyle name="20% - Énfasis3 11" xfId="3442" xr:uid="{00000000-0005-0000-0000-0000B7000000}"/>
    <cellStyle name="20% - Énfasis3 12" xfId="3374" xr:uid="{00000000-0005-0000-0000-0000B8000000}"/>
    <cellStyle name="20% - Énfasis3 12 2" xfId="4416" xr:uid="{00000000-0005-0000-0000-0000B9000000}"/>
    <cellStyle name="20% - Énfasis3 13" xfId="4435" xr:uid="{00000000-0005-0000-0000-0000BA000000}"/>
    <cellStyle name="20% - Énfasis3 2" xfId="23" xr:uid="{00000000-0005-0000-0000-0000BB000000}"/>
    <cellStyle name="20% - Énfasis3 2 2" xfId="24" xr:uid="{00000000-0005-0000-0000-0000BC000000}"/>
    <cellStyle name="20% - Énfasis3 2 2 2" xfId="854" xr:uid="{00000000-0005-0000-0000-0000BD000000}"/>
    <cellStyle name="20% - Énfasis3 2 3" xfId="1814" xr:uid="{00000000-0005-0000-0000-0000BE000000}"/>
    <cellStyle name="20% - Énfasis3 2 4" xfId="1176" xr:uid="{00000000-0005-0000-0000-0000BF000000}"/>
    <cellStyle name="20% - Énfasis3 2 5" xfId="675" xr:uid="{00000000-0005-0000-0000-0000C0000000}"/>
    <cellStyle name="20% - Énfasis3 2 6" xfId="377" xr:uid="{00000000-0005-0000-0000-0000C1000000}"/>
    <cellStyle name="20% - Énfasis3 3" xfId="25" xr:uid="{00000000-0005-0000-0000-0000C2000000}"/>
    <cellStyle name="20% - Énfasis3 3 2" xfId="26" xr:uid="{00000000-0005-0000-0000-0000C3000000}"/>
    <cellStyle name="20% - Énfasis3 3 2 2" xfId="4296" xr:uid="{00000000-0005-0000-0000-0000C4000000}"/>
    <cellStyle name="20% - Énfasis3 3 2 3" xfId="872" xr:uid="{00000000-0005-0000-0000-0000C5000000}"/>
    <cellStyle name="20% - Énfasis3 3 3" xfId="1815" xr:uid="{00000000-0005-0000-0000-0000C6000000}"/>
    <cellStyle name="20% - Énfasis3 3 3 2" xfId="4330" xr:uid="{00000000-0005-0000-0000-0000C7000000}"/>
    <cellStyle name="20% - Énfasis3 3 3 3" xfId="4233" xr:uid="{00000000-0005-0000-0000-0000C8000000}"/>
    <cellStyle name="20% - Énfasis3 3 4" xfId="4262" xr:uid="{00000000-0005-0000-0000-0000C9000000}"/>
    <cellStyle name="20% - Énfasis3 3 5" xfId="693" xr:uid="{00000000-0005-0000-0000-0000CA000000}"/>
    <cellStyle name="20% - Énfasis3 4" xfId="27" xr:uid="{00000000-0005-0000-0000-0000CB000000}"/>
    <cellStyle name="20% - Énfasis3 4 2" xfId="890" xr:uid="{00000000-0005-0000-0000-0000CC000000}"/>
    <cellStyle name="20% - Énfasis3 4 3" xfId="1816" xr:uid="{00000000-0005-0000-0000-0000CD000000}"/>
    <cellStyle name="20% - Énfasis3 4 4" xfId="716" xr:uid="{00000000-0005-0000-0000-0000CE000000}"/>
    <cellStyle name="20% - Énfasis3 4 5" xfId="502" xr:uid="{00000000-0005-0000-0000-0000CF000000}"/>
    <cellStyle name="20% - Énfasis3 5" xfId="743" xr:uid="{00000000-0005-0000-0000-0000D0000000}"/>
    <cellStyle name="20% - Énfasis3 5 2" xfId="916" xr:uid="{00000000-0005-0000-0000-0000D1000000}"/>
    <cellStyle name="20% - Énfasis3 5 3" xfId="1817" xr:uid="{00000000-0005-0000-0000-0000D2000000}"/>
    <cellStyle name="20% - Énfasis3 6" xfId="761" xr:uid="{00000000-0005-0000-0000-0000D3000000}"/>
    <cellStyle name="20% - Énfasis3 6 2" xfId="934" xr:uid="{00000000-0005-0000-0000-0000D4000000}"/>
    <cellStyle name="20% - Énfasis3 6 3" xfId="1818" xr:uid="{00000000-0005-0000-0000-0000D5000000}"/>
    <cellStyle name="20% - Énfasis3 7" xfId="779" xr:uid="{00000000-0005-0000-0000-0000D6000000}"/>
    <cellStyle name="20% - Énfasis3 7 2" xfId="952" xr:uid="{00000000-0005-0000-0000-0000D7000000}"/>
    <cellStyle name="20% - Énfasis3 7 3" xfId="1819" xr:uid="{00000000-0005-0000-0000-0000D8000000}"/>
    <cellStyle name="20% - Énfasis3 8" xfId="797" xr:uid="{00000000-0005-0000-0000-0000D9000000}"/>
    <cellStyle name="20% - Énfasis3 8 2" xfId="970" xr:uid="{00000000-0005-0000-0000-0000DA000000}"/>
    <cellStyle name="20% - Énfasis3 8 3" xfId="1820" xr:uid="{00000000-0005-0000-0000-0000DB000000}"/>
    <cellStyle name="20% - Énfasis3 9" xfId="815" xr:uid="{00000000-0005-0000-0000-0000DC000000}"/>
    <cellStyle name="20% - Énfasis3 9 2" xfId="988" xr:uid="{00000000-0005-0000-0000-0000DD000000}"/>
    <cellStyle name="20% - Énfasis3 9 3" xfId="1821" xr:uid="{00000000-0005-0000-0000-0000DE000000}"/>
    <cellStyle name="20% - Énfasis4 10" xfId="837" xr:uid="{00000000-0005-0000-0000-0000E0000000}"/>
    <cellStyle name="20% - Énfasis4 10 2" xfId="2942" xr:uid="{00000000-0005-0000-0000-0000E1000000}"/>
    <cellStyle name="20% - Énfasis4 10 3" xfId="1822" xr:uid="{00000000-0005-0000-0000-0000E2000000}"/>
    <cellStyle name="20% - Énfasis4 11" xfId="3446" xr:uid="{00000000-0005-0000-0000-0000E3000000}"/>
    <cellStyle name="20% - Énfasis4 12" xfId="3378" xr:uid="{00000000-0005-0000-0000-0000E4000000}"/>
    <cellStyle name="20% - Énfasis4 12 2" xfId="4419" xr:uid="{00000000-0005-0000-0000-0000E5000000}"/>
    <cellStyle name="20% - Énfasis4 13" xfId="4438" xr:uid="{00000000-0005-0000-0000-0000E6000000}"/>
    <cellStyle name="20% - Énfasis4 2" xfId="28" xr:uid="{00000000-0005-0000-0000-0000E7000000}"/>
    <cellStyle name="20% - Énfasis4 2 2" xfId="29" xr:uid="{00000000-0005-0000-0000-0000E8000000}"/>
    <cellStyle name="20% - Énfasis4 2 2 2" xfId="855" xr:uid="{00000000-0005-0000-0000-0000E9000000}"/>
    <cellStyle name="20% - Énfasis4 2 3" xfId="1823" xr:uid="{00000000-0005-0000-0000-0000EA000000}"/>
    <cellStyle name="20% - Énfasis4 2 4" xfId="1177" xr:uid="{00000000-0005-0000-0000-0000EB000000}"/>
    <cellStyle name="20% - Énfasis4 2 5" xfId="676" xr:uid="{00000000-0005-0000-0000-0000EC000000}"/>
    <cellStyle name="20% - Énfasis4 2 6" xfId="378" xr:uid="{00000000-0005-0000-0000-0000ED000000}"/>
    <cellStyle name="20% - Énfasis4 3" xfId="30" xr:uid="{00000000-0005-0000-0000-0000EE000000}"/>
    <cellStyle name="20% - Énfasis4 3 2" xfId="31" xr:uid="{00000000-0005-0000-0000-0000EF000000}"/>
    <cellStyle name="20% - Énfasis4 3 2 2" xfId="4297" xr:uid="{00000000-0005-0000-0000-0000F0000000}"/>
    <cellStyle name="20% - Énfasis4 3 2 3" xfId="873" xr:uid="{00000000-0005-0000-0000-0000F1000000}"/>
    <cellStyle name="20% - Énfasis4 3 3" xfId="1824" xr:uid="{00000000-0005-0000-0000-0000F2000000}"/>
    <cellStyle name="20% - Énfasis4 3 3 2" xfId="4331" xr:uid="{00000000-0005-0000-0000-0000F3000000}"/>
    <cellStyle name="20% - Énfasis4 3 3 3" xfId="4234" xr:uid="{00000000-0005-0000-0000-0000F4000000}"/>
    <cellStyle name="20% - Énfasis4 3 4" xfId="4263" xr:uid="{00000000-0005-0000-0000-0000F5000000}"/>
    <cellStyle name="20% - Énfasis4 3 5" xfId="694" xr:uid="{00000000-0005-0000-0000-0000F6000000}"/>
    <cellStyle name="20% - Énfasis4 4" xfId="32" xr:uid="{00000000-0005-0000-0000-0000F7000000}"/>
    <cellStyle name="20% - Énfasis4 4 2" xfId="891" xr:uid="{00000000-0005-0000-0000-0000F8000000}"/>
    <cellStyle name="20% - Énfasis4 4 3" xfId="1825" xr:uid="{00000000-0005-0000-0000-0000F9000000}"/>
    <cellStyle name="20% - Énfasis4 4 4" xfId="717" xr:uid="{00000000-0005-0000-0000-0000FA000000}"/>
    <cellStyle name="20% - Énfasis4 4 5" xfId="503" xr:uid="{00000000-0005-0000-0000-0000FB000000}"/>
    <cellStyle name="20% - Énfasis4 5" xfId="745" xr:uid="{00000000-0005-0000-0000-0000FC000000}"/>
    <cellStyle name="20% - Énfasis4 5 2" xfId="918" xr:uid="{00000000-0005-0000-0000-0000FD000000}"/>
    <cellStyle name="20% - Énfasis4 5 3" xfId="1826" xr:uid="{00000000-0005-0000-0000-0000FE000000}"/>
    <cellStyle name="20% - Énfasis4 6" xfId="763" xr:uid="{00000000-0005-0000-0000-0000FF000000}"/>
    <cellStyle name="20% - Énfasis4 6 2" xfId="936" xr:uid="{00000000-0005-0000-0000-000000010000}"/>
    <cellStyle name="20% - Énfasis4 6 3" xfId="1827" xr:uid="{00000000-0005-0000-0000-000001010000}"/>
    <cellStyle name="20% - Énfasis4 7" xfId="781" xr:uid="{00000000-0005-0000-0000-000002010000}"/>
    <cellStyle name="20% - Énfasis4 7 2" xfId="954" xr:uid="{00000000-0005-0000-0000-000003010000}"/>
    <cellStyle name="20% - Énfasis4 7 3" xfId="1828" xr:uid="{00000000-0005-0000-0000-000004010000}"/>
    <cellStyle name="20% - Énfasis4 8" xfId="799" xr:uid="{00000000-0005-0000-0000-000005010000}"/>
    <cellStyle name="20% - Énfasis4 8 2" xfId="972" xr:uid="{00000000-0005-0000-0000-000006010000}"/>
    <cellStyle name="20% - Énfasis4 8 3" xfId="1829" xr:uid="{00000000-0005-0000-0000-000007010000}"/>
    <cellStyle name="20% - Énfasis4 9" xfId="817" xr:uid="{00000000-0005-0000-0000-000008010000}"/>
    <cellStyle name="20% - Énfasis4 9 2" xfId="990" xr:uid="{00000000-0005-0000-0000-000009010000}"/>
    <cellStyle name="20% - Énfasis4 9 3" xfId="1830" xr:uid="{00000000-0005-0000-0000-00000A010000}"/>
    <cellStyle name="20% - Énfasis5 10" xfId="839" xr:uid="{00000000-0005-0000-0000-00000C010000}"/>
    <cellStyle name="20% - Énfasis5 10 2" xfId="2943" xr:uid="{00000000-0005-0000-0000-00000D010000}"/>
    <cellStyle name="20% - Énfasis5 10 3" xfId="1831" xr:uid="{00000000-0005-0000-0000-00000E010000}"/>
    <cellStyle name="20% - Énfasis5 11" xfId="3450" xr:uid="{00000000-0005-0000-0000-00000F010000}"/>
    <cellStyle name="20% - Énfasis5 12" xfId="3382" xr:uid="{00000000-0005-0000-0000-000010010000}"/>
    <cellStyle name="20% - Énfasis5 12 2" xfId="4422" xr:uid="{00000000-0005-0000-0000-000011010000}"/>
    <cellStyle name="20% - Énfasis5 13" xfId="4441" xr:uid="{00000000-0005-0000-0000-000012010000}"/>
    <cellStyle name="20% - Énfasis5 2" xfId="33" xr:uid="{00000000-0005-0000-0000-000013010000}"/>
    <cellStyle name="20% - Énfasis5 2 2" xfId="34" xr:uid="{00000000-0005-0000-0000-000014010000}"/>
    <cellStyle name="20% - Énfasis5 2 2 2" xfId="856" xr:uid="{00000000-0005-0000-0000-000015010000}"/>
    <cellStyle name="20% - Énfasis5 2 3" xfId="1178" xr:uid="{00000000-0005-0000-0000-000016010000}"/>
    <cellStyle name="20% - Énfasis5 2 4" xfId="677" xr:uid="{00000000-0005-0000-0000-000017010000}"/>
    <cellStyle name="20% - Énfasis5 2 5" xfId="379" xr:uid="{00000000-0005-0000-0000-000018010000}"/>
    <cellStyle name="20% - Énfasis5 3" xfId="35" xr:uid="{00000000-0005-0000-0000-000019010000}"/>
    <cellStyle name="20% - Énfasis5 3 2" xfId="36" xr:uid="{00000000-0005-0000-0000-00001A010000}"/>
    <cellStyle name="20% - Énfasis5 3 2 2" xfId="4298" xr:uid="{00000000-0005-0000-0000-00001B010000}"/>
    <cellStyle name="20% - Énfasis5 3 2 3" xfId="874" xr:uid="{00000000-0005-0000-0000-00001C010000}"/>
    <cellStyle name="20% - Énfasis5 3 3" xfId="1832" xr:uid="{00000000-0005-0000-0000-00001D010000}"/>
    <cellStyle name="20% - Énfasis5 3 3 2" xfId="4332" xr:uid="{00000000-0005-0000-0000-00001E010000}"/>
    <cellStyle name="20% - Énfasis5 3 3 3" xfId="4235" xr:uid="{00000000-0005-0000-0000-00001F010000}"/>
    <cellStyle name="20% - Énfasis5 3 4" xfId="4264" xr:uid="{00000000-0005-0000-0000-000020010000}"/>
    <cellStyle name="20% - Énfasis5 3 5" xfId="695" xr:uid="{00000000-0005-0000-0000-000021010000}"/>
    <cellStyle name="20% - Énfasis5 4" xfId="280" xr:uid="{00000000-0005-0000-0000-000022010000}"/>
    <cellStyle name="20% - Énfasis5 4 2" xfId="892" xr:uid="{00000000-0005-0000-0000-000023010000}"/>
    <cellStyle name="20% - Énfasis5 4 3" xfId="1833" xr:uid="{00000000-0005-0000-0000-000024010000}"/>
    <cellStyle name="20% - Énfasis5 4 4" xfId="718" xr:uid="{00000000-0005-0000-0000-000025010000}"/>
    <cellStyle name="20% - Énfasis5 4 5" xfId="504" xr:uid="{00000000-0005-0000-0000-000026010000}"/>
    <cellStyle name="20% - Énfasis5 5" xfId="747" xr:uid="{00000000-0005-0000-0000-000027010000}"/>
    <cellStyle name="20% - Énfasis5 5 2" xfId="920" xr:uid="{00000000-0005-0000-0000-000028010000}"/>
    <cellStyle name="20% - Énfasis5 5 3" xfId="1834" xr:uid="{00000000-0005-0000-0000-000029010000}"/>
    <cellStyle name="20% - Énfasis5 6" xfId="765" xr:uid="{00000000-0005-0000-0000-00002A010000}"/>
    <cellStyle name="20% - Énfasis5 6 2" xfId="938" xr:uid="{00000000-0005-0000-0000-00002B010000}"/>
    <cellStyle name="20% - Énfasis5 6 3" xfId="1835" xr:uid="{00000000-0005-0000-0000-00002C010000}"/>
    <cellStyle name="20% - Énfasis5 7" xfId="783" xr:uid="{00000000-0005-0000-0000-00002D010000}"/>
    <cellStyle name="20% - Énfasis5 7 2" xfId="956" xr:uid="{00000000-0005-0000-0000-00002E010000}"/>
    <cellStyle name="20% - Énfasis5 7 3" xfId="1836" xr:uid="{00000000-0005-0000-0000-00002F010000}"/>
    <cellStyle name="20% - Énfasis5 8" xfId="801" xr:uid="{00000000-0005-0000-0000-000030010000}"/>
    <cellStyle name="20% - Énfasis5 8 2" xfId="974" xr:uid="{00000000-0005-0000-0000-000031010000}"/>
    <cellStyle name="20% - Énfasis5 8 3" xfId="1837" xr:uid="{00000000-0005-0000-0000-000032010000}"/>
    <cellStyle name="20% - Énfasis5 9" xfId="819" xr:uid="{00000000-0005-0000-0000-000033010000}"/>
    <cellStyle name="20% - Énfasis5 9 2" xfId="992" xr:uid="{00000000-0005-0000-0000-000034010000}"/>
    <cellStyle name="20% - Énfasis5 9 3" xfId="1838" xr:uid="{00000000-0005-0000-0000-000035010000}"/>
    <cellStyle name="20% - Énfasis6 10" xfId="841" xr:uid="{00000000-0005-0000-0000-000037010000}"/>
    <cellStyle name="20% - Énfasis6 10 2" xfId="2944" xr:uid="{00000000-0005-0000-0000-000038010000}"/>
    <cellStyle name="20% - Énfasis6 10 3" xfId="1839" xr:uid="{00000000-0005-0000-0000-000039010000}"/>
    <cellStyle name="20% - Énfasis6 11" xfId="3454" xr:uid="{00000000-0005-0000-0000-00003A010000}"/>
    <cellStyle name="20% - Énfasis6 12" xfId="2215" xr:uid="{00000000-0005-0000-0000-00003B010000}"/>
    <cellStyle name="20% - Énfasis6 12 2" xfId="2636" xr:uid="{00000000-0005-0000-0000-00003C010000}"/>
    <cellStyle name="20% - Énfasis6 12 3" xfId="4425" xr:uid="{00000000-0005-0000-0000-00003D010000}"/>
    <cellStyle name="20% - Énfasis6 13" xfId="3386" xr:uid="{00000000-0005-0000-0000-00003E010000}"/>
    <cellStyle name="20% - Énfasis6 13 2" xfId="4444" xr:uid="{00000000-0005-0000-0000-00003F010000}"/>
    <cellStyle name="20% - Énfasis6 2" xfId="37" xr:uid="{00000000-0005-0000-0000-000040010000}"/>
    <cellStyle name="20% - Énfasis6 2 2" xfId="38" xr:uid="{00000000-0005-0000-0000-000041010000}"/>
    <cellStyle name="20% - Énfasis6 2 2 2" xfId="857" xr:uid="{00000000-0005-0000-0000-000042010000}"/>
    <cellStyle name="20% - Énfasis6 2 3" xfId="1840" xr:uid="{00000000-0005-0000-0000-000043010000}"/>
    <cellStyle name="20% - Énfasis6 2 4" xfId="1179" xr:uid="{00000000-0005-0000-0000-000044010000}"/>
    <cellStyle name="20% - Énfasis6 2 5" xfId="678" xr:uid="{00000000-0005-0000-0000-000045010000}"/>
    <cellStyle name="20% - Énfasis6 2 6" xfId="380" xr:uid="{00000000-0005-0000-0000-000046010000}"/>
    <cellStyle name="20% - Énfasis6 3" xfId="39" xr:uid="{00000000-0005-0000-0000-000047010000}"/>
    <cellStyle name="20% - Énfasis6 3 2" xfId="40" xr:uid="{00000000-0005-0000-0000-000048010000}"/>
    <cellStyle name="20% - Énfasis6 3 2 2" xfId="4299" xr:uid="{00000000-0005-0000-0000-000049010000}"/>
    <cellStyle name="20% - Énfasis6 3 2 3" xfId="875" xr:uid="{00000000-0005-0000-0000-00004A010000}"/>
    <cellStyle name="20% - Énfasis6 3 3" xfId="1841" xr:uid="{00000000-0005-0000-0000-00004B010000}"/>
    <cellStyle name="20% - Énfasis6 3 3 2" xfId="4333" xr:uid="{00000000-0005-0000-0000-00004C010000}"/>
    <cellStyle name="20% - Énfasis6 3 3 3" xfId="4236" xr:uid="{00000000-0005-0000-0000-00004D010000}"/>
    <cellStyle name="20% - Énfasis6 3 4" xfId="4265" xr:uid="{00000000-0005-0000-0000-00004E010000}"/>
    <cellStyle name="20% - Énfasis6 3 5" xfId="696" xr:uid="{00000000-0005-0000-0000-00004F010000}"/>
    <cellStyle name="20% - Énfasis6 4" xfId="41" xr:uid="{00000000-0005-0000-0000-000050010000}"/>
    <cellStyle name="20% - Énfasis6 4 2" xfId="893" xr:uid="{00000000-0005-0000-0000-000051010000}"/>
    <cellStyle name="20% - Énfasis6 4 3" xfId="1842" xr:uid="{00000000-0005-0000-0000-000052010000}"/>
    <cellStyle name="20% - Énfasis6 4 4" xfId="719" xr:uid="{00000000-0005-0000-0000-000053010000}"/>
    <cellStyle name="20% - Énfasis6 4 5" xfId="505" xr:uid="{00000000-0005-0000-0000-000054010000}"/>
    <cellStyle name="20% - Énfasis6 5" xfId="749" xr:uid="{00000000-0005-0000-0000-000055010000}"/>
    <cellStyle name="20% - Énfasis6 5 2" xfId="922" xr:uid="{00000000-0005-0000-0000-000056010000}"/>
    <cellStyle name="20% - Énfasis6 5 3" xfId="1843" xr:uid="{00000000-0005-0000-0000-000057010000}"/>
    <cellStyle name="20% - Énfasis6 6" xfId="767" xr:uid="{00000000-0005-0000-0000-000058010000}"/>
    <cellStyle name="20% - Énfasis6 6 2" xfId="940" xr:uid="{00000000-0005-0000-0000-000059010000}"/>
    <cellStyle name="20% - Énfasis6 6 3" xfId="1844" xr:uid="{00000000-0005-0000-0000-00005A010000}"/>
    <cellStyle name="20% - Énfasis6 7" xfId="785" xr:uid="{00000000-0005-0000-0000-00005B010000}"/>
    <cellStyle name="20% - Énfasis6 7 2" xfId="958" xr:uid="{00000000-0005-0000-0000-00005C010000}"/>
    <cellStyle name="20% - Énfasis6 7 3" xfId="1845" xr:uid="{00000000-0005-0000-0000-00005D010000}"/>
    <cellStyle name="20% - Énfasis6 8" xfId="803" xr:uid="{00000000-0005-0000-0000-00005E010000}"/>
    <cellStyle name="20% - Énfasis6 8 2" xfId="976" xr:uid="{00000000-0005-0000-0000-00005F010000}"/>
    <cellStyle name="20% - Énfasis6 8 3" xfId="1846" xr:uid="{00000000-0005-0000-0000-000060010000}"/>
    <cellStyle name="20% - Énfasis6 9" xfId="821" xr:uid="{00000000-0005-0000-0000-000061010000}"/>
    <cellStyle name="20% - Énfasis6 9 2" xfId="994" xr:uid="{00000000-0005-0000-0000-000062010000}"/>
    <cellStyle name="20% - Énfasis6 9 3" xfId="1847" xr:uid="{00000000-0005-0000-0000-000063010000}"/>
    <cellStyle name="40% - Accent1" xfId="342" xr:uid="{00000000-0005-0000-0000-000064010000}"/>
    <cellStyle name="40% - Accent1 2" xfId="42" xr:uid="{00000000-0005-0000-0000-000065010000}"/>
    <cellStyle name="40% - Accent1 2 2" xfId="506" xr:uid="{00000000-0005-0000-0000-000066010000}"/>
    <cellStyle name="40% - Accent1 3" xfId="507" xr:uid="{00000000-0005-0000-0000-000067010000}"/>
    <cellStyle name="40% - Accent2" xfId="345" xr:uid="{00000000-0005-0000-0000-000068010000}"/>
    <cellStyle name="40% - Accent2 2" xfId="43" xr:uid="{00000000-0005-0000-0000-000069010000}"/>
    <cellStyle name="40% - Accent2 2 2" xfId="508" xr:uid="{00000000-0005-0000-0000-00006A010000}"/>
    <cellStyle name="40% - Accent2 3" xfId="509" xr:uid="{00000000-0005-0000-0000-00006B010000}"/>
    <cellStyle name="40% - Accent3" xfId="348" xr:uid="{00000000-0005-0000-0000-00006C010000}"/>
    <cellStyle name="40% - Accent3 2" xfId="44" xr:uid="{00000000-0005-0000-0000-00006D010000}"/>
    <cellStyle name="40% - Accent3 2 2" xfId="511" xr:uid="{00000000-0005-0000-0000-00006E010000}"/>
    <cellStyle name="40% - Accent3 3" xfId="512" xr:uid="{00000000-0005-0000-0000-00006F010000}"/>
    <cellStyle name="40% - Accent4" xfId="351" xr:uid="{00000000-0005-0000-0000-000070010000}"/>
    <cellStyle name="40% - Accent4 2" xfId="45" xr:uid="{00000000-0005-0000-0000-000071010000}"/>
    <cellStyle name="40% - Accent4 2 2" xfId="513" xr:uid="{00000000-0005-0000-0000-000072010000}"/>
    <cellStyle name="40% - Accent4 3" xfId="514" xr:uid="{00000000-0005-0000-0000-000073010000}"/>
    <cellStyle name="40% - Accent5" xfId="354" xr:uid="{00000000-0005-0000-0000-000074010000}"/>
    <cellStyle name="40% - Accent5 2" xfId="46" xr:uid="{00000000-0005-0000-0000-000075010000}"/>
    <cellStyle name="40% - Accent5 2 2" xfId="515" xr:uid="{00000000-0005-0000-0000-000076010000}"/>
    <cellStyle name="40% - Accent5 3" xfId="516" xr:uid="{00000000-0005-0000-0000-000077010000}"/>
    <cellStyle name="40% - Accent6" xfId="357" xr:uid="{00000000-0005-0000-0000-000078010000}"/>
    <cellStyle name="40% - Accent6 2" xfId="47" xr:uid="{00000000-0005-0000-0000-000079010000}"/>
    <cellStyle name="40% - Accent6 2 2" xfId="517" xr:uid="{00000000-0005-0000-0000-00007A010000}"/>
    <cellStyle name="40% - Accent6 3" xfId="518" xr:uid="{00000000-0005-0000-0000-00007B010000}"/>
    <cellStyle name="40% - Énfasis1 10" xfId="832" xr:uid="{00000000-0005-0000-0000-00007D010000}"/>
    <cellStyle name="40% - Énfasis1 10 2" xfId="2945" xr:uid="{00000000-0005-0000-0000-00007E010000}"/>
    <cellStyle name="40% - Énfasis1 10 3" xfId="1848" xr:uid="{00000000-0005-0000-0000-00007F010000}"/>
    <cellStyle name="40% - Énfasis1 11" xfId="3435" xr:uid="{00000000-0005-0000-0000-000080010000}"/>
    <cellStyle name="40% - Énfasis1 12" xfId="3367" xr:uid="{00000000-0005-0000-0000-000081010000}"/>
    <cellStyle name="40% - Énfasis1 12 2" xfId="4411" xr:uid="{00000000-0005-0000-0000-000082010000}"/>
    <cellStyle name="40% - Énfasis1 13" xfId="4430" xr:uid="{00000000-0005-0000-0000-000083010000}"/>
    <cellStyle name="40% - Énfasis1 2" xfId="48" xr:uid="{00000000-0005-0000-0000-000084010000}"/>
    <cellStyle name="40% - Énfasis1 2 2" xfId="49" xr:uid="{00000000-0005-0000-0000-000085010000}"/>
    <cellStyle name="40% - Énfasis1 2 2 2" xfId="858" xr:uid="{00000000-0005-0000-0000-000086010000}"/>
    <cellStyle name="40% - Énfasis1 2 3" xfId="1849" xr:uid="{00000000-0005-0000-0000-000087010000}"/>
    <cellStyle name="40% - Énfasis1 2 4" xfId="1180" xr:uid="{00000000-0005-0000-0000-000088010000}"/>
    <cellStyle name="40% - Énfasis1 2 5" xfId="679" xr:uid="{00000000-0005-0000-0000-000089010000}"/>
    <cellStyle name="40% - Énfasis1 2 6" xfId="383" xr:uid="{00000000-0005-0000-0000-00008A010000}"/>
    <cellStyle name="40% - Énfasis1 3" xfId="50" xr:uid="{00000000-0005-0000-0000-00008B010000}"/>
    <cellStyle name="40% - Énfasis1 3 2" xfId="51" xr:uid="{00000000-0005-0000-0000-00008C010000}"/>
    <cellStyle name="40% - Énfasis1 3 2 2" xfId="4300" xr:uid="{00000000-0005-0000-0000-00008D010000}"/>
    <cellStyle name="40% - Énfasis1 3 2 3" xfId="876" xr:uid="{00000000-0005-0000-0000-00008E010000}"/>
    <cellStyle name="40% - Énfasis1 3 3" xfId="1850" xr:uid="{00000000-0005-0000-0000-00008F010000}"/>
    <cellStyle name="40% - Énfasis1 3 3 2" xfId="4334" xr:uid="{00000000-0005-0000-0000-000090010000}"/>
    <cellStyle name="40% - Énfasis1 3 3 3" xfId="4237" xr:uid="{00000000-0005-0000-0000-000091010000}"/>
    <cellStyle name="40% - Énfasis1 3 4" xfId="4266" xr:uid="{00000000-0005-0000-0000-000092010000}"/>
    <cellStyle name="40% - Énfasis1 3 5" xfId="697" xr:uid="{00000000-0005-0000-0000-000093010000}"/>
    <cellStyle name="40% - Énfasis1 4" xfId="52" xr:uid="{00000000-0005-0000-0000-000094010000}"/>
    <cellStyle name="40% - Énfasis1 4 2" xfId="894" xr:uid="{00000000-0005-0000-0000-000095010000}"/>
    <cellStyle name="40% - Énfasis1 4 3" xfId="1851" xr:uid="{00000000-0005-0000-0000-000096010000}"/>
    <cellStyle name="40% - Énfasis1 4 4" xfId="720" xr:uid="{00000000-0005-0000-0000-000097010000}"/>
    <cellStyle name="40% - Énfasis1 4 5" xfId="519" xr:uid="{00000000-0005-0000-0000-000098010000}"/>
    <cellStyle name="40% - Énfasis1 5" xfId="740" xr:uid="{00000000-0005-0000-0000-000099010000}"/>
    <cellStyle name="40% - Énfasis1 5 2" xfId="913" xr:uid="{00000000-0005-0000-0000-00009A010000}"/>
    <cellStyle name="40% - Énfasis1 5 3" xfId="1852" xr:uid="{00000000-0005-0000-0000-00009B010000}"/>
    <cellStyle name="40% - Énfasis1 6" xfId="758" xr:uid="{00000000-0005-0000-0000-00009C010000}"/>
    <cellStyle name="40% - Énfasis1 6 2" xfId="931" xr:uid="{00000000-0005-0000-0000-00009D010000}"/>
    <cellStyle name="40% - Énfasis1 6 3" xfId="1853" xr:uid="{00000000-0005-0000-0000-00009E010000}"/>
    <cellStyle name="40% - Énfasis1 7" xfId="776" xr:uid="{00000000-0005-0000-0000-00009F010000}"/>
    <cellStyle name="40% - Énfasis1 7 2" xfId="949" xr:uid="{00000000-0005-0000-0000-0000A0010000}"/>
    <cellStyle name="40% - Énfasis1 7 3" xfId="1854" xr:uid="{00000000-0005-0000-0000-0000A1010000}"/>
    <cellStyle name="40% - Énfasis1 8" xfId="794" xr:uid="{00000000-0005-0000-0000-0000A2010000}"/>
    <cellStyle name="40% - Énfasis1 8 2" xfId="967" xr:uid="{00000000-0005-0000-0000-0000A3010000}"/>
    <cellStyle name="40% - Énfasis1 8 3" xfId="1855" xr:uid="{00000000-0005-0000-0000-0000A4010000}"/>
    <cellStyle name="40% - Énfasis1 9" xfId="812" xr:uid="{00000000-0005-0000-0000-0000A5010000}"/>
    <cellStyle name="40% - Énfasis1 9 2" xfId="985" xr:uid="{00000000-0005-0000-0000-0000A6010000}"/>
    <cellStyle name="40% - Énfasis1 9 3" xfId="1856" xr:uid="{00000000-0005-0000-0000-0000A7010000}"/>
    <cellStyle name="40% - Énfasis2 10" xfId="834" xr:uid="{00000000-0005-0000-0000-0000A9010000}"/>
    <cellStyle name="40% - Énfasis2 10 2" xfId="2946" xr:uid="{00000000-0005-0000-0000-0000AA010000}"/>
    <cellStyle name="40% - Énfasis2 10 3" xfId="1857" xr:uid="{00000000-0005-0000-0000-0000AB010000}"/>
    <cellStyle name="40% - Énfasis2 11" xfId="3439" xr:uid="{00000000-0005-0000-0000-0000AC010000}"/>
    <cellStyle name="40% - Énfasis2 12" xfId="3371" xr:uid="{00000000-0005-0000-0000-0000AD010000}"/>
    <cellStyle name="40% - Énfasis2 12 2" xfId="4414" xr:uid="{00000000-0005-0000-0000-0000AE010000}"/>
    <cellStyle name="40% - Énfasis2 13" xfId="4433" xr:uid="{00000000-0005-0000-0000-0000AF010000}"/>
    <cellStyle name="40% - Énfasis2 2" xfId="53" xr:uid="{00000000-0005-0000-0000-0000B0010000}"/>
    <cellStyle name="40% - Énfasis2 2 2" xfId="54" xr:uid="{00000000-0005-0000-0000-0000B1010000}"/>
    <cellStyle name="40% - Énfasis2 2 2 2" xfId="859" xr:uid="{00000000-0005-0000-0000-0000B2010000}"/>
    <cellStyle name="40% - Énfasis2 2 3" xfId="1181" xr:uid="{00000000-0005-0000-0000-0000B3010000}"/>
    <cellStyle name="40% - Énfasis2 2 4" xfId="680" xr:uid="{00000000-0005-0000-0000-0000B4010000}"/>
    <cellStyle name="40% - Énfasis2 2 5" xfId="384" xr:uid="{00000000-0005-0000-0000-0000B5010000}"/>
    <cellStyle name="40% - Énfasis2 3" xfId="55" xr:uid="{00000000-0005-0000-0000-0000B6010000}"/>
    <cellStyle name="40% - Énfasis2 3 2" xfId="56" xr:uid="{00000000-0005-0000-0000-0000B7010000}"/>
    <cellStyle name="40% - Énfasis2 3 2 2" xfId="4301" xr:uid="{00000000-0005-0000-0000-0000B8010000}"/>
    <cellStyle name="40% - Énfasis2 3 2 3" xfId="877" xr:uid="{00000000-0005-0000-0000-0000B9010000}"/>
    <cellStyle name="40% - Énfasis2 3 3" xfId="1858" xr:uid="{00000000-0005-0000-0000-0000BA010000}"/>
    <cellStyle name="40% - Énfasis2 3 3 2" xfId="4335" xr:uid="{00000000-0005-0000-0000-0000BB010000}"/>
    <cellStyle name="40% - Énfasis2 3 3 3" xfId="4238" xr:uid="{00000000-0005-0000-0000-0000BC010000}"/>
    <cellStyle name="40% - Énfasis2 3 4" xfId="4267" xr:uid="{00000000-0005-0000-0000-0000BD010000}"/>
    <cellStyle name="40% - Énfasis2 3 5" xfId="698" xr:uid="{00000000-0005-0000-0000-0000BE010000}"/>
    <cellStyle name="40% - Énfasis2 4" xfId="281" xr:uid="{00000000-0005-0000-0000-0000BF010000}"/>
    <cellStyle name="40% - Énfasis2 4 2" xfId="895" xr:uid="{00000000-0005-0000-0000-0000C0010000}"/>
    <cellStyle name="40% - Énfasis2 4 3" xfId="1859" xr:uid="{00000000-0005-0000-0000-0000C1010000}"/>
    <cellStyle name="40% - Énfasis2 4 4" xfId="721" xr:uid="{00000000-0005-0000-0000-0000C2010000}"/>
    <cellStyle name="40% - Énfasis2 4 5" xfId="520" xr:uid="{00000000-0005-0000-0000-0000C3010000}"/>
    <cellStyle name="40% - Énfasis2 5" xfId="742" xr:uid="{00000000-0005-0000-0000-0000C4010000}"/>
    <cellStyle name="40% - Énfasis2 5 2" xfId="915" xr:uid="{00000000-0005-0000-0000-0000C5010000}"/>
    <cellStyle name="40% - Énfasis2 5 3" xfId="1860" xr:uid="{00000000-0005-0000-0000-0000C6010000}"/>
    <cellStyle name="40% - Énfasis2 6" xfId="760" xr:uid="{00000000-0005-0000-0000-0000C7010000}"/>
    <cellStyle name="40% - Énfasis2 6 2" xfId="933" xr:uid="{00000000-0005-0000-0000-0000C8010000}"/>
    <cellStyle name="40% - Énfasis2 6 3" xfId="1861" xr:uid="{00000000-0005-0000-0000-0000C9010000}"/>
    <cellStyle name="40% - Énfasis2 7" xfId="778" xr:uid="{00000000-0005-0000-0000-0000CA010000}"/>
    <cellStyle name="40% - Énfasis2 7 2" xfId="951" xr:uid="{00000000-0005-0000-0000-0000CB010000}"/>
    <cellStyle name="40% - Énfasis2 7 3" xfId="1862" xr:uid="{00000000-0005-0000-0000-0000CC010000}"/>
    <cellStyle name="40% - Énfasis2 8" xfId="796" xr:uid="{00000000-0005-0000-0000-0000CD010000}"/>
    <cellStyle name="40% - Énfasis2 8 2" xfId="969" xr:uid="{00000000-0005-0000-0000-0000CE010000}"/>
    <cellStyle name="40% - Énfasis2 8 3" xfId="1863" xr:uid="{00000000-0005-0000-0000-0000CF010000}"/>
    <cellStyle name="40% - Énfasis2 9" xfId="814" xr:uid="{00000000-0005-0000-0000-0000D0010000}"/>
    <cellStyle name="40% - Énfasis2 9 2" xfId="987" xr:uid="{00000000-0005-0000-0000-0000D1010000}"/>
    <cellStyle name="40% - Énfasis2 9 3" xfId="1864" xr:uid="{00000000-0005-0000-0000-0000D2010000}"/>
    <cellStyle name="40% - Énfasis3 10" xfId="836" xr:uid="{00000000-0005-0000-0000-0000D4010000}"/>
    <cellStyle name="40% - Énfasis3 10 2" xfId="2947" xr:uid="{00000000-0005-0000-0000-0000D5010000}"/>
    <cellStyle name="40% - Énfasis3 10 3" xfId="1865" xr:uid="{00000000-0005-0000-0000-0000D6010000}"/>
    <cellStyle name="40% - Énfasis3 11" xfId="3443" xr:uid="{00000000-0005-0000-0000-0000D7010000}"/>
    <cellStyle name="40% - Énfasis3 12" xfId="3375" xr:uid="{00000000-0005-0000-0000-0000D8010000}"/>
    <cellStyle name="40% - Énfasis3 12 2" xfId="4417" xr:uid="{00000000-0005-0000-0000-0000D9010000}"/>
    <cellStyle name="40% - Énfasis3 13" xfId="4436" xr:uid="{00000000-0005-0000-0000-0000DA010000}"/>
    <cellStyle name="40% - Énfasis3 2" xfId="57" xr:uid="{00000000-0005-0000-0000-0000DB010000}"/>
    <cellStyle name="40% - Énfasis3 2 2" xfId="58" xr:uid="{00000000-0005-0000-0000-0000DC010000}"/>
    <cellStyle name="40% - Énfasis3 2 2 2" xfId="860" xr:uid="{00000000-0005-0000-0000-0000DD010000}"/>
    <cellStyle name="40% - Énfasis3 2 3" xfId="1866" xr:uid="{00000000-0005-0000-0000-0000DE010000}"/>
    <cellStyle name="40% - Énfasis3 2 4" xfId="1182" xr:uid="{00000000-0005-0000-0000-0000DF010000}"/>
    <cellStyle name="40% - Énfasis3 2 5" xfId="681" xr:uid="{00000000-0005-0000-0000-0000E0010000}"/>
    <cellStyle name="40% - Énfasis3 2 6" xfId="385" xr:uid="{00000000-0005-0000-0000-0000E1010000}"/>
    <cellStyle name="40% - Énfasis3 3" xfId="59" xr:uid="{00000000-0005-0000-0000-0000E2010000}"/>
    <cellStyle name="40% - Énfasis3 3 2" xfId="60" xr:uid="{00000000-0005-0000-0000-0000E3010000}"/>
    <cellStyle name="40% - Énfasis3 3 2 2" xfId="4302" xr:uid="{00000000-0005-0000-0000-0000E4010000}"/>
    <cellStyle name="40% - Énfasis3 3 2 3" xfId="878" xr:uid="{00000000-0005-0000-0000-0000E5010000}"/>
    <cellStyle name="40% - Énfasis3 3 3" xfId="1867" xr:uid="{00000000-0005-0000-0000-0000E6010000}"/>
    <cellStyle name="40% - Énfasis3 3 3 2" xfId="4336" xr:uid="{00000000-0005-0000-0000-0000E7010000}"/>
    <cellStyle name="40% - Énfasis3 3 3 3" xfId="4239" xr:uid="{00000000-0005-0000-0000-0000E8010000}"/>
    <cellStyle name="40% - Énfasis3 3 4" xfId="4268" xr:uid="{00000000-0005-0000-0000-0000E9010000}"/>
    <cellStyle name="40% - Énfasis3 3 5" xfId="699" xr:uid="{00000000-0005-0000-0000-0000EA010000}"/>
    <cellStyle name="40% - Énfasis3 4" xfId="61" xr:uid="{00000000-0005-0000-0000-0000EB010000}"/>
    <cellStyle name="40% - Énfasis3 4 2" xfId="896" xr:uid="{00000000-0005-0000-0000-0000EC010000}"/>
    <cellStyle name="40% - Énfasis3 4 3" xfId="1868" xr:uid="{00000000-0005-0000-0000-0000ED010000}"/>
    <cellStyle name="40% - Énfasis3 4 4" xfId="722" xr:uid="{00000000-0005-0000-0000-0000EE010000}"/>
    <cellStyle name="40% - Énfasis3 4 5" xfId="521" xr:uid="{00000000-0005-0000-0000-0000EF010000}"/>
    <cellStyle name="40% - Énfasis3 5" xfId="744" xr:uid="{00000000-0005-0000-0000-0000F0010000}"/>
    <cellStyle name="40% - Énfasis3 5 2" xfId="917" xr:uid="{00000000-0005-0000-0000-0000F1010000}"/>
    <cellStyle name="40% - Énfasis3 5 3" xfId="1869" xr:uid="{00000000-0005-0000-0000-0000F2010000}"/>
    <cellStyle name="40% - Énfasis3 6" xfId="762" xr:uid="{00000000-0005-0000-0000-0000F3010000}"/>
    <cellStyle name="40% - Énfasis3 6 2" xfId="935" xr:uid="{00000000-0005-0000-0000-0000F4010000}"/>
    <cellStyle name="40% - Énfasis3 6 3" xfId="1870" xr:uid="{00000000-0005-0000-0000-0000F5010000}"/>
    <cellStyle name="40% - Énfasis3 7" xfId="780" xr:uid="{00000000-0005-0000-0000-0000F6010000}"/>
    <cellStyle name="40% - Énfasis3 7 2" xfId="953" xr:uid="{00000000-0005-0000-0000-0000F7010000}"/>
    <cellStyle name="40% - Énfasis3 7 3" xfId="1871" xr:uid="{00000000-0005-0000-0000-0000F8010000}"/>
    <cellStyle name="40% - Énfasis3 8" xfId="798" xr:uid="{00000000-0005-0000-0000-0000F9010000}"/>
    <cellStyle name="40% - Énfasis3 8 2" xfId="971" xr:uid="{00000000-0005-0000-0000-0000FA010000}"/>
    <cellStyle name="40% - Énfasis3 8 3" xfId="1872" xr:uid="{00000000-0005-0000-0000-0000FB010000}"/>
    <cellStyle name="40% - Énfasis3 9" xfId="816" xr:uid="{00000000-0005-0000-0000-0000FC010000}"/>
    <cellStyle name="40% - Énfasis3 9 2" xfId="989" xr:uid="{00000000-0005-0000-0000-0000FD010000}"/>
    <cellStyle name="40% - Énfasis3 9 3" xfId="1873" xr:uid="{00000000-0005-0000-0000-0000FE010000}"/>
    <cellStyle name="40% - Énfasis4 10" xfId="838" xr:uid="{00000000-0005-0000-0000-000000020000}"/>
    <cellStyle name="40% - Énfasis4 10 2" xfId="2948" xr:uid="{00000000-0005-0000-0000-000001020000}"/>
    <cellStyle name="40% - Énfasis4 10 3" xfId="1874" xr:uid="{00000000-0005-0000-0000-000002020000}"/>
    <cellStyle name="40% - Énfasis4 11" xfId="3447" xr:uid="{00000000-0005-0000-0000-000003020000}"/>
    <cellStyle name="40% - Énfasis4 12" xfId="3379" xr:uid="{00000000-0005-0000-0000-000004020000}"/>
    <cellStyle name="40% - Énfasis4 12 2" xfId="4420" xr:uid="{00000000-0005-0000-0000-000005020000}"/>
    <cellStyle name="40% - Énfasis4 13" xfId="4439" xr:uid="{00000000-0005-0000-0000-000006020000}"/>
    <cellStyle name="40% - Énfasis4 2" xfId="62" xr:uid="{00000000-0005-0000-0000-000007020000}"/>
    <cellStyle name="40% - Énfasis4 2 2" xfId="63" xr:uid="{00000000-0005-0000-0000-000008020000}"/>
    <cellStyle name="40% - Énfasis4 2 2 2" xfId="861" xr:uid="{00000000-0005-0000-0000-000009020000}"/>
    <cellStyle name="40% - Énfasis4 2 3" xfId="1875" xr:uid="{00000000-0005-0000-0000-00000A020000}"/>
    <cellStyle name="40% - Énfasis4 2 4" xfId="1183" xr:uid="{00000000-0005-0000-0000-00000B020000}"/>
    <cellStyle name="40% - Énfasis4 2 5" xfId="682" xr:uid="{00000000-0005-0000-0000-00000C020000}"/>
    <cellStyle name="40% - Énfasis4 2 6" xfId="386" xr:uid="{00000000-0005-0000-0000-00000D020000}"/>
    <cellStyle name="40% - Énfasis4 3" xfId="64" xr:uid="{00000000-0005-0000-0000-00000E020000}"/>
    <cellStyle name="40% - Énfasis4 3 2" xfId="65" xr:uid="{00000000-0005-0000-0000-00000F020000}"/>
    <cellStyle name="40% - Énfasis4 3 2 2" xfId="4303" xr:uid="{00000000-0005-0000-0000-000010020000}"/>
    <cellStyle name="40% - Énfasis4 3 2 3" xfId="879" xr:uid="{00000000-0005-0000-0000-000011020000}"/>
    <cellStyle name="40% - Énfasis4 3 3" xfId="1876" xr:uid="{00000000-0005-0000-0000-000012020000}"/>
    <cellStyle name="40% - Énfasis4 3 3 2" xfId="4337" xr:uid="{00000000-0005-0000-0000-000013020000}"/>
    <cellStyle name="40% - Énfasis4 3 3 3" xfId="4240" xr:uid="{00000000-0005-0000-0000-000014020000}"/>
    <cellStyle name="40% - Énfasis4 3 4" xfId="4269" xr:uid="{00000000-0005-0000-0000-000015020000}"/>
    <cellStyle name="40% - Énfasis4 3 5" xfId="700" xr:uid="{00000000-0005-0000-0000-000016020000}"/>
    <cellStyle name="40% - Énfasis4 4" xfId="66" xr:uid="{00000000-0005-0000-0000-000017020000}"/>
    <cellStyle name="40% - Énfasis4 4 2" xfId="897" xr:uid="{00000000-0005-0000-0000-000018020000}"/>
    <cellStyle name="40% - Énfasis4 4 3" xfId="1877" xr:uid="{00000000-0005-0000-0000-000019020000}"/>
    <cellStyle name="40% - Énfasis4 4 4" xfId="723" xr:uid="{00000000-0005-0000-0000-00001A020000}"/>
    <cellStyle name="40% - Énfasis4 4 5" xfId="522" xr:uid="{00000000-0005-0000-0000-00001B020000}"/>
    <cellStyle name="40% - Énfasis4 5" xfId="746" xr:uid="{00000000-0005-0000-0000-00001C020000}"/>
    <cellStyle name="40% - Énfasis4 5 2" xfId="919" xr:uid="{00000000-0005-0000-0000-00001D020000}"/>
    <cellStyle name="40% - Énfasis4 5 3" xfId="1878" xr:uid="{00000000-0005-0000-0000-00001E020000}"/>
    <cellStyle name="40% - Énfasis4 6" xfId="764" xr:uid="{00000000-0005-0000-0000-00001F020000}"/>
    <cellStyle name="40% - Énfasis4 6 2" xfId="937" xr:uid="{00000000-0005-0000-0000-000020020000}"/>
    <cellStyle name="40% - Énfasis4 6 3" xfId="1879" xr:uid="{00000000-0005-0000-0000-000021020000}"/>
    <cellStyle name="40% - Énfasis4 7" xfId="782" xr:uid="{00000000-0005-0000-0000-000022020000}"/>
    <cellStyle name="40% - Énfasis4 7 2" xfId="955" xr:uid="{00000000-0005-0000-0000-000023020000}"/>
    <cellStyle name="40% - Énfasis4 7 3" xfId="1880" xr:uid="{00000000-0005-0000-0000-000024020000}"/>
    <cellStyle name="40% - Énfasis4 8" xfId="800" xr:uid="{00000000-0005-0000-0000-000025020000}"/>
    <cellStyle name="40% - Énfasis4 8 2" xfId="973" xr:uid="{00000000-0005-0000-0000-000026020000}"/>
    <cellStyle name="40% - Énfasis4 8 3" xfId="1881" xr:uid="{00000000-0005-0000-0000-000027020000}"/>
    <cellStyle name="40% - Énfasis4 9" xfId="818" xr:uid="{00000000-0005-0000-0000-000028020000}"/>
    <cellStyle name="40% - Énfasis4 9 2" xfId="991" xr:uid="{00000000-0005-0000-0000-000029020000}"/>
    <cellStyle name="40% - Énfasis4 9 3" xfId="1882" xr:uid="{00000000-0005-0000-0000-00002A020000}"/>
    <cellStyle name="40% - Énfasis5 10" xfId="840" xr:uid="{00000000-0005-0000-0000-00002C020000}"/>
    <cellStyle name="40% - Énfasis5 10 2" xfId="2949" xr:uid="{00000000-0005-0000-0000-00002D020000}"/>
    <cellStyle name="40% - Énfasis5 10 3" xfId="1883" xr:uid="{00000000-0005-0000-0000-00002E020000}"/>
    <cellStyle name="40% - Énfasis5 11" xfId="3451" xr:uid="{00000000-0005-0000-0000-00002F020000}"/>
    <cellStyle name="40% - Énfasis5 12" xfId="3383" xr:uid="{00000000-0005-0000-0000-000030020000}"/>
    <cellStyle name="40% - Énfasis5 12 2" xfId="4423" xr:uid="{00000000-0005-0000-0000-000031020000}"/>
    <cellStyle name="40% - Énfasis5 13" xfId="4442" xr:uid="{00000000-0005-0000-0000-000032020000}"/>
    <cellStyle name="40% - Énfasis5 2" xfId="67" xr:uid="{00000000-0005-0000-0000-000033020000}"/>
    <cellStyle name="40% - Énfasis5 2 2" xfId="68" xr:uid="{00000000-0005-0000-0000-000034020000}"/>
    <cellStyle name="40% - Énfasis5 2 2 2" xfId="862" xr:uid="{00000000-0005-0000-0000-000035020000}"/>
    <cellStyle name="40% - Énfasis5 2 3" xfId="1884" xr:uid="{00000000-0005-0000-0000-000036020000}"/>
    <cellStyle name="40% - Énfasis5 2 4" xfId="1184" xr:uid="{00000000-0005-0000-0000-000037020000}"/>
    <cellStyle name="40% - Énfasis5 2 5" xfId="683" xr:uid="{00000000-0005-0000-0000-000038020000}"/>
    <cellStyle name="40% - Énfasis5 2 6" xfId="387" xr:uid="{00000000-0005-0000-0000-000039020000}"/>
    <cellStyle name="40% - Énfasis5 3" xfId="69" xr:uid="{00000000-0005-0000-0000-00003A020000}"/>
    <cellStyle name="40% - Énfasis5 3 2" xfId="70" xr:uid="{00000000-0005-0000-0000-00003B020000}"/>
    <cellStyle name="40% - Énfasis5 3 2 2" xfId="4304" xr:uid="{00000000-0005-0000-0000-00003C020000}"/>
    <cellStyle name="40% - Énfasis5 3 2 3" xfId="880" xr:uid="{00000000-0005-0000-0000-00003D020000}"/>
    <cellStyle name="40% - Énfasis5 3 3" xfId="1885" xr:uid="{00000000-0005-0000-0000-00003E020000}"/>
    <cellStyle name="40% - Énfasis5 3 3 2" xfId="4338" xr:uid="{00000000-0005-0000-0000-00003F020000}"/>
    <cellStyle name="40% - Énfasis5 3 3 3" xfId="4241" xr:uid="{00000000-0005-0000-0000-000040020000}"/>
    <cellStyle name="40% - Énfasis5 3 4" xfId="4270" xr:uid="{00000000-0005-0000-0000-000041020000}"/>
    <cellStyle name="40% - Énfasis5 3 5" xfId="701" xr:uid="{00000000-0005-0000-0000-000042020000}"/>
    <cellStyle name="40% - Énfasis5 4" xfId="71" xr:uid="{00000000-0005-0000-0000-000043020000}"/>
    <cellStyle name="40% - Énfasis5 4 2" xfId="898" xr:uid="{00000000-0005-0000-0000-000044020000}"/>
    <cellStyle name="40% - Énfasis5 4 3" xfId="1886" xr:uid="{00000000-0005-0000-0000-000045020000}"/>
    <cellStyle name="40% - Énfasis5 4 4" xfId="724" xr:uid="{00000000-0005-0000-0000-000046020000}"/>
    <cellStyle name="40% - Énfasis5 4 5" xfId="523" xr:uid="{00000000-0005-0000-0000-000047020000}"/>
    <cellStyle name="40% - Énfasis5 5" xfId="748" xr:uid="{00000000-0005-0000-0000-000048020000}"/>
    <cellStyle name="40% - Énfasis5 5 2" xfId="921" xr:uid="{00000000-0005-0000-0000-000049020000}"/>
    <cellStyle name="40% - Énfasis5 5 3" xfId="1887" xr:uid="{00000000-0005-0000-0000-00004A020000}"/>
    <cellStyle name="40% - Énfasis5 6" xfId="766" xr:uid="{00000000-0005-0000-0000-00004B020000}"/>
    <cellStyle name="40% - Énfasis5 6 2" xfId="939" xr:uid="{00000000-0005-0000-0000-00004C020000}"/>
    <cellStyle name="40% - Énfasis5 6 3" xfId="1888" xr:uid="{00000000-0005-0000-0000-00004D020000}"/>
    <cellStyle name="40% - Énfasis5 7" xfId="784" xr:uid="{00000000-0005-0000-0000-00004E020000}"/>
    <cellStyle name="40% - Énfasis5 7 2" xfId="957" xr:uid="{00000000-0005-0000-0000-00004F020000}"/>
    <cellStyle name="40% - Énfasis5 7 3" xfId="1889" xr:uid="{00000000-0005-0000-0000-000050020000}"/>
    <cellStyle name="40% - Énfasis5 8" xfId="802" xr:uid="{00000000-0005-0000-0000-000051020000}"/>
    <cellStyle name="40% - Énfasis5 8 2" xfId="975" xr:uid="{00000000-0005-0000-0000-000052020000}"/>
    <cellStyle name="40% - Énfasis5 8 3" xfId="1890" xr:uid="{00000000-0005-0000-0000-000053020000}"/>
    <cellStyle name="40% - Énfasis5 9" xfId="820" xr:uid="{00000000-0005-0000-0000-000054020000}"/>
    <cellStyle name="40% - Énfasis5 9 2" xfId="993" xr:uid="{00000000-0005-0000-0000-000055020000}"/>
    <cellStyle name="40% - Énfasis5 9 3" xfId="1891" xr:uid="{00000000-0005-0000-0000-000056020000}"/>
    <cellStyle name="40% - Énfasis6 10" xfId="842" xr:uid="{00000000-0005-0000-0000-000058020000}"/>
    <cellStyle name="40% - Énfasis6 10 2" xfId="2950" xr:uid="{00000000-0005-0000-0000-000059020000}"/>
    <cellStyle name="40% - Énfasis6 10 3" xfId="1892" xr:uid="{00000000-0005-0000-0000-00005A020000}"/>
    <cellStyle name="40% - Énfasis6 11" xfId="3455" xr:uid="{00000000-0005-0000-0000-00005B020000}"/>
    <cellStyle name="40% - Énfasis6 12" xfId="3387" xr:uid="{00000000-0005-0000-0000-00005C020000}"/>
    <cellStyle name="40% - Énfasis6 12 2" xfId="4426" xr:uid="{00000000-0005-0000-0000-00005D020000}"/>
    <cellStyle name="40% - Énfasis6 13" xfId="4445" xr:uid="{00000000-0005-0000-0000-00005E020000}"/>
    <cellStyle name="40% - Énfasis6 2" xfId="72" xr:uid="{00000000-0005-0000-0000-00005F020000}"/>
    <cellStyle name="40% - Énfasis6 2 2" xfId="73" xr:uid="{00000000-0005-0000-0000-000060020000}"/>
    <cellStyle name="40% - Énfasis6 2 2 2" xfId="863" xr:uid="{00000000-0005-0000-0000-000061020000}"/>
    <cellStyle name="40% - Énfasis6 2 3" xfId="1893" xr:uid="{00000000-0005-0000-0000-000062020000}"/>
    <cellStyle name="40% - Énfasis6 2 4" xfId="1185" xr:uid="{00000000-0005-0000-0000-000063020000}"/>
    <cellStyle name="40% - Énfasis6 2 5" xfId="684" xr:uid="{00000000-0005-0000-0000-000064020000}"/>
    <cellStyle name="40% - Énfasis6 2 6" xfId="388" xr:uid="{00000000-0005-0000-0000-000065020000}"/>
    <cellStyle name="40% - Énfasis6 3" xfId="74" xr:uid="{00000000-0005-0000-0000-000066020000}"/>
    <cellStyle name="40% - Énfasis6 3 2" xfId="75" xr:uid="{00000000-0005-0000-0000-000067020000}"/>
    <cellStyle name="40% - Énfasis6 3 2 2" xfId="4305" xr:uid="{00000000-0005-0000-0000-000068020000}"/>
    <cellStyle name="40% - Énfasis6 3 2 3" xfId="881" xr:uid="{00000000-0005-0000-0000-000069020000}"/>
    <cellStyle name="40% - Énfasis6 3 3" xfId="1894" xr:uid="{00000000-0005-0000-0000-00006A020000}"/>
    <cellStyle name="40% - Énfasis6 3 3 2" xfId="4339" xr:uid="{00000000-0005-0000-0000-00006B020000}"/>
    <cellStyle name="40% - Énfasis6 3 3 3" xfId="4242" xr:uid="{00000000-0005-0000-0000-00006C020000}"/>
    <cellStyle name="40% - Énfasis6 3 4" xfId="4271" xr:uid="{00000000-0005-0000-0000-00006D020000}"/>
    <cellStyle name="40% - Énfasis6 3 5" xfId="702" xr:uid="{00000000-0005-0000-0000-00006E020000}"/>
    <cellStyle name="40% - Énfasis6 4" xfId="76" xr:uid="{00000000-0005-0000-0000-00006F020000}"/>
    <cellStyle name="40% - Énfasis6 4 2" xfId="899" xr:uid="{00000000-0005-0000-0000-000070020000}"/>
    <cellStyle name="40% - Énfasis6 4 3" xfId="1895" xr:uid="{00000000-0005-0000-0000-000071020000}"/>
    <cellStyle name="40% - Énfasis6 4 4" xfId="725" xr:uid="{00000000-0005-0000-0000-000072020000}"/>
    <cellStyle name="40% - Énfasis6 4 5" xfId="524" xr:uid="{00000000-0005-0000-0000-000073020000}"/>
    <cellStyle name="40% - Énfasis6 5" xfId="750" xr:uid="{00000000-0005-0000-0000-000074020000}"/>
    <cellStyle name="40% - Énfasis6 5 2" xfId="923" xr:uid="{00000000-0005-0000-0000-000075020000}"/>
    <cellStyle name="40% - Énfasis6 5 3" xfId="1896" xr:uid="{00000000-0005-0000-0000-000076020000}"/>
    <cellStyle name="40% - Énfasis6 6" xfId="768" xr:uid="{00000000-0005-0000-0000-000077020000}"/>
    <cellStyle name="40% - Énfasis6 6 2" xfId="941" xr:uid="{00000000-0005-0000-0000-000078020000}"/>
    <cellStyle name="40% - Énfasis6 6 3" xfId="1897" xr:uid="{00000000-0005-0000-0000-000079020000}"/>
    <cellStyle name="40% - Énfasis6 7" xfId="786" xr:uid="{00000000-0005-0000-0000-00007A020000}"/>
    <cellStyle name="40% - Énfasis6 7 2" xfId="959" xr:uid="{00000000-0005-0000-0000-00007B020000}"/>
    <cellStyle name="40% - Énfasis6 7 3" xfId="1898" xr:uid="{00000000-0005-0000-0000-00007C020000}"/>
    <cellStyle name="40% - Énfasis6 8" xfId="804" xr:uid="{00000000-0005-0000-0000-00007D020000}"/>
    <cellStyle name="40% - Énfasis6 8 2" xfId="977" xr:uid="{00000000-0005-0000-0000-00007E020000}"/>
    <cellStyle name="40% - Énfasis6 8 3" xfId="1899" xr:uid="{00000000-0005-0000-0000-00007F020000}"/>
    <cellStyle name="40% - Énfasis6 9" xfId="822" xr:uid="{00000000-0005-0000-0000-000080020000}"/>
    <cellStyle name="40% - Énfasis6 9 2" xfId="995" xr:uid="{00000000-0005-0000-0000-000081020000}"/>
    <cellStyle name="40% - Énfasis6 9 3" xfId="1900" xr:uid="{00000000-0005-0000-0000-000082020000}"/>
    <cellStyle name="60% - Accent1" xfId="77" xr:uid="{00000000-0005-0000-0000-000083020000}"/>
    <cellStyle name="60% - Accent1 2" xfId="78" xr:uid="{00000000-0005-0000-0000-000084020000}"/>
    <cellStyle name="60% - Accent2" xfId="79" xr:uid="{00000000-0005-0000-0000-000085020000}"/>
    <cellStyle name="60% - Accent2 2" xfId="80" xr:uid="{00000000-0005-0000-0000-000086020000}"/>
    <cellStyle name="60% - Accent3" xfId="81" xr:uid="{00000000-0005-0000-0000-000087020000}"/>
    <cellStyle name="60% - Accent3 2" xfId="82" xr:uid="{00000000-0005-0000-0000-000088020000}"/>
    <cellStyle name="60% - Accent4" xfId="83" xr:uid="{00000000-0005-0000-0000-000089020000}"/>
    <cellStyle name="60% - Accent4 2" xfId="84" xr:uid="{00000000-0005-0000-0000-00008A020000}"/>
    <cellStyle name="60% - Accent5" xfId="85" xr:uid="{00000000-0005-0000-0000-00008B020000}"/>
    <cellStyle name="60% - Accent5 2" xfId="86" xr:uid="{00000000-0005-0000-0000-00008C020000}"/>
    <cellStyle name="60% - Accent6" xfId="87" xr:uid="{00000000-0005-0000-0000-00008D020000}"/>
    <cellStyle name="60% - Accent6 2" xfId="88" xr:uid="{00000000-0005-0000-0000-00008E020000}"/>
    <cellStyle name="60% - Énfasis1 10" xfId="1901" xr:uid="{00000000-0005-0000-0000-00008F020000}"/>
    <cellStyle name="60% - Énfasis1 11" xfId="3436" xr:uid="{00000000-0005-0000-0000-000090020000}"/>
    <cellStyle name="60% - Énfasis1 12" xfId="3368" xr:uid="{00000000-0005-0000-0000-000091020000}"/>
    <cellStyle name="60% - Énfasis1 13" xfId="3260" xr:uid="{00000000-0005-0000-0000-000092020000}"/>
    <cellStyle name="60% - Énfasis1 14" xfId="646" xr:uid="{00000000-0005-0000-0000-000093020000}"/>
    <cellStyle name="60% - Énfasis1 2" xfId="89" xr:uid="{00000000-0005-0000-0000-000094020000}"/>
    <cellStyle name="60% - Énfasis1 2 2" xfId="2637" xr:uid="{00000000-0005-0000-0000-000095020000}"/>
    <cellStyle name="60% - Énfasis1 2 3" xfId="1902" xr:uid="{00000000-0005-0000-0000-000096020000}"/>
    <cellStyle name="60% - Énfasis1 2 4" xfId="389" xr:uid="{00000000-0005-0000-0000-000097020000}"/>
    <cellStyle name="60% - Énfasis1 3" xfId="90" xr:uid="{00000000-0005-0000-0000-000098020000}"/>
    <cellStyle name="60% - Énfasis1 3 2" xfId="4361" xr:uid="{00000000-0005-0000-0000-000099020000}"/>
    <cellStyle name="60% - Énfasis1 3 3" xfId="1903" xr:uid="{00000000-0005-0000-0000-00009A020000}"/>
    <cellStyle name="60% - Énfasis1 3 4" xfId="525" xr:uid="{00000000-0005-0000-0000-00009B020000}"/>
    <cellStyle name="60% - Énfasis1 4" xfId="1904" xr:uid="{00000000-0005-0000-0000-00009C020000}"/>
    <cellStyle name="60% - Énfasis1 4 2" xfId="4377" xr:uid="{00000000-0005-0000-0000-00009D020000}"/>
    <cellStyle name="60% - Énfasis1 5" xfId="1905" xr:uid="{00000000-0005-0000-0000-00009E020000}"/>
    <cellStyle name="60% - Énfasis1 5 2" xfId="4412" xr:uid="{00000000-0005-0000-0000-00009F020000}"/>
    <cellStyle name="60% - Énfasis1 6" xfId="1906" xr:uid="{00000000-0005-0000-0000-0000A0020000}"/>
    <cellStyle name="60% - Énfasis1 6 2" xfId="4431" xr:uid="{00000000-0005-0000-0000-0000A1020000}"/>
    <cellStyle name="60% - Énfasis1 7" xfId="1907" xr:uid="{00000000-0005-0000-0000-0000A2020000}"/>
    <cellStyle name="60% - Énfasis1 8" xfId="1908" xr:uid="{00000000-0005-0000-0000-0000A3020000}"/>
    <cellStyle name="60% - Énfasis1 9" xfId="1909" xr:uid="{00000000-0005-0000-0000-0000A4020000}"/>
    <cellStyle name="60% - Énfasis2 10" xfId="1910" xr:uid="{00000000-0005-0000-0000-0000A5020000}"/>
    <cellStyle name="60% - Énfasis2 11" xfId="3440" xr:uid="{00000000-0005-0000-0000-0000A6020000}"/>
    <cellStyle name="60% - Énfasis2 12" xfId="3372" xr:uid="{00000000-0005-0000-0000-0000A7020000}"/>
    <cellStyle name="60% - Énfasis2 13" xfId="3261" xr:uid="{00000000-0005-0000-0000-0000A8020000}"/>
    <cellStyle name="60% - Énfasis2 14" xfId="647" xr:uid="{00000000-0005-0000-0000-0000A9020000}"/>
    <cellStyle name="60% - Énfasis2 2" xfId="91" xr:uid="{00000000-0005-0000-0000-0000AA020000}"/>
    <cellStyle name="60% - Énfasis2 2 2" xfId="2638" xr:uid="{00000000-0005-0000-0000-0000AB020000}"/>
    <cellStyle name="60% - Énfasis2 2 3" xfId="1911" xr:uid="{00000000-0005-0000-0000-0000AC020000}"/>
    <cellStyle name="60% - Énfasis2 2 4" xfId="390" xr:uid="{00000000-0005-0000-0000-0000AD020000}"/>
    <cellStyle name="60% - Énfasis2 3" xfId="92" xr:uid="{00000000-0005-0000-0000-0000AE020000}"/>
    <cellStyle name="60% - Énfasis2 3 2" xfId="4362" xr:uid="{00000000-0005-0000-0000-0000AF020000}"/>
    <cellStyle name="60% - Énfasis2 3 3" xfId="1912" xr:uid="{00000000-0005-0000-0000-0000B0020000}"/>
    <cellStyle name="60% - Énfasis2 3 4" xfId="526" xr:uid="{00000000-0005-0000-0000-0000B1020000}"/>
    <cellStyle name="60% - Énfasis2 4" xfId="1913" xr:uid="{00000000-0005-0000-0000-0000B2020000}"/>
    <cellStyle name="60% - Énfasis2 4 2" xfId="4376" xr:uid="{00000000-0005-0000-0000-0000B3020000}"/>
    <cellStyle name="60% - Énfasis2 5" xfId="1914" xr:uid="{00000000-0005-0000-0000-0000B4020000}"/>
    <cellStyle name="60% - Énfasis2 5 2" xfId="4415" xr:uid="{00000000-0005-0000-0000-0000B5020000}"/>
    <cellStyle name="60% - Énfasis2 6" xfId="1915" xr:uid="{00000000-0005-0000-0000-0000B6020000}"/>
    <cellStyle name="60% - Énfasis2 6 2" xfId="4434" xr:uid="{00000000-0005-0000-0000-0000B7020000}"/>
    <cellStyle name="60% - Énfasis2 7" xfId="1916" xr:uid="{00000000-0005-0000-0000-0000B8020000}"/>
    <cellStyle name="60% - Énfasis2 8" xfId="1917" xr:uid="{00000000-0005-0000-0000-0000B9020000}"/>
    <cellStyle name="60% - Énfasis2 9" xfId="1918" xr:uid="{00000000-0005-0000-0000-0000BA020000}"/>
    <cellStyle name="60% - Énfasis3 10" xfId="1919" xr:uid="{00000000-0005-0000-0000-0000BB020000}"/>
    <cellStyle name="60% - Énfasis3 11" xfId="3444" xr:uid="{00000000-0005-0000-0000-0000BC020000}"/>
    <cellStyle name="60% - Énfasis3 12" xfId="3376" xr:uid="{00000000-0005-0000-0000-0000BD020000}"/>
    <cellStyle name="60% - Énfasis3 13" xfId="3262" xr:uid="{00000000-0005-0000-0000-0000BE020000}"/>
    <cellStyle name="60% - Énfasis3 14" xfId="648" xr:uid="{00000000-0005-0000-0000-0000BF020000}"/>
    <cellStyle name="60% - Énfasis3 2" xfId="93" xr:uid="{00000000-0005-0000-0000-0000C0020000}"/>
    <cellStyle name="60% - Énfasis3 2 2" xfId="2639" xr:uid="{00000000-0005-0000-0000-0000C1020000}"/>
    <cellStyle name="60% - Énfasis3 2 3" xfId="1920" xr:uid="{00000000-0005-0000-0000-0000C2020000}"/>
    <cellStyle name="60% - Énfasis3 2 4" xfId="391" xr:uid="{00000000-0005-0000-0000-0000C3020000}"/>
    <cellStyle name="60% - Énfasis3 3" xfId="94" xr:uid="{00000000-0005-0000-0000-0000C4020000}"/>
    <cellStyle name="60% - Énfasis3 3 2" xfId="4363" xr:uid="{00000000-0005-0000-0000-0000C5020000}"/>
    <cellStyle name="60% - Énfasis3 3 3" xfId="1921" xr:uid="{00000000-0005-0000-0000-0000C6020000}"/>
    <cellStyle name="60% - Énfasis3 3 4" xfId="527" xr:uid="{00000000-0005-0000-0000-0000C7020000}"/>
    <cellStyle name="60% - Énfasis3 4" xfId="1922" xr:uid="{00000000-0005-0000-0000-0000C8020000}"/>
    <cellStyle name="60% - Énfasis3 4 2" xfId="4375" xr:uid="{00000000-0005-0000-0000-0000C9020000}"/>
    <cellStyle name="60% - Énfasis3 5" xfId="1923" xr:uid="{00000000-0005-0000-0000-0000CA020000}"/>
    <cellStyle name="60% - Énfasis3 5 2" xfId="4418" xr:uid="{00000000-0005-0000-0000-0000CB020000}"/>
    <cellStyle name="60% - Énfasis3 6" xfId="1924" xr:uid="{00000000-0005-0000-0000-0000CC020000}"/>
    <cellStyle name="60% - Énfasis3 6 2" xfId="4437" xr:uid="{00000000-0005-0000-0000-0000CD020000}"/>
    <cellStyle name="60% - Énfasis3 7" xfId="1925" xr:uid="{00000000-0005-0000-0000-0000CE020000}"/>
    <cellStyle name="60% - Énfasis3 8" xfId="1926" xr:uid="{00000000-0005-0000-0000-0000CF020000}"/>
    <cellStyle name="60% - Énfasis3 9" xfId="1927" xr:uid="{00000000-0005-0000-0000-0000D0020000}"/>
    <cellStyle name="60% - Énfasis4 10" xfId="1928" xr:uid="{00000000-0005-0000-0000-0000D1020000}"/>
    <cellStyle name="60% - Énfasis4 11" xfId="3448" xr:uid="{00000000-0005-0000-0000-0000D2020000}"/>
    <cellStyle name="60% - Énfasis4 12" xfId="3380" xr:uid="{00000000-0005-0000-0000-0000D3020000}"/>
    <cellStyle name="60% - Énfasis4 13" xfId="3263" xr:uid="{00000000-0005-0000-0000-0000D4020000}"/>
    <cellStyle name="60% - Énfasis4 14" xfId="649" xr:uid="{00000000-0005-0000-0000-0000D5020000}"/>
    <cellStyle name="60% - Énfasis4 2" xfId="95" xr:uid="{00000000-0005-0000-0000-0000D6020000}"/>
    <cellStyle name="60% - Énfasis4 2 2" xfId="2640" xr:uid="{00000000-0005-0000-0000-0000D7020000}"/>
    <cellStyle name="60% - Énfasis4 2 3" xfId="1929" xr:uid="{00000000-0005-0000-0000-0000D8020000}"/>
    <cellStyle name="60% - Énfasis4 2 4" xfId="392" xr:uid="{00000000-0005-0000-0000-0000D9020000}"/>
    <cellStyle name="60% - Énfasis4 3" xfId="96" xr:uid="{00000000-0005-0000-0000-0000DA020000}"/>
    <cellStyle name="60% - Énfasis4 3 2" xfId="4364" xr:uid="{00000000-0005-0000-0000-0000DB020000}"/>
    <cellStyle name="60% - Énfasis4 3 3" xfId="1930" xr:uid="{00000000-0005-0000-0000-0000DC020000}"/>
    <cellStyle name="60% - Énfasis4 3 4" xfId="528" xr:uid="{00000000-0005-0000-0000-0000DD020000}"/>
    <cellStyle name="60% - Énfasis4 4" xfId="1931" xr:uid="{00000000-0005-0000-0000-0000DE020000}"/>
    <cellStyle name="60% - Énfasis4 4 2" xfId="4374" xr:uid="{00000000-0005-0000-0000-0000DF020000}"/>
    <cellStyle name="60% - Énfasis4 5" xfId="1932" xr:uid="{00000000-0005-0000-0000-0000E0020000}"/>
    <cellStyle name="60% - Énfasis4 5 2" xfId="4421" xr:uid="{00000000-0005-0000-0000-0000E1020000}"/>
    <cellStyle name="60% - Énfasis4 6" xfId="1933" xr:uid="{00000000-0005-0000-0000-0000E2020000}"/>
    <cellStyle name="60% - Énfasis4 6 2" xfId="4440" xr:uid="{00000000-0005-0000-0000-0000E3020000}"/>
    <cellStyle name="60% - Énfasis4 7" xfId="1934" xr:uid="{00000000-0005-0000-0000-0000E4020000}"/>
    <cellStyle name="60% - Énfasis4 8" xfId="1935" xr:uid="{00000000-0005-0000-0000-0000E5020000}"/>
    <cellStyle name="60% - Énfasis4 9" xfId="1936" xr:uid="{00000000-0005-0000-0000-0000E6020000}"/>
    <cellStyle name="60% - Énfasis5 10" xfId="1937" xr:uid="{00000000-0005-0000-0000-0000E7020000}"/>
    <cellStyle name="60% - Énfasis5 11" xfId="3452" xr:uid="{00000000-0005-0000-0000-0000E8020000}"/>
    <cellStyle name="60% - Énfasis5 12" xfId="3384" xr:uid="{00000000-0005-0000-0000-0000E9020000}"/>
    <cellStyle name="60% - Énfasis5 13" xfId="3264" xr:uid="{00000000-0005-0000-0000-0000EA020000}"/>
    <cellStyle name="60% - Énfasis5 14" xfId="650" xr:uid="{00000000-0005-0000-0000-0000EB020000}"/>
    <cellStyle name="60% - Énfasis5 2" xfId="97" xr:uid="{00000000-0005-0000-0000-0000EC020000}"/>
    <cellStyle name="60% - Énfasis5 2 2" xfId="2641" xr:uid="{00000000-0005-0000-0000-0000ED020000}"/>
    <cellStyle name="60% - Énfasis5 2 3" xfId="1938" xr:uid="{00000000-0005-0000-0000-0000EE020000}"/>
    <cellStyle name="60% - Énfasis5 2 4" xfId="393" xr:uid="{00000000-0005-0000-0000-0000EF020000}"/>
    <cellStyle name="60% - Énfasis5 3" xfId="98" xr:uid="{00000000-0005-0000-0000-0000F0020000}"/>
    <cellStyle name="60% - Énfasis5 3 2" xfId="4365" xr:uid="{00000000-0005-0000-0000-0000F1020000}"/>
    <cellStyle name="60% - Énfasis5 3 3" xfId="1939" xr:uid="{00000000-0005-0000-0000-0000F2020000}"/>
    <cellStyle name="60% - Énfasis5 3 4" xfId="529" xr:uid="{00000000-0005-0000-0000-0000F3020000}"/>
    <cellStyle name="60% - Énfasis5 4" xfId="1940" xr:uid="{00000000-0005-0000-0000-0000F4020000}"/>
    <cellStyle name="60% - Énfasis5 4 2" xfId="4373" xr:uid="{00000000-0005-0000-0000-0000F5020000}"/>
    <cellStyle name="60% - Énfasis5 5" xfId="1941" xr:uid="{00000000-0005-0000-0000-0000F6020000}"/>
    <cellStyle name="60% - Énfasis5 5 2" xfId="4424" xr:uid="{00000000-0005-0000-0000-0000F7020000}"/>
    <cellStyle name="60% - Énfasis5 6" xfId="1942" xr:uid="{00000000-0005-0000-0000-0000F8020000}"/>
    <cellStyle name="60% - Énfasis5 6 2" xfId="4443" xr:uid="{00000000-0005-0000-0000-0000F9020000}"/>
    <cellStyle name="60% - Énfasis5 7" xfId="1943" xr:uid="{00000000-0005-0000-0000-0000FA020000}"/>
    <cellStyle name="60% - Énfasis5 8" xfId="1944" xr:uid="{00000000-0005-0000-0000-0000FB020000}"/>
    <cellStyle name="60% - Énfasis5 9" xfId="1945" xr:uid="{00000000-0005-0000-0000-0000FC020000}"/>
    <cellStyle name="60% - Énfasis6 10" xfId="1946" xr:uid="{00000000-0005-0000-0000-0000FD020000}"/>
    <cellStyle name="60% - Énfasis6 11" xfId="3456" xr:uid="{00000000-0005-0000-0000-0000FE020000}"/>
    <cellStyle name="60% - Énfasis6 12" xfId="3388" xr:uid="{00000000-0005-0000-0000-0000FF020000}"/>
    <cellStyle name="60% - Énfasis6 13" xfId="3265" xr:uid="{00000000-0005-0000-0000-000000030000}"/>
    <cellStyle name="60% - Énfasis6 14" xfId="651" xr:uid="{00000000-0005-0000-0000-000001030000}"/>
    <cellStyle name="60% - Énfasis6 2" xfId="99" xr:uid="{00000000-0005-0000-0000-000002030000}"/>
    <cellStyle name="60% - Énfasis6 2 2" xfId="2642" xr:uid="{00000000-0005-0000-0000-000003030000}"/>
    <cellStyle name="60% - Énfasis6 2 3" xfId="1947" xr:uid="{00000000-0005-0000-0000-000004030000}"/>
    <cellStyle name="60% - Énfasis6 2 4" xfId="394" xr:uid="{00000000-0005-0000-0000-000005030000}"/>
    <cellStyle name="60% - Énfasis6 3" xfId="100" xr:uid="{00000000-0005-0000-0000-000006030000}"/>
    <cellStyle name="60% - Énfasis6 3 2" xfId="4366" xr:uid="{00000000-0005-0000-0000-000007030000}"/>
    <cellStyle name="60% - Énfasis6 3 3" xfId="1948" xr:uid="{00000000-0005-0000-0000-000008030000}"/>
    <cellStyle name="60% - Énfasis6 3 4" xfId="530" xr:uid="{00000000-0005-0000-0000-000009030000}"/>
    <cellStyle name="60% - Énfasis6 4" xfId="1949" xr:uid="{00000000-0005-0000-0000-00000A030000}"/>
    <cellStyle name="60% - Énfasis6 4 2" xfId="4372" xr:uid="{00000000-0005-0000-0000-00000B030000}"/>
    <cellStyle name="60% - Énfasis6 5" xfId="1950" xr:uid="{00000000-0005-0000-0000-00000C030000}"/>
    <cellStyle name="60% - Énfasis6 5 2" xfId="4427" xr:uid="{00000000-0005-0000-0000-00000D030000}"/>
    <cellStyle name="60% - Énfasis6 6" xfId="1951" xr:uid="{00000000-0005-0000-0000-00000E030000}"/>
    <cellStyle name="60% - Énfasis6 6 2" xfId="4446" xr:uid="{00000000-0005-0000-0000-00000F030000}"/>
    <cellStyle name="60% - Énfasis6 7" xfId="1952" xr:uid="{00000000-0005-0000-0000-000010030000}"/>
    <cellStyle name="60% - Énfasis6 8" xfId="1953" xr:uid="{00000000-0005-0000-0000-000011030000}"/>
    <cellStyle name="60% - Énfasis6 9" xfId="1954" xr:uid="{00000000-0005-0000-0000-000012030000}"/>
    <cellStyle name="75" xfId="1018" xr:uid="{00000000-0005-0000-0000-000013030000}"/>
    <cellStyle name="75 2" xfId="1186" xr:uid="{00000000-0005-0000-0000-000014030000}"/>
    <cellStyle name="75 3" xfId="3274" xr:uid="{00000000-0005-0000-0000-000015030000}"/>
    <cellStyle name="75 4" xfId="1955" xr:uid="{00000000-0005-0000-0000-000016030000}"/>
    <cellStyle name="75 5" xfId="1082" xr:uid="{00000000-0005-0000-0000-000017030000}"/>
    <cellStyle name="A3 297 x 420 mm" xfId="1083" xr:uid="{00000000-0005-0000-0000-000018030000}"/>
    <cellStyle name="A3 297 x 420 mm 2" xfId="1187" xr:uid="{00000000-0005-0000-0000-000019030000}"/>
    <cellStyle name="A3 297 x 420 mm 3" xfId="3275" xr:uid="{00000000-0005-0000-0000-00001A030000}"/>
    <cellStyle name="A3 297 x 420 mm 4" xfId="1956" xr:uid="{00000000-0005-0000-0000-00001B030000}"/>
    <cellStyle name="Accent1" xfId="340" xr:uid="{00000000-0005-0000-0000-00001C030000}"/>
    <cellStyle name="Accent1 - 20%" xfId="2216" xr:uid="{00000000-0005-0000-0000-00001D030000}"/>
    <cellStyle name="Accent1 - 20% 2" xfId="2643" xr:uid="{00000000-0005-0000-0000-00001E030000}"/>
    <cellStyle name="Accent1 - 40%" xfId="2217" xr:uid="{00000000-0005-0000-0000-00001F030000}"/>
    <cellStyle name="Accent1 - 40% 2" xfId="2644" xr:uid="{00000000-0005-0000-0000-000020030000}"/>
    <cellStyle name="Accent1 - 60%" xfId="2218" xr:uid="{00000000-0005-0000-0000-000021030000}"/>
    <cellStyle name="Accent1 - 60% 2" xfId="2645" xr:uid="{00000000-0005-0000-0000-000022030000}"/>
    <cellStyle name="Accent1 2" xfId="101" xr:uid="{00000000-0005-0000-0000-000023030000}"/>
    <cellStyle name="Accent2" xfId="343" xr:uid="{00000000-0005-0000-0000-000024030000}"/>
    <cellStyle name="Accent2 - 20%" xfId="2219" xr:uid="{00000000-0005-0000-0000-000025030000}"/>
    <cellStyle name="Accent2 - 20% 2" xfId="2646" xr:uid="{00000000-0005-0000-0000-000026030000}"/>
    <cellStyle name="Accent2 - 40%" xfId="2220" xr:uid="{00000000-0005-0000-0000-000027030000}"/>
    <cellStyle name="Accent2 - 40% 2" xfId="2647" xr:uid="{00000000-0005-0000-0000-000028030000}"/>
    <cellStyle name="Accent2 - 60%" xfId="2221" xr:uid="{00000000-0005-0000-0000-000029030000}"/>
    <cellStyle name="Accent2 - 60% 2" xfId="2648" xr:uid="{00000000-0005-0000-0000-00002A030000}"/>
    <cellStyle name="Accent2 2" xfId="102" xr:uid="{00000000-0005-0000-0000-00002B030000}"/>
    <cellStyle name="Accent3" xfId="346" xr:uid="{00000000-0005-0000-0000-00002C030000}"/>
    <cellStyle name="Accent3 - 20%" xfId="2222" xr:uid="{00000000-0005-0000-0000-00002D030000}"/>
    <cellStyle name="Accent3 - 20% 2" xfId="2649" xr:uid="{00000000-0005-0000-0000-00002E030000}"/>
    <cellStyle name="Accent3 - 40%" xfId="2223" xr:uid="{00000000-0005-0000-0000-00002F030000}"/>
    <cellStyle name="Accent3 - 40% 2" xfId="2650" xr:uid="{00000000-0005-0000-0000-000030030000}"/>
    <cellStyle name="Accent3 - 60%" xfId="2224" xr:uid="{00000000-0005-0000-0000-000031030000}"/>
    <cellStyle name="Accent3 - 60% 2" xfId="2651" xr:uid="{00000000-0005-0000-0000-000032030000}"/>
    <cellStyle name="Accent3 2" xfId="103" xr:uid="{00000000-0005-0000-0000-000033030000}"/>
    <cellStyle name="Accent4" xfId="349" xr:uid="{00000000-0005-0000-0000-000034030000}"/>
    <cellStyle name="Accent4 - 20%" xfId="2225" xr:uid="{00000000-0005-0000-0000-000035030000}"/>
    <cellStyle name="Accent4 - 20% 2" xfId="2652" xr:uid="{00000000-0005-0000-0000-000036030000}"/>
    <cellStyle name="Accent4 - 40%" xfId="2226" xr:uid="{00000000-0005-0000-0000-000037030000}"/>
    <cellStyle name="Accent4 - 40% 2" xfId="2653" xr:uid="{00000000-0005-0000-0000-000038030000}"/>
    <cellStyle name="Accent4 - 60%" xfId="2227" xr:uid="{00000000-0005-0000-0000-000039030000}"/>
    <cellStyle name="Accent4 - 60% 2" xfId="2654" xr:uid="{00000000-0005-0000-0000-00003A030000}"/>
    <cellStyle name="Accent4 2" xfId="104" xr:uid="{00000000-0005-0000-0000-00003B030000}"/>
    <cellStyle name="Accent5" xfId="352" xr:uid="{00000000-0005-0000-0000-00003C030000}"/>
    <cellStyle name="Accent5 - 20%" xfId="2228" xr:uid="{00000000-0005-0000-0000-00003D030000}"/>
    <cellStyle name="Accent5 - 20% 2" xfId="2655" xr:uid="{00000000-0005-0000-0000-00003E030000}"/>
    <cellStyle name="Accent5 - 40%" xfId="2229" xr:uid="{00000000-0005-0000-0000-00003F030000}"/>
    <cellStyle name="Accent5 - 40% 2" xfId="2656" xr:uid="{00000000-0005-0000-0000-000040030000}"/>
    <cellStyle name="Accent5 - 60%" xfId="2230" xr:uid="{00000000-0005-0000-0000-000041030000}"/>
    <cellStyle name="Accent5 - 60% 2" xfId="2657" xr:uid="{00000000-0005-0000-0000-000042030000}"/>
    <cellStyle name="Accent5 2" xfId="105" xr:uid="{00000000-0005-0000-0000-000043030000}"/>
    <cellStyle name="Accent6" xfId="355" xr:uid="{00000000-0005-0000-0000-000044030000}"/>
    <cellStyle name="Accent6 - 20%" xfId="2231" xr:uid="{00000000-0005-0000-0000-000045030000}"/>
    <cellStyle name="Accent6 - 20% 2" xfId="2658" xr:uid="{00000000-0005-0000-0000-000046030000}"/>
    <cellStyle name="Accent6 - 40%" xfId="2232" xr:uid="{00000000-0005-0000-0000-000047030000}"/>
    <cellStyle name="Accent6 - 40% 2" xfId="2659" xr:uid="{00000000-0005-0000-0000-000048030000}"/>
    <cellStyle name="Accent6 - 60%" xfId="2233" xr:uid="{00000000-0005-0000-0000-000049030000}"/>
    <cellStyle name="Accent6 - 60% 2" xfId="2660" xr:uid="{00000000-0005-0000-0000-00004A030000}"/>
    <cellStyle name="Accent6 2" xfId="106" xr:uid="{00000000-0005-0000-0000-00004B030000}"/>
    <cellStyle name="Accounting with underline" xfId="1957" xr:uid="{00000000-0005-0000-0000-00004C030000}"/>
    <cellStyle name="Accounting without underline" xfId="276" xr:uid="{00000000-0005-0000-0000-00004D030000}"/>
    <cellStyle name="ÅëÈ­ [0]_±âÅ¸" xfId="1019" xr:uid="{00000000-0005-0000-0000-00004E030000}"/>
    <cellStyle name="ÅëÈ­_±âÅ¸" xfId="1020" xr:uid="{00000000-0005-0000-0000-00004F030000}"/>
    <cellStyle name="args.style" xfId="1084" xr:uid="{00000000-0005-0000-0000-000050030000}"/>
    <cellStyle name="ÄÞ¸¶ [0]_±âÅ¸" xfId="1021" xr:uid="{00000000-0005-0000-0000-000051030000}"/>
    <cellStyle name="ÄÞ¸¶_±âÅ¸" xfId="1022" xr:uid="{00000000-0005-0000-0000-000052030000}"/>
    <cellStyle name="Bad" xfId="336" xr:uid="{00000000-0005-0000-0000-000053030000}"/>
    <cellStyle name="Bad 2" xfId="107" xr:uid="{00000000-0005-0000-0000-000054030000}"/>
    <cellStyle name="Buena" xfId="311" xr:uid="{00000000-0005-0000-0000-000055030000}"/>
    <cellStyle name="Buena 10" xfId="1958" xr:uid="{00000000-0005-0000-0000-000056030000}"/>
    <cellStyle name="Buena 11" xfId="3023" xr:uid="{00000000-0005-0000-0000-000057030000}"/>
    <cellStyle name="Buena 12" xfId="3267" xr:uid="{00000000-0005-0000-0000-000058030000}"/>
    <cellStyle name="Buena 13" xfId="3316" xr:uid="{00000000-0005-0000-0000-000059030000}"/>
    <cellStyle name="Buena 14" xfId="3405" xr:uid="{00000000-0005-0000-0000-00005A030000}"/>
    <cellStyle name="Buena 15" xfId="3353" xr:uid="{00000000-0005-0000-0000-00005B030000}"/>
    <cellStyle name="Buena 2" xfId="108" xr:uid="{00000000-0005-0000-0000-00005C030000}"/>
    <cellStyle name="Buena 2 2" xfId="1189" xr:uid="{00000000-0005-0000-0000-00005D030000}"/>
    <cellStyle name="Buena 2 2 2" xfId="2661" xr:uid="{00000000-0005-0000-0000-00005E030000}"/>
    <cellStyle name="Buena 2 2 3" xfId="2234" xr:uid="{00000000-0005-0000-0000-00005F030000}"/>
    <cellStyle name="Buena 2 3" xfId="2235" xr:uid="{00000000-0005-0000-0000-000060030000}"/>
    <cellStyle name="Buena 2 3 2" xfId="2662" xr:uid="{00000000-0005-0000-0000-000061030000}"/>
    <cellStyle name="Buena 2 4" xfId="2236" xr:uid="{00000000-0005-0000-0000-000062030000}"/>
    <cellStyle name="Buena 2 4 2" xfId="2663" xr:uid="{00000000-0005-0000-0000-000063030000}"/>
    <cellStyle name="Buena 2 5" xfId="2237" xr:uid="{00000000-0005-0000-0000-000064030000}"/>
    <cellStyle name="Buena 2 5 2" xfId="2664" xr:uid="{00000000-0005-0000-0000-000065030000}"/>
    <cellStyle name="Buena 2 6" xfId="2665" xr:uid="{00000000-0005-0000-0000-000066030000}"/>
    <cellStyle name="Buena 2 7" xfId="1188" xr:uid="{00000000-0005-0000-0000-000067030000}"/>
    <cellStyle name="Buena 2 8" xfId="396" xr:uid="{00000000-0005-0000-0000-000068030000}"/>
    <cellStyle name="Buena 3" xfId="109" xr:uid="{00000000-0005-0000-0000-000069030000}"/>
    <cellStyle name="Buena 3 2" xfId="2666" xr:uid="{00000000-0005-0000-0000-00006A030000}"/>
    <cellStyle name="Buena 3 3" xfId="1960" xr:uid="{00000000-0005-0000-0000-00006B030000}"/>
    <cellStyle name="Buena 3 4" xfId="531" xr:uid="{00000000-0005-0000-0000-00006C030000}"/>
    <cellStyle name="Buena 4" xfId="1961" xr:uid="{00000000-0005-0000-0000-00006D030000}"/>
    <cellStyle name="Buena 4 2" xfId="2667" xr:uid="{00000000-0005-0000-0000-00006E030000}"/>
    <cellStyle name="Buena 5" xfId="1962" xr:uid="{00000000-0005-0000-0000-00006F030000}"/>
    <cellStyle name="Buena 5 2" xfId="2668" xr:uid="{00000000-0005-0000-0000-000070030000}"/>
    <cellStyle name="Buena 6" xfId="1963" xr:uid="{00000000-0005-0000-0000-000071030000}"/>
    <cellStyle name="Buena 7" xfId="1964" xr:uid="{00000000-0005-0000-0000-000072030000}"/>
    <cellStyle name="Buena 8" xfId="1965" xr:uid="{00000000-0005-0000-0000-000073030000}"/>
    <cellStyle name="Buena 9" xfId="1966" xr:uid="{00000000-0005-0000-0000-000074030000}"/>
    <cellStyle name="Buena_12-11  CONSOLIDADO VAN DYKE" xfId="2554" xr:uid="{00000000-0005-0000-0000-000075030000}"/>
    <cellStyle name="Bueno" xfId="262" builtinId="26" customBuiltin="1"/>
    <cellStyle name="Ç¥ÁØ_¿¬°£´©°è¿¹»ó" xfId="1023" xr:uid="{00000000-0005-0000-0000-000077030000}"/>
    <cellStyle name="Calc Currency (0)" xfId="1024" xr:uid="{00000000-0005-0000-0000-000078030000}"/>
    <cellStyle name="Calc Currency (0) 2" xfId="1060" xr:uid="{00000000-0005-0000-0000-000079030000}"/>
    <cellStyle name="Calc Currency (0) 2 2" xfId="1968" xr:uid="{00000000-0005-0000-0000-00007A030000}"/>
    <cellStyle name="Calc Currency (0) 3" xfId="2566" xr:uid="{00000000-0005-0000-0000-00007B030000}"/>
    <cellStyle name="Calc Currency (0) 4" xfId="3276" xr:uid="{00000000-0005-0000-0000-00007C030000}"/>
    <cellStyle name="Calc Currency (0) 5" xfId="1967" xr:uid="{00000000-0005-0000-0000-00007D030000}"/>
    <cellStyle name="Calc Currency (0)_Anexo - Movimiento Deuda DPV" xfId="1969" xr:uid="{00000000-0005-0000-0000-00007E030000}"/>
    <cellStyle name="CalcNum" xfId="110" xr:uid="{00000000-0005-0000-0000-00007F030000}"/>
    <cellStyle name="CalcNum 2" xfId="111" xr:uid="{00000000-0005-0000-0000-000080030000}"/>
    <cellStyle name="CalcNum 2 2" xfId="2567" xr:uid="{00000000-0005-0000-0000-000081030000}"/>
    <cellStyle name="CalcNum 2 2 2" xfId="3714" xr:uid="{00000000-0005-0000-0000-000082030000}"/>
    <cellStyle name="CalcNum 2 3" xfId="3683" xr:uid="{00000000-0005-0000-0000-000083030000}"/>
    <cellStyle name="CalcNum 2 4" xfId="398" xr:uid="{00000000-0005-0000-0000-000084030000}"/>
    <cellStyle name="CalcNum 3" xfId="532" xr:uid="{00000000-0005-0000-0000-000085030000}"/>
    <cellStyle name="CalcNum 3 2" xfId="2669" xr:uid="{00000000-0005-0000-0000-000086030000}"/>
    <cellStyle name="CalcNum 4" xfId="3296" xr:uid="{00000000-0005-0000-0000-000087030000}"/>
    <cellStyle name="CalcNum 5" xfId="1085" xr:uid="{00000000-0005-0000-0000-000088030000}"/>
    <cellStyle name="CalcNum 6" xfId="397" xr:uid="{00000000-0005-0000-0000-000089030000}"/>
    <cellStyle name="Calculation" xfId="338" xr:uid="{00000000-0005-0000-0000-00008A030000}"/>
    <cellStyle name="Calculation 2" xfId="112" xr:uid="{00000000-0005-0000-0000-00008B030000}"/>
    <cellStyle name="Calculation 3" xfId="425" xr:uid="{00000000-0005-0000-0000-00008C030000}"/>
    <cellStyle name="Calculation 3 2" xfId="4635" xr:uid="{00000000-0005-0000-0000-00008D030000}"/>
    <cellStyle name="Cálculo 10" xfId="1970" xr:uid="{00000000-0005-0000-0000-00008F030000}"/>
    <cellStyle name="Cálculo 10 2" xfId="2964" xr:uid="{00000000-0005-0000-0000-000090030000}"/>
    <cellStyle name="Cálculo 10 2 2" xfId="4555" xr:uid="{00000000-0005-0000-0000-000091030000}"/>
    <cellStyle name="Cálculo 10 2 2 2" xfId="5153" xr:uid="{00000000-0005-0000-0000-000092030000}"/>
    <cellStyle name="Cálculo 10 3" xfId="4459" xr:uid="{00000000-0005-0000-0000-000093030000}"/>
    <cellStyle name="Cálculo 10 3 2" xfId="5061" xr:uid="{00000000-0005-0000-0000-000094030000}"/>
    <cellStyle name="Cálculo 11" xfId="3430" xr:uid="{00000000-0005-0000-0000-000095030000}"/>
    <cellStyle name="Cálculo 12" xfId="3358" xr:uid="{00000000-0005-0000-0000-000096030000}"/>
    <cellStyle name="Cálculo 2" xfId="113" xr:uid="{00000000-0005-0000-0000-000097030000}"/>
    <cellStyle name="Cálculo 2 2" xfId="2238" xr:uid="{00000000-0005-0000-0000-000098030000}"/>
    <cellStyle name="Cálculo 2 2 2" xfId="2670" xr:uid="{00000000-0005-0000-0000-000099030000}"/>
    <cellStyle name="Cálculo 2 2 2 2" xfId="4521" xr:uid="{00000000-0005-0000-0000-00009A030000}"/>
    <cellStyle name="Cálculo 2 2 2 2 2" xfId="5122" xr:uid="{00000000-0005-0000-0000-00009B030000}"/>
    <cellStyle name="Cálculo 2 2 3" xfId="4501" xr:uid="{00000000-0005-0000-0000-00009C030000}"/>
    <cellStyle name="Cálculo 2 2 3 2" xfId="5103" xr:uid="{00000000-0005-0000-0000-00009D030000}"/>
    <cellStyle name="Cálculo 2 3" xfId="2239" xr:uid="{00000000-0005-0000-0000-00009E030000}"/>
    <cellStyle name="Cálculo 2 3 2" xfId="2671" xr:uid="{00000000-0005-0000-0000-00009F030000}"/>
    <cellStyle name="Cálculo 2 3 2 2" xfId="4522" xr:uid="{00000000-0005-0000-0000-0000A0030000}"/>
    <cellStyle name="Cálculo 2 3 2 2 2" xfId="5123" xr:uid="{00000000-0005-0000-0000-0000A1030000}"/>
    <cellStyle name="Cálculo 2 3 3" xfId="4502" xr:uid="{00000000-0005-0000-0000-0000A2030000}"/>
    <cellStyle name="Cálculo 2 3 3 2" xfId="5104" xr:uid="{00000000-0005-0000-0000-0000A3030000}"/>
    <cellStyle name="Cálculo 2 4" xfId="2240" xr:uid="{00000000-0005-0000-0000-0000A4030000}"/>
    <cellStyle name="Cálculo 2 4 2" xfId="2672" xr:uid="{00000000-0005-0000-0000-0000A5030000}"/>
    <cellStyle name="Cálculo 2 4 2 2" xfId="4523" xr:uid="{00000000-0005-0000-0000-0000A6030000}"/>
    <cellStyle name="Cálculo 2 4 2 2 2" xfId="5124" xr:uid="{00000000-0005-0000-0000-0000A7030000}"/>
    <cellStyle name="Cálculo 2 4 3" xfId="4503" xr:uid="{00000000-0005-0000-0000-0000A8030000}"/>
    <cellStyle name="Cálculo 2 4 3 2" xfId="5105" xr:uid="{00000000-0005-0000-0000-0000A9030000}"/>
    <cellStyle name="Cálculo 2 5" xfId="2241" xr:uid="{00000000-0005-0000-0000-0000AA030000}"/>
    <cellStyle name="Cálculo 2 5 2" xfId="2673" xr:uid="{00000000-0005-0000-0000-0000AB030000}"/>
    <cellStyle name="Cálculo 2 5 2 2" xfId="4524" xr:uid="{00000000-0005-0000-0000-0000AC030000}"/>
    <cellStyle name="Cálculo 2 5 2 2 2" xfId="5125" xr:uid="{00000000-0005-0000-0000-0000AD030000}"/>
    <cellStyle name="Cálculo 2 5 3" xfId="4504" xr:uid="{00000000-0005-0000-0000-0000AE030000}"/>
    <cellStyle name="Cálculo 2 5 3 2" xfId="5106" xr:uid="{00000000-0005-0000-0000-0000AF030000}"/>
    <cellStyle name="Cálculo 2 6" xfId="2674" xr:uid="{00000000-0005-0000-0000-0000B0030000}"/>
    <cellStyle name="Cálculo 2 6 2" xfId="4525" xr:uid="{00000000-0005-0000-0000-0000B1030000}"/>
    <cellStyle name="Cálculo 2 6 2 2" xfId="5126" xr:uid="{00000000-0005-0000-0000-0000B2030000}"/>
    <cellStyle name="Cálculo 2 7" xfId="1971" xr:uid="{00000000-0005-0000-0000-0000B3030000}"/>
    <cellStyle name="Cálculo 2 7 2" xfId="4460" xr:uid="{00000000-0005-0000-0000-0000B4030000}"/>
    <cellStyle name="Cálculo 2 7 2 2" xfId="5062" xr:uid="{00000000-0005-0000-0000-0000B5030000}"/>
    <cellStyle name="Cálculo 2 8" xfId="399" xr:uid="{00000000-0005-0000-0000-0000B6030000}"/>
    <cellStyle name="Cálculo 2 9" xfId="418" xr:uid="{00000000-0005-0000-0000-0000B7030000}"/>
    <cellStyle name="Cálculo 2 9 2" xfId="4634" xr:uid="{00000000-0005-0000-0000-0000B8030000}"/>
    <cellStyle name="Cálculo 2_anexo 10 otros activos" xfId="2242" xr:uid="{00000000-0005-0000-0000-0000B9030000}"/>
    <cellStyle name="Cálculo 3" xfId="114" xr:uid="{00000000-0005-0000-0000-0000BA030000}"/>
    <cellStyle name="Cálculo 3 2" xfId="2675" xr:uid="{00000000-0005-0000-0000-0000BB030000}"/>
    <cellStyle name="Cálculo 3 2 2" xfId="4526" xr:uid="{00000000-0005-0000-0000-0000BC030000}"/>
    <cellStyle name="Cálculo 3 2 2 2" xfId="5127" xr:uid="{00000000-0005-0000-0000-0000BD030000}"/>
    <cellStyle name="Cálculo 3 3" xfId="2965" xr:uid="{00000000-0005-0000-0000-0000BE030000}"/>
    <cellStyle name="Cálculo 3 3 2" xfId="4556" xr:uid="{00000000-0005-0000-0000-0000BF030000}"/>
    <cellStyle name="Cálculo 3 3 2 2" xfId="5154" xr:uid="{00000000-0005-0000-0000-0000C0030000}"/>
    <cellStyle name="Cálculo 3 4" xfId="1972" xr:uid="{00000000-0005-0000-0000-0000C1030000}"/>
    <cellStyle name="Cálculo 3 4 2" xfId="4461" xr:uid="{00000000-0005-0000-0000-0000C2030000}"/>
    <cellStyle name="Cálculo 3 4 2 2" xfId="5063" xr:uid="{00000000-0005-0000-0000-0000C3030000}"/>
    <cellStyle name="Cálculo 3 5" xfId="533" xr:uid="{00000000-0005-0000-0000-0000C4030000}"/>
    <cellStyle name="Cálculo 4" xfId="1973" xr:uid="{00000000-0005-0000-0000-0000C5030000}"/>
    <cellStyle name="Cálculo 4 2" xfId="2676" xr:uid="{00000000-0005-0000-0000-0000C6030000}"/>
    <cellStyle name="Cálculo 4 2 2" xfId="4527" xr:uid="{00000000-0005-0000-0000-0000C7030000}"/>
    <cellStyle name="Cálculo 4 2 2 2" xfId="5128" xr:uid="{00000000-0005-0000-0000-0000C8030000}"/>
    <cellStyle name="Cálculo 4 3" xfId="2966" xr:uid="{00000000-0005-0000-0000-0000C9030000}"/>
    <cellStyle name="Cálculo 4 3 2" xfId="4557" xr:uid="{00000000-0005-0000-0000-0000CA030000}"/>
    <cellStyle name="Cálculo 4 3 2 2" xfId="5155" xr:uid="{00000000-0005-0000-0000-0000CB030000}"/>
    <cellStyle name="Cálculo 4 4" xfId="4462" xr:uid="{00000000-0005-0000-0000-0000CC030000}"/>
    <cellStyle name="Cálculo 4 4 2" xfId="5064" xr:uid="{00000000-0005-0000-0000-0000CD030000}"/>
    <cellStyle name="Cálculo 5" xfId="1974" xr:uid="{00000000-0005-0000-0000-0000CE030000}"/>
    <cellStyle name="Cálculo 5 2" xfId="2677" xr:uid="{00000000-0005-0000-0000-0000CF030000}"/>
    <cellStyle name="Cálculo 5 2 2" xfId="4528" xr:uid="{00000000-0005-0000-0000-0000D0030000}"/>
    <cellStyle name="Cálculo 5 2 2 2" xfId="5129" xr:uid="{00000000-0005-0000-0000-0000D1030000}"/>
    <cellStyle name="Cálculo 5 3" xfId="2967" xr:uid="{00000000-0005-0000-0000-0000D2030000}"/>
    <cellStyle name="Cálculo 5 3 2" xfId="4558" xr:uid="{00000000-0005-0000-0000-0000D3030000}"/>
    <cellStyle name="Cálculo 5 3 2 2" xfId="5156" xr:uid="{00000000-0005-0000-0000-0000D4030000}"/>
    <cellStyle name="Cálculo 5 4" xfId="4463" xr:uid="{00000000-0005-0000-0000-0000D5030000}"/>
    <cellStyle name="Cálculo 5 4 2" xfId="5065" xr:uid="{00000000-0005-0000-0000-0000D6030000}"/>
    <cellStyle name="Cálculo 6" xfId="1975" xr:uid="{00000000-0005-0000-0000-0000D7030000}"/>
    <cellStyle name="Cálculo 6 2" xfId="2678" xr:uid="{00000000-0005-0000-0000-0000D8030000}"/>
    <cellStyle name="Cálculo 6 2 2" xfId="4529" xr:uid="{00000000-0005-0000-0000-0000D9030000}"/>
    <cellStyle name="Cálculo 6 2 2 2" xfId="5130" xr:uid="{00000000-0005-0000-0000-0000DA030000}"/>
    <cellStyle name="Cálculo 6 3" xfId="2968" xr:uid="{00000000-0005-0000-0000-0000DB030000}"/>
    <cellStyle name="Cálculo 6 3 2" xfId="4559" xr:uid="{00000000-0005-0000-0000-0000DC030000}"/>
    <cellStyle name="Cálculo 6 3 2 2" xfId="5157" xr:uid="{00000000-0005-0000-0000-0000DD030000}"/>
    <cellStyle name="Cálculo 6 4" xfId="4464" xr:uid="{00000000-0005-0000-0000-0000DE030000}"/>
    <cellStyle name="Cálculo 6 4 2" xfId="5066" xr:uid="{00000000-0005-0000-0000-0000DF030000}"/>
    <cellStyle name="Cálculo 7" xfId="1976" xr:uid="{00000000-0005-0000-0000-0000E0030000}"/>
    <cellStyle name="Cálculo 7 2" xfId="2969" xr:uid="{00000000-0005-0000-0000-0000E1030000}"/>
    <cellStyle name="Cálculo 7 2 2" xfId="4560" xr:uid="{00000000-0005-0000-0000-0000E2030000}"/>
    <cellStyle name="Cálculo 7 2 2 2" xfId="5158" xr:uid="{00000000-0005-0000-0000-0000E3030000}"/>
    <cellStyle name="Cálculo 7 3" xfId="4465" xr:uid="{00000000-0005-0000-0000-0000E4030000}"/>
    <cellStyle name="Cálculo 7 3 2" xfId="5067" xr:uid="{00000000-0005-0000-0000-0000E5030000}"/>
    <cellStyle name="Cálculo 8" xfId="1977" xr:uid="{00000000-0005-0000-0000-0000E6030000}"/>
    <cellStyle name="Cálculo 8 2" xfId="2970" xr:uid="{00000000-0005-0000-0000-0000E7030000}"/>
    <cellStyle name="Cálculo 8 2 2" xfId="4561" xr:uid="{00000000-0005-0000-0000-0000E8030000}"/>
    <cellStyle name="Cálculo 8 2 2 2" xfId="5159" xr:uid="{00000000-0005-0000-0000-0000E9030000}"/>
    <cellStyle name="Cálculo 8 3" xfId="4466" xr:uid="{00000000-0005-0000-0000-0000EA030000}"/>
    <cellStyle name="Cálculo 8 3 2" xfId="5068" xr:uid="{00000000-0005-0000-0000-0000EB030000}"/>
    <cellStyle name="Cálculo 9" xfId="1978" xr:uid="{00000000-0005-0000-0000-0000EC030000}"/>
    <cellStyle name="Cálculo 9 2" xfId="2971" xr:uid="{00000000-0005-0000-0000-0000ED030000}"/>
    <cellStyle name="Cálculo 9 2 2" xfId="4562" xr:uid="{00000000-0005-0000-0000-0000EE030000}"/>
    <cellStyle name="Cálculo 9 2 2 2" xfId="5160" xr:uid="{00000000-0005-0000-0000-0000EF030000}"/>
    <cellStyle name="Cálculo 9 3" xfId="4467" xr:uid="{00000000-0005-0000-0000-0000F0030000}"/>
    <cellStyle name="Cálculo 9 3 2" xfId="5069" xr:uid="{00000000-0005-0000-0000-0000F1030000}"/>
    <cellStyle name="Cambiar to&amp;do" xfId="1979" xr:uid="{00000000-0005-0000-0000-0000F2030000}"/>
    <cellStyle name="Celda de comprobación" xfId="260" builtinId="23" customBuiltin="1"/>
    <cellStyle name="Celda de comprobación 10" xfId="1980" xr:uid="{00000000-0005-0000-0000-0000F4030000}"/>
    <cellStyle name="Celda de comprobación 10 2" xfId="3032" xr:uid="{00000000-0005-0000-0000-0000F5030000}"/>
    <cellStyle name="Celda de comprobación 10 2 2" xfId="3099" xr:uid="{00000000-0005-0000-0000-0000F6030000}"/>
    <cellStyle name="Celda de comprobación 10 2 2 2" xfId="3126" xr:uid="{00000000-0005-0000-0000-0000F7030000}"/>
    <cellStyle name="Celda de comprobación 10 2 2 2 2" xfId="3194" xr:uid="{00000000-0005-0000-0000-0000F8030000}"/>
    <cellStyle name="Celda de comprobación 10 2 2 2 2 2" xfId="3882" xr:uid="{00000000-0005-0000-0000-0000F9030000}"/>
    <cellStyle name="Celda de comprobación 10 2 2 2 2 2 2" xfId="4989" xr:uid="{00000000-0005-0000-0000-0000FA030000}"/>
    <cellStyle name="Celda de comprobación 10 2 2 2 2 3" xfId="4788" xr:uid="{00000000-0005-0000-0000-0000FB030000}"/>
    <cellStyle name="Celda de comprobación 10 2 2 2 3" xfId="3843" xr:uid="{00000000-0005-0000-0000-0000FC030000}"/>
    <cellStyle name="Celda de comprobación 10 2 2 2 3 2" xfId="4950" xr:uid="{00000000-0005-0000-0000-0000FD030000}"/>
    <cellStyle name="Celda de comprobación 10 2 2 2 4" xfId="4749" xr:uid="{00000000-0005-0000-0000-0000FE030000}"/>
    <cellStyle name="Celda de comprobación 10 2 2 3" xfId="3166" xr:uid="{00000000-0005-0000-0000-0000FF030000}"/>
    <cellStyle name="Celda de comprobación 10 2 2 3 2" xfId="3860" xr:uid="{00000000-0005-0000-0000-000000040000}"/>
    <cellStyle name="Celda de comprobación 10 2 2 3 2 2" xfId="4967" xr:uid="{00000000-0005-0000-0000-000001040000}"/>
    <cellStyle name="Celda de comprobación 10 2 2 3 3" xfId="4766" xr:uid="{00000000-0005-0000-0000-000002040000}"/>
    <cellStyle name="Celda de comprobación 10 2 2 4" xfId="3821" xr:uid="{00000000-0005-0000-0000-000003040000}"/>
    <cellStyle name="Celda de comprobación 10 2 2 4 2" xfId="4928" xr:uid="{00000000-0005-0000-0000-000004040000}"/>
    <cellStyle name="Celda de comprobación 10 2 2 5" xfId="4727" xr:uid="{00000000-0005-0000-0000-000005040000}"/>
    <cellStyle name="Celda de comprobación 10 2 3" xfId="3072" xr:uid="{00000000-0005-0000-0000-000006040000}"/>
    <cellStyle name="Celda de comprobación 10 2 3 2" xfId="3188" xr:uid="{00000000-0005-0000-0000-000007040000}"/>
    <cellStyle name="Celda de comprobación 10 2 3 2 2" xfId="3876" xr:uid="{00000000-0005-0000-0000-000008040000}"/>
    <cellStyle name="Celda de comprobación 10 2 3 2 2 2" xfId="4983" xr:uid="{00000000-0005-0000-0000-000009040000}"/>
    <cellStyle name="Celda de comprobación 10 2 3 2 3" xfId="4782" xr:uid="{00000000-0005-0000-0000-00000A040000}"/>
    <cellStyle name="Celda de comprobación 10 2 3 3" xfId="3799" xr:uid="{00000000-0005-0000-0000-00000B040000}"/>
    <cellStyle name="Celda de comprobación 10 2 3 3 2" xfId="4906" xr:uid="{00000000-0005-0000-0000-00000C040000}"/>
    <cellStyle name="Celda de comprobación 10 2 3 4" xfId="4705" xr:uid="{00000000-0005-0000-0000-00000D040000}"/>
    <cellStyle name="Celda de comprobación 10 2 4" xfId="3253" xr:uid="{00000000-0005-0000-0000-00000E040000}"/>
    <cellStyle name="Celda de comprobación 10 2 4 2" xfId="3933" xr:uid="{00000000-0005-0000-0000-00000F040000}"/>
    <cellStyle name="Celda de comprobación 10 2 4 2 2" xfId="5040" xr:uid="{00000000-0005-0000-0000-000010040000}"/>
    <cellStyle name="Celda de comprobación 10 2 4 3" xfId="4839" xr:uid="{00000000-0005-0000-0000-000011040000}"/>
    <cellStyle name="Celda de comprobación 10 2 5" xfId="3764" xr:uid="{00000000-0005-0000-0000-000012040000}"/>
    <cellStyle name="Celda de comprobación 10 2 5 2" xfId="4871" xr:uid="{00000000-0005-0000-0000-000013040000}"/>
    <cellStyle name="Celda de comprobación 10 2 6" xfId="4670" xr:uid="{00000000-0005-0000-0000-000014040000}"/>
    <cellStyle name="Celda de comprobación 10 3" xfId="3739" xr:uid="{00000000-0005-0000-0000-000015040000}"/>
    <cellStyle name="Celda de comprobación 10 3 2" xfId="4850" xr:uid="{00000000-0005-0000-0000-000016040000}"/>
    <cellStyle name="Celda de comprobación 10 4" xfId="4646" xr:uid="{00000000-0005-0000-0000-000017040000}"/>
    <cellStyle name="Celda de comprobación 11" xfId="3034" xr:uid="{00000000-0005-0000-0000-000018040000}"/>
    <cellStyle name="Celda de comprobación 11 2" xfId="3097" xr:uid="{00000000-0005-0000-0000-000019040000}"/>
    <cellStyle name="Celda de comprobación 11 2 2" xfId="3124" xr:uid="{00000000-0005-0000-0000-00001A040000}"/>
    <cellStyle name="Celda de comprobación 11 2 2 2" xfId="3162" xr:uid="{00000000-0005-0000-0000-00001B040000}"/>
    <cellStyle name="Celda de comprobación 11 2 2 2 2" xfId="3857" xr:uid="{00000000-0005-0000-0000-00001C040000}"/>
    <cellStyle name="Celda de comprobación 11 2 2 2 2 2" xfId="4964" xr:uid="{00000000-0005-0000-0000-00001D040000}"/>
    <cellStyle name="Celda de comprobación 11 2 2 2 3" xfId="4763" xr:uid="{00000000-0005-0000-0000-00001E040000}"/>
    <cellStyle name="Celda de comprobación 11 2 2 3" xfId="3841" xr:uid="{00000000-0005-0000-0000-00001F040000}"/>
    <cellStyle name="Celda de comprobación 11 2 2 3 2" xfId="4948" xr:uid="{00000000-0005-0000-0000-000020040000}"/>
    <cellStyle name="Celda de comprobación 11 2 2 4" xfId="4747" xr:uid="{00000000-0005-0000-0000-000021040000}"/>
    <cellStyle name="Celda de comprobación 11 2 3" xfId="3199" xr:uid="{00000000-0005-0000-0000-000022040000}"/>
    <cellStyle name="Celda de comprobación 11 2 3 2" xfId="3884" xr:uid="{00000000-0005-0000-0000-000023040000}"/>
    <cellStyle name="Celda de comprobación 11 2 3 2 2" xfId="4991" xr:uid="{00000000-0005-0000-0000-000024040000}"/>
    <cellStyle name="Celda de comprobación 11 2 3 3" xfId="4790" xr:uid="{00000000-0005-0000-0000-000025040000}"/>
    <cellStyle name="Celda de comprobación 11 2 4" xfId="3819" xr:uid="{00000000-0005-0000-0000-000026040000}"/>
    <cellStyle name="Celda de comprobación 11 2 4 2" xfId="4926" xr:uid="{00000000-0005-0000-0000-000027040000}"/>
    <cellStyle name="Celda de comprobación 11 2 5" xfId="4725" xr:uid="{00000000-0005-0000-0000-000028040000}"/>
    <cellStyle name="Celda de comprobación 11 3" xfId="3070" xr:uid="{00000000-0005-0000-0000-000029040000}"/>
    <cellStyle name="Celda de comprobación 11 3 2" xfId="3230" xr:uid="{00000000-0005-0000-0000-00002A040000}"/>
    <cellStyle name="Celda de comprobación 11 3 2 2" xfId="3913" xr:uid="{00000000-0005-0000-0000-00002B040000}"/>
    <cellStyle name="Celda de comprobación 11 3 2 2 2" xfId="5020" xr:uid="{00000000-0005-0000-0000-00002C040000}"/>
    <cellStyle name="Celda de comprobación 11 3 2 3" xfId="4819" xr:uid="{00000000-0005-0000-0000-00002D040000}"/>
    <cellStyle name="Celda de comprobación 11 3 3" xfId="3797" xr:uid="{00000000-0005-0000-0000-00002E040000}"/>
    <cellStyle name="Celda de comprobación 11 3 3 2" xfId="4904" xr:uid="{00000000-0005-0000-0000-00002F040000}"/>
    <cellStyle name="Celda de comprobación 11 3 4" xfId="4703" xr:uid="{00000000-0005-0000-0000-000030040000}"/>
    <cellStyle name="Celda de comprobación 11 4" xfId="3169" xr:uid="{00000000-0005-0000-0000-000031040000}"/>
    <cellStyle name="Celda de comprobación 11 4 2" xfId="3863" xr:uid="{00000000-0005-0000-0000-000032040000}"/>
    <cellStyle name="Celda de comprobación 11 4 2 2" xfId="4970" xr:uid="{00000000-0005-0000-0000-000033040000}"/>
    <cellStyle name="Celda de comprobación 11 4 3" xfId="4769" xr:uid="{00000000-0005-0000-0000-000034040000}"/>
    <cellStyle name="Celda de comprobación 11 5" xfId="3766" xr:uid="{00000000-0005-0000-0000-000035040000}"/>
    <cellStyle name="Celda de comprobación 11 5 2" xfId="4873" xr:uid="{00000000-0005-0000-0000-000036040000}"/>
    <cellStyle name="Celda de comprobación 11 6" xfId="4672" xr:uid="{00000000-0005-0000-0000-000037040000}"/>
    <cellStyle name="Celda de comprobación 12" xfId="3029" xr:uid="{00000000-0005-0000-0000-000038040000}"/>
    <cellStyle name="Celda de comprobación 12 2" xfId="3325" xr:uid="{00000000-0005-0000-0000-000039040000}"/>
    <cellStyle name="Celda de comprobación 12 2 2" xfId="3941" xr:uid="{00000000-0005-0000-0000-00003A040000}"/>
    <cellStyle name="Celda de comprobación 12 2 2 2" xfId="5047" xr:uid="{00000000-0005-0000-0000-00003B040000}"/>
    <cellStyle name="Celda de comprobación 12 2 3" xfId="4846" xr:uid="{00000000-0005-0000-0000-00003C040000}"/>
    <cellStyle name="Celda de comprobación 12 3" xfId="3762" xr:uid="{00000000-0005-0000-0000-00003D040000}"/>
    <cellStyle name="Celda de comprobación 12 3 2" xfId="4869" xr:uid="{00000000-0005-0000-0000-00003E040000}"/>
    <cellStyle name="Celda de comprobación 12 4" xfId="4668" xr:uid="{00000000-0005-0000-0000-00003F040000}"/>
    <cellStyle name="Celda de comprobación 13" xfId="3270" xr:uid="{00000000-0005-0000-0000-000040040000}"/>
    <cellStyle name="Celda de comprobación 14" xfId="3317" xr:uid="{00000000-0005-0000-0000-000041040000}"/>
    <cellStyle name="Celda de comprobación 14 2" xfId="3940" xr:uid="{00000000-0005-0000-0000-000042040000}"/>
    <cellStyle name="Celda de comprobación 14 2 2" xfId="5046" xr:uid="{00000000-0005-0000-0000-000043040000}"/>
    <cellStyle name="Celda de comprobación 14 3" xfId="4845" xr:uid="{00000000-0005-0000-0000-000044040000}"/>
    <cellStyle name="Celda de comprobación 15" xfId="3406" xr:uid="{00000000-0005-0000-0000-000045040000}"/>
    <cellStyle name="Celda de comprobación 15 2" xfId="3942" xr:uid="{00000000-0005-0000-0000-000046040000}"/>
    <cellStyle name="Celda de comprobación 15 2 2" xfId="5048" xr:uid="{00000000-0005-0000-0000-000047040000}"/>
    <cellStyle name="Celda de comprobación 15 3" xfId="4847" xr:uid="{00000000-0005-0000-0000-000048040000}"/>
    <cellStyle name="Celda de comprobación 16" xfId="3360" xr:uid="{00000000-0005-0000-0000-000049040000}"/>
    <cellStyle name="Celda de comprobación 2" xfId="115" xr:uid="{00000000-0005-0000-0000-00004A040000}"/>
    <cellStyle name="Celda de comprobación 2 2" xfId="2243" xr:uid="{00000000-0005-0000-0000-00004B040000}"/>
    <cellStyle name="Celda de comprobación 2 2 2" xfId="2679" xr:uid="{00000000-0005-0000-0000-00004C040000}"/>
    <cellStyle name="Celda de comprobación 2 2 2 2" xfId="3040" xr:uid="{00000000-0005-0000-0000-00004D040000}"/>
    <cellStyle name="Celda de comprobación 2 2 2 2 2" xfId="3104" xr:uid="{00000000-0005-0000-0000-00004E040000}"/>
    <cellStyle name="Celda de comprobación 2 2 2 2 2 2" xfId="3131" xr:uid="{00000000-0005-0000-0000-00004F040000}"/>
    <cellStyle name="Celda de comprobación 2 2 2 2 2 2 2" xfId="3243" xr:uid="{00000000-0005-0000-0000-000050040000}"/>
    <cellStyle name="Celda de comprobación 2 2 2 2 2 2 2 2" xfId="3923" xr:uid="{00000000-0005-0000-0000-000051040000}"/>
    <cellStyle name="Celda de comprobación 2 2 2 2 2 2 2 2 2" xfId="5030" xr:uid="{00000000-0005-0000-0000-000052040000}"/>
    <cellStyle name="Celda de comprobación 2 2 2 2 2 2 2 3" xfId="4829" xr:uid="{00000000-0005-0000-0000-000053040000}"/>
    <cellStyle name="Celda de comprobación 2 2 2 2 2 2 3" xfId="3847" xr:uid="{00000000-0005-0000-0000-000054040000}"/>
    <cellStyle name="Celda de comprobación 2 2 2 2 2 2 3 2" xfId="4954" xr:uid="{00000000-0005-0000-0000-000055040000}"/>
    <cellStyle name="Celda de comprobación 2 2 2 2 2 2 4" xfId="4753" xr:uid="{00000000-0005-0000-0000-000056040000}"/>
    <cellStyle name="Celda de comprobación 2 2 2 2 2 3" xfId="3184" xr:uid="{00000000-0005-0000-0000-000057040000}"/>
    <cellStyle name="Celda de comprobación 2 2 2 2 2 3 2" xfId="3873" xr:uid="{00000000-0005-0000-0000-000058040000}"/>
    <cellStyle name="Celda de comprobación 2 2 2 2 2 3 2 2" xfId="4980" xr:uid="{00000000-0005-0000-0000-000059040000}"/>
    <cellStyle name="Celda de comprobación 2 2 2 2 2 3 3" xfId="4779" xr:uid="{00000000-0005-0000-0000-00005A040000}"/>
    <cellStyle name="Celda de comprobación 2 2 2 2 2 4" xfId="3825" xr:uid="{00000000-0005-0000-0000-00005B040000}"/>
    <cellStyle name="Celda de comprobación 2 2 2 2 2 4 2" xfId="4932" xr:uid="{00000000-0005-0000-0000-00005C040000}"/>
    <cellStyle name="Celda de comprobación 2 2 2 2 2 5" xfId="4731" xr:uid="{00000000-0005-0000-0000-00005D040000}"/>
    <cellStyle name="Celda de comprobación 2 2 2 2 3" xfId="3077" xr:uid="{00000000-0005-0000-0000-00005E040000}"/>
    <cellStyle name="Celda de comprobación 2 2 2 2 3 2" xfId="3211" xr:uid="{00000000-0005-0000-0000-00005F040000}"/>
    <cellStyle name="Celda de comprobación 2 2 2 2 3 2 2" xfId="3896" xr:uid="{00000000-0005-0000-0000-000060040000}"/>
    <cellStyle name="Celda de comprobación 2 2 2 2 3 2 2 2" xfId="5003" xr:uid="{00000000-0005-0000-0000-000061040000}"/>
    <cellStyle name="Celda de comprobación 2 2 2 2 3 2 3" xfId="4802" xr:uid="{00000000-0005-0000-0000-000062040000}"/>
    <cellStyle name="Celda de comprobación 2 2 2 2 3 3" xfId="3803" xr:uid="{00000000-0005-0000-0000-000063040000}"/>
    <cellStyle name="Celda de comprobación 2 2 2 2 3 3 2" xfId="4910" xr:uid="{00000000-0005-0000-0000-000064040000}"/>
    <cellStyle name="Celda de comprobación 2 2 2 2 3 4" xfId="4709" xr:uid="{00000000-0005-0000-0000-000065040000}"/>
    <cellStyle name="Celda de comprobación 2 2 2 2 4" xfId="3183" xr:uid="{00000000-0005-0000-0000-000066040000}"/>
    <cellStyle name="Celda de comprobación 2 2 2 2 4 2" xfId="3872" xr:uid="{00000000-0005-0000-0000-000067040000}"/>
    <cellStyle name="Celda de comprobación 2 2 2 2 4 2 2" xfId="4979" xr:uid="{00000000-0005-0000-0000-000068040000}"/>
    <cellStyle name="Celda de comprobación 2 2 2 2 4 3" xfId="4778" xr:uid="{00000000-0005-0000-0000-000069040000}"/>
    <cellStyle name="Celda de comprobación 2 2 2 2 5" xfId="3772" xr:uid="{00000000-0005-0000-0000-00006A040000}"/>
    <cellStyle name="Celda de comprobación 2 2 2 2 5 2" xfId="4879" xr:uid="{00000000-0005-0000-0000-00006B040000}"/>
    <cellStyle name="Celda de comprobación 2 2 2 2 6" xfId="4678" xr:uid="{00000000-0005-0000-0000-00006C040000}"/>
    <cellStyle name="Celda de comprobación 2 2 2 3" xfId="3752" xr:uid="{00000000-0005-0000-0000-00006D040000}"/>
    <cellStyle name="Celda de comprobación 2 2 2 3 2" xfId="4862" xr:uid="{00000000-0005-0000-0000-00006E040000}"/>
    <cellStyle name="Celda de comprobación 2 2 2 4" xfId="4659" xr:uid="{00000000-0005-0000-0000-00006F040000}"/>
    <cellStyle name="Celda de comprobación 2 2 3" xfId="3031" xr:uid="{00000000-0005-0000-0000-000070040000}"/>
    <cellStyle name="Celda de comprobación 2 2 3 2" xfId="3100" xr:uid="{00000000-0005-0000-0000-000071040000}"/>
    <cellStyle name="Celda de comprobación 2 2 3 2 2" xfId="3127" xr:uid="{00000000-0005-0000-0000-000072040000}"/>
    <cellStyle name="Celda de comprobación 2 2 3 2 2 2" xfId="3254" xr:uid="{00000000-0005-0000-0000-000073040000}"/>
    <cellStyle name="Celda de comprobación 2 2 3 2 2 2 2" xfId="3934" xr:uid="{00000000-0005-0000-0000-000074040000}"/>
    <cellStyle name="Celda de comprobación 2 2 3 2 2 2 2 2" xfId="5041" xr:uid="{00000000-0005-0000-0000-000075040000}"/>
    <cellStyle name="Celda de comprobación 2 2 3 2 2 2 3" xfId="4840" xr:uid="{00000000-0005-0000-0000-000076040000}"/>
    <cellStyle name="Celda de comprobación 2 2 3 2 2 3" xfId="3844" xr:uid="{00000000-0005-0000-0000-000077040000}"/>
    <cellStyle name="Celda de comprobación 2 2 3 2 2 3 2" xfId="4951" xr:uid="{00000000-0005-0000-0000-000078040000}"/>
    <cellStyle name="Celda de comprobación 2 2 3 2 2 4" xfId="4750" xr:uid="{00000000-0005-0000-0000-000079040000}"/>
    <cellStyle name="Celda de comprobación 2 2 3 2 3" xfId="3212" xr:uid="{00000000-0005-0000-0000-00007A040000}"/>
    <cellStyle name="Celda de comprobación 2 2 3 2 3 2" xfId="3897" xr:uid="{00000000-0005-0000-0000-00007B040000}"/>
    <cellStyle name="Celda de comprobación 2 2 3 2 3 2 2" xfId="5004" xr:uid="{00000000-0005-0000-0000-00007C040000}"/>
    <cellStyle name="Celda de comprobación 2 2 3 2 3 3" xfId="4803" xr:uid="{00000000-0005-0000-0000-00007D040000}"/>
    <cellStyle name="Celda de comprobación 2 2 3 2 4" xfId="3822" xr:uid="{00000000-0005-0000-0000-00007E040000}"/>
    <cellStyle name="Celda de comprobación 2 2 3 2 4 2" xfId="4929" xr:uid="{00000000-0005-0000-0000-00007F040000}"/>
    <cellStyle name="Celda de comprobación 2 2 3 2 5" xfId="4728" xr:uid="{00000000-0005-0000-0000-000080040000}"/>
    <cellStyle name="Celda de comprobación 2 2 3 3" xfId="3073" xr:uid="{00000000-0005-0000-0000-000081040000}"/>
    <cellStyle name="Celda de comprobación 2 2 3 3 2" xfId="3186" xr:uid="{00000000-0005-0000-0000-000082040000}"/>
    <cellStyle name="Celda de comprobación 2 2 3 3 2 2" xfId="3874" xr:uid="{00000000-0005-0000-0000-000083040000}"/>
    <cellStyle name="Celda de comprobación 2 2 3 3 2 2 2" xfId="4981" xr:uid="{00000000-0005-0000-0000-000084040000}"/>
    <cellStyle name="Celda de comprobación 2 2 3 3 2 3" xfId="4780" xr:uid="{00000000-0005-0000-0000-000085040000}"/>
    <cellStyle name="Celda de comprobación 2 2 3 3 3" xfId="3800" xr:uid="{00000000-0005-0000-0000-000086040000}"/>
    <cellStyle name="Celda de comprobación 2 2 3 3 3 2" xfId="4907" xr:uid="{00000000-0005-0000-0000-000087040000}"/>
    <cellStyle name="Celda de comprobación 2 2 3 3 4" xfId="4706" xr:uid="{00000000-0005-0000-0000-000088040000}"/>
    <cellStyle name="Celda de comprobación 2 2 3 4" xfId="3219" xr:uid="{00000000-0005-0000-0000-000089040000}"/>
    <cellStyle name="Celda de comprobación 2 2 3 4 2" xfId="3904" xr:uid="{00000000-0005-0000-0000-00008A040000}"/>
    <cellStyle name="Celda de comprobación 2 2 3 4 2 2" xfId="5011" xr:uid="{00000000-0005-0000-0000-00008B040000}"/>
    <cellStyle name="Celda de comprobación 2 2 3 4 3" xfId="4810" xr:uid="{00000000-0005-0000-0000-00008C040000}"/>
    <cellStyle name="Celda de comprobación 2 2 3 5" xfId="3763" xr:uid="{00000000-0005-0000-0000-00008D040000}"/>
    <cellStyle name="Celda de comprobación 2 2 3 5 2" xfId="4870" xr:uid="{00000000-0005-0000-0000-00008E040000}"/>
    <cellStyle name="Celda de comprobación 2 2 3 6" xfId="4669" xr:uid="{00000000-0005-0000-0000-00008F040000}"/>
    <cellStyle name="Celda de comprobación 2 2 4" xfId="3747" xr:uid="{00000000-0005-0000-0000-000090040000}"/>
    <cellStyle name="Celda de comprobación 2 2 4 2" xfId="4858" xr:uid="{00000000-0005-0000-0000-000091040000}"/>
    <cellStyle name="Celda de comprobación 2 2 5" xfId="4654" xr:uid="{00000000-0005-0000-0000-000092040000}"/>
    <cellStyle name="Celda de comprobación 2 3" xfId="2244" xr:uid="{00000000-0005-0000-0000-000093040000}"/>
    <cellStyle name="Celda de comprobación 2 3 2" xfId="2680" xr:uid="{00000000-0005-0000-0000-000094040000}"/>
    <cellStyle name="Celda de comprobación 2 3 2 2" xfId="3051" xr:uid="{00000000-0005-0000-0000-000095040000}"/>
    <cellStyle name="Celda de comprobación 2 3 2 2 2" xfId="3091" xr:uid="{00000000-0005-0000-0000-000096040000}"/>
    <cellStyle name="Celda de comprobación 2 3 2 2 2 2" xfId="3118" xr:uid="{00000000-0005-0000-0000-000097040000}"/>
    <cellStyle name="Celda de comprobación 2 3 2 2 2 2 2" xfId="3258" xr:uid="{00000000-0005-0000-0000-000098040000}"/>
    <cellStyle name="Celda de comprobación 2 3 2 2 2 2 2 2" xfId="3938" xr:uid="{00000000-0005-0000-0000-000099040000}"/>
    <cellStyle name="Celda de comprobación 2 3 2 2 2 2 2 2 2" xfId="5045" xr:uid="{00000000-0005-0000-0000-00009A040000}"/>
    <cellStyle name="Celda de comprobación 2 3 2 2 2 2 2 3" xfId="4844" xr:uid="{00000000-0005-0000-0000-00009B040000}"/>
    <cellStyle name="Celda de comprobación 2 3 2 2 2 2 3" xfId="3836" xr:uid="{00000000-0005-0000-0000-00009C040000}"/>
    <cellStyle name="Celda de comprobación 2 3 2 2 2 2 3 2" xfId="4943" xr:uid="{00000000-0005-0000-0000-00009D040000}"/>
    <cellStyle name="Celda de comprobación 2 3 2 2 2 2 4" xfId="4742" xr:uid="{00000000-0005-0000-0000-00009E040000}"/>
    <cellStyle name="Celda de comprobación 2 3 2 2 2 3" xfId="3226" xr:uid="{00000000-0005-0000-0000-00009F040000}"/>
    <cellStyle name="Celda de comprobación 2 3 2 2 2 3 2" xfId="3910" xr:uid="{00000000-0005-0000-0000-0000A0040000}"/>
    <cellStyle name="Celda de comprobación 2 3 2 2 2 3 2 2" xfId="5017" xr:uid="{00000000-0005-0000-0000-0000A1040000}"/>
    <cellStyle name="Celda de comprobación 2 3 2 2 2 3 3" xfId="4816" xr:uid="{00000000-0005-0000-0000-0000A2040000}"/>
    <cellStyle name="Celda de comprobación 2 3 2 2 2 4" xfId="3814" xr:uid="{00000000-0005-0000-0000-0000A3040000}"/>
    <cellStyle name="Celda de comprobación 2 3 2 2 2 4 2" xfId="4921" xr:uid="{00000000-0005-0000-0000-0000A4040000}"/>
    <cellStyle name="Celda de comprobación 2 3 2 2 2 5" xfId="4720" xr:uid="{00000000-0005-0000-0000-0000A5040000}"/>
    <cellStyle name="Celda de comprobación 2 3 2 2 3" xfId="3064" xr:uid="{00000000-0005-0000-0000-0000A6040000}"/>
    <cellStyle name="Celda de comprobación 2 3 2 2 3 2" xfId="3173" xr:uid="{00000000-0005-0000-0000-0000A7040000}"/>
    <cellStyle name="Celda de comprobación 2 3 2 2 3 2 2" xfId="3866" xr:uid="{00000000-0005-0000-0000-0000A8040000}"/>
    <cellStyle name="Celda de comprobación 2 3 2 2 3 2 2 2" xfId="4973" xr:uid="{00000000-0005-0000-0000-0000A9040000}"/>
    <cellStyle name="Celda de comprobación 2 3 2 2 3 2 3" xfId="4772" xr:uid="{00000000-0005-0000-0000-0000AA040000}"/>
    <cellStyle name="Celda de comprobación 2 3 2 2 3 3" xfId="3792" xr:uid="{00000000-0005-0000-0000-0000AB040000}"/>
    <cellStyle name="Celda de comprobación 2 3 2 2 3 3 2" xfId="4899" xr:uid="{00000000-0005-0000-0000-0000AC040000}"/>
    <cellStyle name="Celda de comprobación 2 3 2 2 3 4" xfId="4698" xr:uid="{00000000-0005-0000-0000-0000AD040000}"/>
    <cellStyle name="Celda de comprobación 2 3 2 2 4" xfId="3160" xr:uid="{00000000-0005-0000-0000-0000AE040000}"/>
    <cellStyle name="Celda de comprobación 2 3 2 2 4 2" xfId="3856" xr:uid="{00000000-0005-0000-0000-0000AF040000}"/>
    <cellStyle name="Celda de comprobación 2 3 2 2 4 2 2" xfId="4963" xr:uid="{00000000-0005-0000-0000-0000B0040000}"/>
    <cellStyle name="Celda de comprobación 2 3 2 2 4 3" xfId="4762" xr:uid="{00000000-0005-0000-0000-0000B1040000}"/>
    <cellStyle name="Celda de comprobación 2 3 2 2 5" xfId="3782" xr:uid="{00000000-0005-0000-0000-0000B2040000}"/>
    <cellStyle name="Celda de comprobación 2 3 2 2 5 2" xfId="4889" xr:uid="{00000000-0005-0000-0000-0000B3040000}"/>
    <cellStyle name="Celda de comprobación 2 3 2 2 6" xfId="4688" xr:uid="{00000000-0005-0000-0000-0000B4040000}"/>
    <cellStyle name="Celda de comprobación 2 3 2 3" xfId="3753" xr:uid="{00000000-0005-0000-0000-0000B5040000}"/>
    <cellStyle name="Celda de comprobación 2 3 2 3 2" xfId="4863" xr:uid="{00000000-0005-0000-0000-0000B6040000}"/>
    <cellStyle name="Celda de comprobación 2 3 2 4" xfId="4660" xr:uid="{00000000-0005-0000-0000-0000B7040000}"/>
    <cellStyle name="Celda de comprobación 2 3 3" xfId="3033" xr:uid="{00000000-0005-0000-0000-0000B8040000}"/>
    <cellStyle name="Celda de comprobación 2 3 3 2" xfId="3098" xr:uid="{00000000-0005-0000-0000-0000B9040000}"/>
    <cellStyle name="Celda de comprobación 2 3 3 2 2" xfId="3125" xr:uid="{00000000-0005-0000-0000-0000BA040000}"/>
    <cellStyle name="Celda de comprobación 2 3 3 2 2 2" xfId="3209" xr:uid="{00000000-0005-0000-0000-0000BB040000}"/>
    <cellStyle name="Celda de comprobación 2 3 3 2 2 2 2" xfId="3894" xr:uid="{00000000-0005-0000-0000-0000BC040000}"/>
    <cellStyle name="Celda de comprobación 2 3 3 2 2 2 2 2" xfId="5001" xr:uid="{00000000-0005-0000-0000-0000BD040000}"/>
    <cellStyle name="Celda de comprobación 2 3 3 2 2 2 3" xfId="4800" xr:uid="{00000000-0005-0000-0000-0000BE040000}"/>
    <cellStyle name="Celda de comprobación 2 3 3 2 2 3" xfId="3842" xr:uid="{00000000-0005-0000-0000-0000BF040000}"/>
    <cellStyle name="Celda de comprobación 2 3 3 2 2 3 2" xfId="4949" xr:uid="{00000000-0005-0000-0000-0000C0040000}"/>
    <cellStyle name="Celda de comprobación 2 3 3 2 2 4" xfId="4748" xr:uid="{00000000-0005-0000-0000-0000C1040000}"/>
    <cellStyle name="Celda de comprobación 2 3 3 2 3" xfId="3255" xr:uid="{00000000-0005-0000-0000-0000C2040000}"/>
    <cellStyle name="Celda de comprobación 2 3 3 2 3 2" xfId="3935" xr:uid="{00000000-0005-0000-0000-0000C3040000}"/>
    <cellStyle name="Celda de comprobación 2 3 3 2 3 2 2" xfId="5042" xr:uid="{00000000-0005-0000-0000-0000C4040000}"/>
    <cellStyle name="Celda de comprobación 2 3 3 2 3 3" xfId="4841" xr:uid="{00000000-0005-0000-0000-0000C5040000}"/>
    <cellStyle name="Celda de comprobación 2 3 3 2 4" xfId="3820" xr:uid="{00000000-0005-0000-0000-0000C6040000}"/>
    <cellStyle name="Celda de comprobación 2 3 3 2 4 2" xfId="4927" xr:uid="{00000000-0005-0000-0000-0000C7040000}"/>
    <cellStyle name="Celda de comprobación 2 3 3 2 5" xfId="4726" xr:uid="{00000000-0005-0000-0000-0000C8040000}"/>
    <cellStyle name="Celda de comprobación 2 3 3 3" xfId="3071" xr:uid="{00000000-0005-0000-0000-0000C9040000}"/>
    <cellStyle name="Celda de comprobación 2 3 3 3 2" xfId="3157" xr:uid="{00000000-0005-0000-0000-0000CA040000}"/>
    <cellStyle name="Celda de comprobación 2 3 3 3 2 2" xfId="3854" xr:uid="{00000000-0005-0000-0000-0000CB040000}"/>
    <cellStyle name="Celda de comprobación 2 3 3 3 2 2 2" xfId="4961" xr:uid="{00000000-0005-0000-0000-0000CC040000}"/>
    <cellStyle name="Celda de comprobación 2 3 3 3 2 3" xfId="4760" xr:uid="{00000000-0005-0000-0000-0000CD040000}"/>
    <cellStyle name="Celda de comprobación 2 3 3 3 3" xfId="3798" xr:uid="{00000000-0005-0000-0000-0000CE040000}"/>
    <cellStyle name="Celda de comprobación 2 3 3 3 3 2" xfId="4905" xr:uid="{00000000-0005-0000-0000-0000CF040000}"/>
    <cellStyle name="Celda de comprobación 2 3 3 3 4" xfId="4704" xr:uid="{00000000-0005-0000-0000-0000D0040000}"/>
    <cellStyle name="Celda de comprobación 2 3 3 4" xfId="3239" xr:uid="{00000000-0005-0000-0000-0000D1040000}"/>
    <cellStyle name="Celda de comprobación 2 3 3 4 2" xfId="3920" xr:uid="{00000000-0005-0000-0000-0000D2040000}"/>
    <cellStyle name="Celda de comprobación 2 3 3 4 2 2" xfId="5027" xr:uid="{00000000-0005-0000-0000-0000D3040000}"/>
    <cellStyle name="Celda de comprobación 2 3 3 4 3" xfId="4826" xr:uid="{00000000-0005-0000-0000-0000D4040000}"/>
    <cellStyle name="Celda de comprobación 2 3 3 5" xfId="3765" xr:uid="{00000000-0005-0000-0000-0000D5040000}"/>
    <cellStyle name="Celda de comprobación 2 3 3 5 2" xfId="4872" xr:uid="{00000000-0005-0000-0000-0000D6040000}"/>
    <cellStyle name="Celda de comprobación 2 3 3 6" xfId="4671" xr:uid="{00000000-0005-0000-0000-0000D7040000}"/>
    <cellStyle name="Celda de comprobación 2 3 4" xfId="3748" xr:uid="{00000000-0005-0000-0000-0000D8040000}"/>
    <cellStyle name="Celda de comprobación 2 3 4 2" xfId="4859" xr:uid="{00000000-0005-0000-0000-0000D9040000}"/>
    <cellStyle name="Celda de comprobación 2 3 5" xfId="4655" xr:uid="{00000000-0005-0000-0000-0000DA040000}"/>
    <cellStyle name="Celda de comprobación 2 4" xfId="2245" xr:uid="{00000000-0005-0000-0000-0000DB040000}"/>
    <cellStyle name="Celda de comprobación 2 4 2" xfId="2681" xr:uid="{00000000-0005-0000-0000-0000DC040000}"/>
    <cellStyle name="Celda de comprobación 2 4 2 2" xfId="3052" xr:uid="{00000000-0005-0000-0000-0000DD040000}"/>
    <cellStyle name="Celda de comprobación 2 4 2 2 2" xfId="3085" xr:uid="{00000000-0005-0000-0000-0000DE040000}"/>
    <cellStyle name="Celda de comprobación 2 4 2 2 2 2" xfId="3112" xr:uid="{00000000-0005-0000-0000-0000DF040000}"/>
    <cellStyle name="Celda de comprobación 2 4 2 2 2 2 2" xfId="3170" xr:uid="{00000000-0005-0000-0000-0000E0040000}"/>
    <cellStyle name="Celda de comprobación 2 4 2 2 2 2 2 2" xfId="3864" xr:uid="{00000000-0005-0000-0000-0000E1040000}"/>
    <cellStyle name="Celda de comprobación 2 4 2 2 2 2 2 2 2" xfId="4971" xr:uid="{00000000-0005-0000-0000-0000E2040000}"/>
    <cellStyle name="Celda de comprobación 2 4 2 2 2 2 2 3" xfId="4770" xr:uid="{00000000-0005-0000-0000-0000E3040000}"/>
    <cellStyle name="Celda de comprobación 2 4 2 2 2 2 3" xfId="3830" xr:uid="{00000000-0005-0000-0000-0000E4040000}"/>
    <cellStyle name="Celda de comprobación 2 4 2 2 2 2 3 2" xfId="4937" xr:uid="{00000000-0005-0000-0000-0000E5040000}"/>
    <cellStyle name="Celda de comprobación 2 4 2 2 2 2 4" xfId="4736" xr:uid="{00000000-0005-0000-0000-0000E6040000}"/>
    <cellStyle name="Celda de comprobación 2 4 2 2 2 3" xfId="3201" xr:uid="{00000000-0005-0000-0000-0000E7040000}"/>
    <cellStyle name="Celda de comprobación 2 4 2 2 2 3 2" xfId="3886" xr:uid="{00000000-0005-0000-0000-0000E8040000}"/>
    <cellStyle name="Celda de comprobación 2 4 2 2 2 3 2 2" xfId="4993" xr:uid="{00000000-0005-0000-0000-0000E9040000}"/>
    <cellStyle name="Celda de comprobación 2 4 2 2 2 3 3" xfId="4792" xr:uid="{00000000-0005-0000-0000-0000EA040000}"/>
    <cellStyle name="Celda de comprobación 2 4 2 2 2 4" xfId="3808" xr:uid="{00000000-0005-0000-0000-0000EB040000}"/>
    <cellStyle name="Celda de comprobación 2 4 2 2 2 4 2" xfId="4915" xr:uid="{00000000-0005-0000-0000-0000EC040000}"/>
    <cellStyle name="Celda de comprobación 2 4 2 2 2 5" xfId="4714" xr:uid="{00000000-0005-0000-0000-0000ED040000}"/>
    <cellStyle name="Celda de comprobación 2 4 2 2 3" xfId="3058" xr:uid="{00000000-0005-0000-0000-0000EE040000}"/>
    <cellStyle name="Celda de comprobación 2 4 2 2 3 2" xfId="3227" xr:uid="{00000000-0005-0000-0000-0000EF040000}"/>
    <cellStyle name="Celda de comprobación 2 4 2 2 3 2 2" xfId="3911" xr:uid="{00000000-0005-0000-0000-0000F0040000}"/>
    <cellStyle name="Celda de comprobación 2 4 2 2 3 2 2 2" xfId="5018" xr:uid="{00000000-0005-0000-0000-0000F1040000}"/>
    <cellStyle name="Celda de comprobación 2 4 2 2 3 2 3" xfId="4817" xr:uid="{00000000-0005-0000-0000-0000F2040000}"/>
    <cellStyle name="Celda de comprobación 2 4 2 2 3 3" xfId="3786" xr:uid="{00000000-0005-0000-0000-0000F3040000}"/>
    <cellStyle name="Celda de comprobación 2 4 2 2 3 3 2" xfId="4893" xr:uid="{00000000-0005-0000-0000-0000F4040000}"/>
    <cellStyle name="Celda de comprobación 2 4 2 2 3 4" xfId="4692" xr:uid="{00000000-0005-0000-0000-0000F5040000}"/>
    <cellStyle name="Celda de comprobación 2 4 2 2 4" xfId="3235" xr:uid="{00000000-0005-0000-0000-0000F6040000}"/>
    <cellStyle name="Celda de comprobación 2 4 2 2 4 2" xfId="3916" xr:uid="{00000000-0005-0000-0000-0000F7040000}"/>
    <cellStyle name="Celda de comprobación 2 4 2 2 4 2 2" xfId="5023" xr:uid="{00000000-0005-0000-0000-0000F8040000}"/>
    <cellStyle name="Celda de comprobación 2 4 2 2 4 3" xfId="4822" xr:uid="{00000000-0005-0000-0000-0000F9040000}"/>
    <cellStyle name="Celda de comprobación 2 4 2 2 5" xfId="3783" xr:uid="{00000000-0005-0000-0000-0000FA040000}"/>
    <cellStyle name="Celda de comprobación 2 4 2 2 5 2" xfId="4890" xr:uid="{00000000-0005-0000-0000-0000FB040000}"/>
    <cellStyle name="Celda de comprobación 2 4 2 2 6" xfId="4689" xr:uid="{00000000-0005-0000-0000-0000FC040000}"/>
    <cellStyle name="Celda de comprobación 2 4 2 3" xfId="3754" xr:uid="{00000000-0005-0000-0000-0000FD040000}"/>
    <cellStyle name="Celda de comprobación 2 4 2 3 2" xfId="4864" xr:uid="{00000000-0005-0000-0000-0000FE040000}"/>
    <cellStyle name="Celda de comprobación 2 4 2 4" xfId="4661" xr:uid="{00000000-0005-0000-0000-0000FF040000}"/>
    <cellStyle name="Celda de comprobación 2 4 3" xfId="3039" xr:uid="{00000000-0005-0000-0000-000000050000}"/>
    <cellStyle name="Celda de comprobación 2 4 3 2" xfId="3095" xr:uid="{00000000-0005-0000-0000-000001050000}"/>
    <cellStyle name="Celda de comprobación 2 4 3 2 2" xfId="3122" xr:uid="{00000000-0005-0000-0000-000002050000}"/>
    <cellStyle name="Celda de comprobación 2 4 3 2 2 2" xfId="3203" xr:uid="{00000000-0005-0000-0000-000003050000}"/>
    <cellStyle name="Celda de comprobación 2 4 3 2 2 2 2" xfId="3888" xr:uid="{00000000-0005-0000-0000-000004050000}"/>
    <cellStyle name="Celda de comprobación 2 4 3 2 2 2 2 2" xfId="4995" xr:uid="{00000000-0005-0000-0000-000005050000}"/>
    <cellStyle name="Celda de comprobación 2 4 3 2 2 2 3" xfId="4794" xr:uid="{00000000-0005-0000-0000-000006050000}"/>
    <cellStyle name="Celda de comprobación 2 4 3 2 2 3" xfId="3839" xr:uid="{00000000-0005-0000-0000-000007050000}"/>
    <cellStyle name="Celda de comprobación 2 4 3 2 2 3 2" xfId="4946" xr:uid="{00000000-0005-0000-0000-000008050000}"/>
    <cellStyle name="Celda de comprobación 2 4 3 2 2 4" xfId="4745" xr:uid="{00000000-0005-0000-0000-000009050000}"/>
    <cellStyle name="Celda de comprobación 2 4 3 2 3" xfId="3167" xr:uid="{00000000-0005-0000-0000-00000A050000}"/>
    <cellStyle name="Celda de comprobación 2 4 3 2 3 2" xfId="3861" xr:uid="{00000000-0005-0000-0000-00000B050000}"/>
    <cellStyle name="Celda de comprobación 2 4 3 2 3 2 2" xfId="4968" xr:uid="{00000000-0005-0000-0000-00000C050000}"/>
    <cellStyle name="Celda de comprobación 2 4 3 2 3 3" xfId="4767" xr:uid="{00000000-0005-0000-0000-00000D050000}"/>
    <cellStyle name="Celda de comprobación 2 4 3 2 4" xfId="3817" xr:uid="{00000000-0005-0000-0000-00000E050000}"/>
    <cellStyle name="Celda de comprobación 2 4 3 2 4 2" xfId="4924" xr:uid="{00000000-0005-0000-0000-00000F050000}"/>
    <cellStyle name="Celda de comprobación 2 4 3 2 5" xfId="4723" xr:uid="{00000000-0005-0000-0000-000010050000}"/>
    <cellStyle name="Celda de comprobación 2 4 3 3" xfId="3068" xr:uid="{00000000-0005-0000-0000-000011050000}"/>
    <cellStyle name="Celda de comprobación 2 4 3 3 2" xfId="3189" xr:uid="{00000000-0005-0000-0000-000012050000}"/>
    <cellStyle name="Celda de comprobación 2 4 3 3 2 2" xfId="3877" xr:uid="{00000000-0005-0000-0000-000013050000}"/>
    <cellStyle name="Celda de comprobación 2 4 3 3 2 2 2" xfId="4984" xr:uid="{00000000-0005-0000-0000-000014050000}"/>
    <cellStyle name="Celda de comprobación 2 4 3 3 2 3" xfId="4783" xr:uid="{00000000-0005-0000-0000-000015050000}"/>
    <cellStyle name="Celda de comprobación 2 4 3 3 3" xfId="3795" xr:uid="{00000000-0005-0000-0000-000016050000}"/>
    <cellStyle name="Celda de comprobación 2 4 3 3 3 2" xfId="4902" xr:uid="{00000000-0005-0000-0000-000017050000}"/>
    <cellStyle name="Celda de comprobación 2 4 3 3 4" xfId="4701" xr:uid="{00000000-0005-0000-0000-000018050000}"/>
    <cellStyle name="Celda de comprobación 2 4 3 4" xfId="3205" xr:uid="{00000000-0005-0000-0000-000019050000}"/>
    <cellStyle name="Celda de comprobación 2 4 3 4 2" xfId="3890" xr:uid="{00000000-0005-0000-0000-00001A050000}"/>
    <cellStyle name="Celda de comprobación 2 4 3 4 2 2" xfId="4997" xr:uid="{00000000-0005-0000-0000-00001B050000}"/>
    <cellStyle name="Celda de comprobación 2 4 3 4 3" xfId="4796" xr:uid="{00000000-0005-0000-0000-00001C050000}"/>
    <cellStyle name="Celda de comprobación 2 4 3 5" xfId="3771" xr:uid="{00000000-0005-0000-0000-00001D050000}"/>
    <cellStyle name="Celda de comprobación 2 4 3 5 2" xfId="4878" xr:uid="{00000000-0005-0000-0000-00001E050000}"/>
    <cellStyle name="Celda de comprobación 2 4 3 6" xfId="4677" xr:uid="{00000000-0005-0000-0000-00001F050000}"/>
    <cellStyle name="Celda de comprobación 2 4 4" xfId="3749" xr:uid="{00000000-0005-0000-0000-000020050000}"/>
    <cellStyle name="Celda de comprobación 2 4 4 2" xfId="4860" xr:uid="{00000000-0005-0000-0000-000021050000}"/>
    <cellStyle name="Celda de comprobación 2 4 5" xfId="4656" xr:uid="{00000000-0005-0000-0000-000022050000}"/>
    <cellStyle name="Celda de comprobación 2 5" xfId="2246" xr:uid="{00000000-0005-0000-0000-000023050000}"/>
    <cellStyle name="Celda de comprobación 2 5 2" xfId="2682" xr:uid="{00000000-0005-0000-0000-000024050000}"/>
    <cellStyle name="Celda de comprobación 2 5 2 2" xfId="3041" xr:uid="{00000000-0005-0000-0000-000025050000}"/>
    <cellStyle name="Celda de comprobación 2 5 2 2 2" xfId="3089" xr:uid="{00000000-0005-0000-0000-000026050000}"/>
    <cellStyle name="Celda de comprobación 2 5 2 2 2 2" xfId="3116" xr:uid="{00000000-0005-0000-0000-000027050000}"/>
    <cellStyle name="Celda de comprobación 2 5 2 2 2 2 2" xfId="3257" xr:uid="{00000000-0005-0000-0000-000028050000}"/>
    <cellStyle name="Celda de comprobación 2 5 2 2 2 2 2 2" xfId="3937" xr:uid="{00000000-0005-0000-0000-000029050000}"/>
    <cellStyle name="Celda de comprobación 2 5 2 2 2 2 2 2 2" xfId="5044" xr:uid="{00000000-0005-0000-0000-00002A050000}"/>
    <cellStyle name="Celda de comprobación 2 5 2 2 2 2 2 3" xfId="4843" xr:uid="{00000000-0005-0000-0000-00002B050000}"/>
    <cellStyle name="Celda de comprobación 2 5 2 2 2 2 3" xfId="3834" xr:uid="{00000000-0005-0000-0000-00002C050000}"/>
    <cellStyle name="Celda de comprobación 2 5 2 2 2 2 3 2" xfId="4941" xr:uid="{00000000-0005-0000-0000-00002D050000}"/>
    <cellStyle name="Celda de comprobación 2 5 2 2 2 2 4" xfId="4740" xr:uid="{00000000-0005-0000-0000-00002E050000}"/>
    <cellStyle name="Celda de comprobación 2 5 2 2 2 3" xfId="3200" xr:uid="{00000000-0005-0000-0000-00002F050000}"/>
    <cellStyle name="Celda de comprobación 2 5 2 2 2 3 2" xfId="3885" xr:uid="{00000000-0005-0000-0000-000030050000}"/>
    <cellStyle name="Celda de comprobación 2 5 2 2 2 3 2 2" xfId="4992" xr:uid="{00000000-0005-0000-0000-000031050000}"/>
    <cellStyle name="Celda de comprobación 2 5 2 2 2 3 3" xfId="4791" xr:uid="{00000000-0005-0000-0000-000032050000}"/>
    <cellStyle name="Celda de comprobación 2 5 2 2 2 4" xfId="3812" xr:uid="{00000000-0005-0000-0000-000033050000}"/>
    <cellStyle name="Celda de comprobación 2 5 2 2 2 4 2" xfId="4919" xr:uid="{00000000-0005-0000-0000-000034050000}"/>
    <cellStyle name="Celda de comprobación 2 5 2 2 2 5" xfId="4718" xr:uid="{00000000-0005-0000-0000-000035050000}"/>
    <cellStyle name="Celda de comprobación 2 5 2 2 3" xfId="3062" xr:uid="{00000000-0005-0000-0000-000036050000}"/>
    <cellStyle name="Celda de comprobación 2 5 2 2 3 2" xfId="3202" xr:uid="{00000000-0005-0000-0000-000037050000}"/>
    <cellStyle name="Celda de comprobación 2 5 2 2 3 2 2" xfId="3887" xr:uid="{00000000-0005-0000-0000-000038050000}"/>
    <cellStyle name="Celda de comprobación 2 5 2 2 3 2 2 2" xfId="4994" xr:uid="{00000000-0005-0000-0000-000039050000}"/>
    <cellStyle name="Celda de comprobación 2 5 2 2 3 2 3" xfId="4793" xr:uid="{00000000-0005-0000-0000-00003A050000}"/>
    <cellStyle name="Celda de comprobación 2 5 2 2 3 3" xfId="3790" xr:uid="{00000000-0005-0000-0000-00003B050000}"/>
    <cellStyle name="Celda de comprobación 2 5 2 2 3 3 2" xfId="4897" xr:uid="{00000000-0005-0000-0000-00003C050000}"/>
    <cellStyle name="Celda de comprobación 2 5 2 2 3 4" xfId="4696" xr:uid="{00000000-0005-0000-0000-00003D050000}"/>
    <cellStyle name="Celda de comprobación 2 5 2 2 4" xfId="3237" xr:uid="{00000000-0005-0000-0000-00003E050000}"/>
    <cellStyle name="Celda de comprobación 2 5 2 2 4 2" xfId="3918" xr:uid="{00000000-0005-0000-0000-00003F050000}"/>
    <cellStyle name="Celda de comprobación 2 5 2 2 4 2 2" xfId="5025" xr:uid="{00000000-0005-0000-0000-000040050000}"/>
    <cellStyle name="Celda de comprobación 2 5 2 2 4 3" xfId="4824" xr:uid="{00000000-0005-0000-0000-000041050000}"/>
    <cellStyle name="Celda de comprobación 2 5 2 2 5" xfId="3773" xr:uid="{00000000-0005-0000-0000-000042050000}"/>
    <cellStyle name="Celda de comprobación 2 5 2 2 5 2" xfId="4880" xr:uid="{00000000-0005-0000-0000-000043050000}"/>
    <cellStyle name="Celda de comprobación 2 5 2 2 6" xfId="4679" xr:uid="{00000000-0005-0000-0000-000044050000}"/>
    <cellStyle name="Celda de comprobación 2 5 2 3" xfId="3755" xr:uid="{00000000-0005-0000-0000-000045050000}"/>
    <cellStyle name="Celda de comprobación 2 5 2 3 2" xfId="4865" xr:uid="{00000000-0005-0000-0000-000046050000}"/>
    <cellStyle name="Celda de comprobación 2 5 2 4" xfId="4662" xr:uid="{00000000-0005-0000-0000-000047050000}"/>
    <cellStyle name="Celda de comprobación 2 5 3" xfId="3042" xr:uid="{00000000-0005-0000-0000-000048050000}"/>
    <cellStyle name="Celda de comprobación 2 5 3 2" xfId="3103" xr:uid="{00000000-0005-0000-0000-000049050000}"/>
    <cellStyle name="Celda de comprobación 2 5 3 2 2" xfId="3130" xr:uid="{00000000-0005-0000-0000-00004A050000}"/>
    <cellStyle name="Celda de comprobación 2 5 3 2 2 2" xfId="3158" xr:uid="{00000000-0005-0000-0000-00004B050000}"/>
    <cellStyle name="Celda de comprobación 2 5 3 2 2 2 2" xfId="3855" xr:uid="{00000000-0005-0000-0000-00004C050000}"/>
    <cellStyle name="Celda de comprobación 2 5 3 2 2 2 2 2" xfId="4962" xr:uid="{00000000-0005-0000-0000-00004D050000}"/>
    <cellStyle name="Celda de comprobación 2 5 3 2 2 2 3" xfId="4761" xr:uid="{00000000-0005-0000-0000-00004E050000}"/>
    <cellStyle name="Celda de comprobación 2 5 3 2 2 3" xfId="3846" xr:uid="{00000000-0005-0000-0000-00004F050000}"/>
    <cellStyle name="Celda de comprobación 2 5 3 2 2 3 2" xfId="4953" xr:uid="{00000000-0005-0000-0000-000050050000}"/>
    <cellStyle name="Celda de comprobación 2 5 3 2 2 4" xfId="4752" xr:uid="{00000000-0005-0000-0000-000051050000}"/>
    <cellStyle name="Celda de comprobación 2 5 3 2 3" xfId="3165" xr:uid="{00000000-0005-0000-0000-000052050000}"/>
    <cellStyle name="Celda de comprobación 2 5 3 2 3 2" xfId="3859" xr:uid="{00000000-0005-0000-0000-000053050000}"/>
    <cellStyle name="Celda de comprobación 2 5 3 2 3 2 2" xfId="4966" xr:uid="{00000000-0005-0000-0000-000054050000}"/>
    <cellStyle name="Celda de comprobación 2 5 3 2 3 3" xfId="4765" xr:uid="{00000000-0005-0000-0000-000055050000}"/>
    <cellStyle name="Celda de comprobación 2 5 3 2 4" xfId="3824" xr:uid="{00000000-0005-0000-0000-000056050000}"/>
    <cellStyle name="Celda de comprobación 2 5 3 2 4 2" xfId="4931" xr:uid="{00000000-0005-0000-0000-000057050000}"/>
    <cellStyle name="Celda de comprobación 2 5 3 2 5" xfId="4730" xr:uid="{00000000-0005-0000-0000-000058050000}"/>
    <cellStyle name="Celda de comprobación 2 5 3 3" xfId="3076" xr:uid="{00000000-0005-0000-0000-000059050000}"/>
    <cellStyle name="Celda de comprobación 2 5 3 3 2" xfId="3247" xr:uid="{00000000-0005-0000-0000-00005A050000}"/>
    <cellStyle name="Celda de comprobación 2 5 3 3 2 2" xfId="3927" xr:uid="{00000000-0005-0000-0000-00005B050000}"/>
    <cellStyle name="Celda de comprobación 2 5 3 3 2 2 2" xfId="5034" xr:uid="{00000000-0005-0000-0000-00005C050000}"/>
    <cellStyle name="Celda de comprobación 2 5 3 3 2 3" xfId="4833" xr:uid="{00000000-0005-0000-0000-00005D050000}"/>
    <cellStyle name="Celda de comprobación 2 5 3 3 3" xfId="3802" xr:uid="{00000000-0005-0000-0000-00005E050000}"/>
    <cellStyle name="Celda de comprobación 2 5 3 3 3 2" xfId="4909" xr:uid="{00000000-0005-0000-0000-00005F050000}"/>
    <cellStyle name="Celda de comprobación 2 5 3 3 4" xfId="4708" xr:uid="{00000000-0005-0000-0000-000060050000}"/>
    <cellStyle name="Celda de comprobación 2 5 3 4" xfId="3252" xr:uid="{00000000-0005-0000-0000-000061050000}"/>
    <cellStyle name="Celda de comprobación 2 5 3 4 2" xfId="3932" xr:uid="{00000000-0005-0000-0000-000062050000}"/>
    <cellStyle name="Celda de comprobación 2 5 3 4 2 2" xfId="5039" xr:uid="{00000000-0005-0000-0000-000063050000}"/>
    <cellStyle name="Celda de comprobación 2 5 3 4 3" xfId="4838" xr:uid="{00000000-0005-0000-0000-000064050000}"/>
    <cellStyle name="Celda de comprobación 2 5 3 5" xfId="3774" xr:uid="{00000000-0005-0000-0000-000065050000}"/>
    <cellStyle name="Celda de comprobación 2 5 3 5 2" xfId="4881" xr:uid="{00000000-0005-0000-0000-000066050000}"/>
    <cellStyle name="Celda de comprobación 2 5 3 6" xfId="4680" xr:uid="{00000000-0005-0000-0000-000067050000}"/>
    <cellStyle name="Celda de comprobación 2 5 4" xfId="3750" xr:uid="{00000000-0005-0000-0000-000068050000}"/>
    <cellStyle name="Celda de comprobación 2 5 4 2" xfId="4861" xr:uid="{00000000-0005-0000-0000-000069050000}"/>
    <cellStyle name="Celda de comprobación 2 5 5" xfId="4657" xr:uid="{00000000-0005-0000-0000-00006A050000}"/>
    <cellStyle name="Celda de comprobación 2 6" xfId="2683" xr:uid="{00000000-0005-0000-0000-00006B050000}"/>
    <cellStyle name="Celda de comprobación 2 6 2" xfId="3038" xr:uid="{00000000-0005-0000-0000-00006C050000}"/>
    <cellStyle name="Celda de comprobación 2 6 2 2" xfId="3090" xr:uid="{00000000-0005-0000-0000-00006D050000}"/>
    <cellStyle name="Celda de comprobación 2 6 2 2 2" xfId="3117" xr:uid="{00000000-0005-0000-0000-00006E050000}"/>
    <cellStyle name="Celda de comprobación 2 6 2 2 2 2" xfId="3221" xr:uid="{00000000-0005-0000-0000-00006F050000}"/>
    <cellStyle name="Celda de comprobación 2 6 2 2 2 2 2" xfId="3906" xr:uid="{00000000-0005-0000-0000-000070050000}"/>
    <cellStyle name="Celda de comprobación 2 6 2 2 2 2 2 2" xfId="5013" xr:uid="{00000000-0005-0000-0000-000071050000}"/>
    <cellStyle name="Celda de comprobación 2 6 2 2 2 2 3" xfId="4812" xr:uid="{00000000-0005-0000-0000-000072050000}"/>
    <cellStyle name="Celda de comprobación 2 6 2 2 2 3" xfId="3835" xr:uid="{00000000-0005-0000-0000-000073050000}"/>
    <cellStyle name="Celda de comprobación 2 6 2 2 2 3 2" xfId="4942" xr:uid="{00000000-0005-0000-0000-000074050000}"/>
    <cellStyle name="Celda de comprobación 2 6 2 2 2 4" xfId="4741" xr:uid="{00000000-0005-0000-0000-000075050000}"/>
    <cellStyle name="Celda de comprobación 2 6 2 2 3" xfId="3156" xr:uid="{00000000-0005-0000-0000-000076050000}"/>
    <cellStyle name="Celda de comprobación 2 6 2 2 3 2" xfId="3853" xr:uid="{00000000-0005-0000-0000-000077050000}"/>
    <cellStyle name="Celda de comprobación 2 6 2 2 3 2 2" xfId="4960" xr:uid="{00000000-0005-0000-0000-000078050000}"/>
    <cellStyle name="Celda de comprobación 2 6 2 2 3 3" xfId="4759" xr:uid="{00000000-0005-0000-0000-000079050000}"/>
    <cellStyle name="Celda de comprobación 2 6 2 2 4" xfId="3813" xr:uid="{00000000-0005-0000-0000-00007A050000}"/>
    <cellStyle name="Celda de comprobación 2 6 2 2 4 2" xfId="4920" xr:uid="{00000000-0005-0000-0000-00007B050000}"/>
    <cellStyle name="Celda de comprobación 2 6 2 2 5" xfId="4719" xr:uid="{00000000-0005-0000-0000-00007C050000}"/>
    <cellStyle name="Celda de comprobación 2 6 2 3" xfId="3063" xr:uid="{00000000-0005-0000-0000-00007D050000}"/>
    <cellStyle name="Celda de comprobación 2 6 2 3 2" xfId="3191" xr:uid="{00000000-0005-0000-0000-00007E050000}"/>
    <cellStyle name="Celda de comprobación 2 6 2 3 2 2" xfId="3879" xr:uid="{00000000-0005-0000-0000-00007F050000}"/>
    <cellStyle name="Celda de comprobación 2 6 2 3 2 2 2" xfId="4986" xr:uid="{00000000-0005-0000-0000-000080050000}"/>
    <cellStyle name="Celda de comprobación 2 6 2 3 2 3" xfId="4785" xr:uid="{00000000-0005-0000-0000-000081050000}"/>
    <cellStyle name="Celda de comprobación 2 6 2 3 3" xfId="3791" xr:uid="{00000000-0005-0000-0000-000082050000}"/>
    <cellStyle name="Celda de comprobación 2 6 2 3 3 2" xfId="4898" xr:uid="{00000000-0005-0000-0000-000083050000}"/>
    <cellStyle name="Celda de comprobación 2 6 2 3 4" xfId="4697" xr:uid="{00000000-0005-0000-0000-000084050000}"/>
    <cellStyle name="Celda de comprobación 2 6 2 4" xfId="3207" xr:uid="{00000000-0005-0000-0000-000085050000}"/>
    <cellStyle name="Celda de comprobación 2 6 2 4 2" xfId="3892" xr:uid="{00000000-0005-0000-0000-000086050000}"/>
    <cellStyle name="Celda de comprobación 2 6 2 4 2 2" xfId="4999" xr:uid="{00000000-0005-0000-0000-000087050000}"/>
    <cellStyle name="Celda de comprobación 2 6 2 4 3" xfId="4798" xr:uid="{00000000-0005-0000-0000-000088050000}"/>
    <cellStyle name="Celda de comprobación 2 6 2 5" xfId="3770" xr:uid="{00000000-0005-0000-0000-000089050000}"/>
    <cellStyle name="Celda de comprobación 2 6 2 5 2" xfId="4877" xr:uid="{00000000-0005-0000-0000-00008A050000}"/>
    <cellStyle name="Celda de comprobación 2 6 2 6" xfId="4676" xr:uid="{00000000-0005-0000-0000-00008B050000}"/>
    <cellStyle name="Celda de comprobación 2 6 3" xfId="3756" xr:uid="{00000000-0005-0000-0000-00008C050000}"/>
    <cellStyle name="Celda de comprobación 2 6 3 2" xfId="4866" xr:uid="{00000000-0005-0000-0000-00008D050000}"/>
    <cellStyle name="Celda de comprobación 2 6 4" xfId="4663" xr:uid="{00000000-0005-0000-0000-00008E050000}"/>
    <cellStyle name="Celda de comprobación 2 7" xfId="3036" xr:uid="{00000000-0005-0000-0000-00008F050000}"/>
    <cellStyle name="Celda de comprobación 2 7 2" xfId="3108" xr:uid="{00000000-0005-0000-0000-000090050000}"/>
    <cellStyle name="Celda de comprobación 2 7 2 2" xfId="3135" xr:uid="{00000000-0005-0000-0000-000091050000}"/>
    <cellStyle name="Celda de comprobación 2 7 2 2 2" xfId="3213" xr:uid="{00000000-0005-0000-0000-000092050000}"/>
    <cellStyle name="Celda de comprobación 2 7 2 2 2 2" xfId="3898" xr:uid="{00000000-0005-0000-0000-000093050000}"/>
    <cellStyle name="Celda de comprobación 2 7 2 2 2 2 2" xfId="5005" xr:uid="{00000000-0005-0000-0000-000094050000}"/>
    <cellStyle name="Celda de comprobación 2 7 2 2 2 3" xfId="4804" xr:uid="{00000000-0005-0000-0000-000095050000}"/>
    <cellStyle name="Celda de comprobación 2 7 2 2 3" xfId="3850" xr:uid="{00000000-0005-0000-0000-000096050000}"/>
    <cellStyle name="Celda de comprobación 2 7 2 2 3 2" xfId="4957" xr:uid="{00000000-0005-0000-0000-000097050000}"/>
    <cellStyle name="Celda de comprobación 2 7 2 2 4" xfId="4756" xr:uid="{00000000-0005-0000-0000-000098050000}"/>
    <cellStyle name="Celda de comprobación 2 7 2 3" xfId="3179" xr:uid="{00000000-0005-0000-0000-000099050000}"/>
    <cellStyle name="Celda de comprobación 2 7 2 3 2" xfId="3868" xr:uid="{00000000-0005-0000-0000-00009A050000}"/>
    <cellStyle name="Celda de comprobación 2 7 2 3 2 2" xfId="4975" xr:uid="{00000000-0005-0000-0000-00009B050000}"/>
    <cellStyle name="Celda de comprobación 2 7 2 3 3" xfId="4774" xr:uid="{00000000-0005-0000-0000-00009C050000}"/>
    <cellStyle name="Celda de comprobación 2 7 2 4" xfId="3828" xr:uid="{00000000-0005-0000-0000-00009D050000}"/>
    <cellStyle name="Celda de comprobación 2 7 2 4 2" xfId="4935" xr:uid="{00000000-0005-0000-0000-00009E050000}"/>
    <cellStyle name="Celda de comprobación 2 7 2 5" xfId="4734" xr:uid="{00000000-0005-0000-0000-00009F050000}"/>
    <cellStyle name="Celda de comprobación 2 7 3" xfId="3081" xr:uid="{00000000-0005-0000-0000-0000A0050000}"/>
    <cellStyle name="Celda de comprobación 2 7 3 2" xfId="3245" xr:uid="{00000000-0005-0000-0000-0000A1050000}"/>
    <cellStyle name="Celda de comprobación 2 7 3 2 2" xfId="3925" xr:uid="{00000000-0005-0000-0000-0000A2050000}"/>
    <cellStyle name="Celda de comprobación 2 7 3 2 2 2" xfId="5032" xr:uid="{00000000-0005-0000-0000-0000A3050000}"/>
    <cellStyle name="Celda de comprobación 2 7 3 2 3" xfId="4831" xr:uid="{00000000-0005-0000-0000-0000A4050000}"/>
    <cellStyle name="Celda de comprobación 2 7 3 3" xfId="3806" xr:uid="{00000000-0005-0000-0000-0000A5050000}"/>
    <cellStyle name="Celda de comprobación 2 7 3 3 2" xfId="4913" xr:uid="{00000000-0005-0000-0000-0000A6050000}"/>
    <cellStyle name="Celda de comprobación 2 7 3 4" xfId="4712" xr:uid="{00000000-0005-0000-0000-0000A7050000}"/>
    <cellStyle name="Celda de comprobación 2 7 4" xfId="3240" xr:uid="{00000000-0005-0000-0000-0000A8050000}"/>
    <cellStyle name="Celda de comprobación 2 7 4 2" xfId="3921" xr:uid="{00000000-0005-0000-0000-0000A9050000}"/>
    <cellStyle name="Celda de comprobación 2 7 4 2 2" xfId="5028" xr:uid="{00000000-0005-0000-0000-0000AA050000}"/>
    <cellStyle name="Celda de comprobación 2 7 4 3" xfId="4827" xr:uid="{00000000-0005-0000-0000-0000AB050000}"/>
    <cellStyle name="Celda de comprobación 2 7 5" xfId="3768" xr:uid="{00000000-0005-0000-0000-0000AC050000}"/>
    <cellStyle name="Celda de comprobación 2 7 5 2" xfId="4875" xr:uid="{00000000-0005-0000-0000-0000AD050000}"/>
    <cellStyle name="Celda de comprobación 2 7 6" xfId="4674" xr:uid="{00000000-0005-0000-0000-0000AE050000}"/>
    <cellStyle name="Celda de comprobación 2 8" xfId="3735" xr:uid="{00000000-0005-0000-0000-0000AF050000}"/>
    <cellStyle name="Celda de comprobación 2 8 2" xfId="4849" xr:uid="{00000000-0005-0000-0000-0000B0050000}"/>
    <cellStyle name="Celda de comprobación 2 9" xfId="400" xr:uid="{00000000-0005-0000-0000-0000B1050000}"/>
    <cellStyle name="Celda de comprobación 2 9 2" xfId="4631" xr:uid="{00000000-0005-0000-0000-0000B2050000}"/>
    <cellStyle name="Celda de comprobación 2_anexo 10 otros activos" xfId="2247" xr:uid="{00000000-0005-0000-0000-0000B3050000}"/>
    <cellStyle name="Celda de comprobación 3" xfId="282" xr:uid="{00000000-0005-0000-0000-0000B4050000}"/>
    <cellStyle name="Celda de comprobación 3 2" xfId="2684" xr:uid="{00000000-0005-0000-0000-0000B5050000}"/>
    <cellStyle name="Celda de comprobación 3 2 2" xfId="3053" xr:uid="{00000000-0005-0000-0000-0000B6050000}"/>
    <cellStyle name="Celda de comprobación 3 2 2 2" xfId="3084" xr:uid="{00000000-0005-0000-0000-0000B7050000}"/>
    <cellStyle name="Celda de comprobación 3 2 2 2 2" xfId="3111" xr:uid="{00000000-0005-0000-0000-0000B8050000}"/>
    <cellStyle name="Celda de comprobación 3 2 2 2 2 2" xfId="3190" xr:uid="{00000000-0005-0000-0000-0000B9050000}"/>
    <cellStyle name="Celda de comprobación 3 2 2 2 2 2 2" xfId="3878" xr:uid="{00000000-0005-0000-0000-0000BA050000}"/>
    <cellStyle name="Celda de comprobación 3 2 2 2 2 2 2 2" xfId="4985" xr:uid="{00000000-0005-0000-0000-0000BB050000}"/>
    <cellStyle name="Celda de comprobación 3 2 2 2 2 2 3" xfId="4784" xr:uid="{00000000-0005-0000-0000-0000BC050000}"/>
    <cellStyle name="Celda de comprobación 3 2 2 2 2 3" xfId="3829" xr:uid="{00000000-0005-0000-0000-0000BD050000}"/>
    <cellStyle name="Celda de comprobación 3 2 2 2 2 3 2" xfId="4936" xr:uid="{00000000-0005-0000-0000-0000BE050000}"/>
    <cellStyle name="Celda de comprobación 3 2 2 2 2 4" xfId="4735" xr:uid="{00000000-0005-0000-0000-0000BF050000}"/>
    <cellStyle name="Celda de comprobación 3 2 2 2 3" xfId="3154" xr:uid="{00000000-0005-0000-0000-0000C0050000}"/>
    <cellStyle name="Celda de comprobación 3 2 2 2 3 2" xfId="3851" xr:uid="{00000000-0005-0000-0000-0000C1050000}"/>
    <cellStyle name="Celda de comprobación 3 2 2 2 3 2 2" xfId="4958" xr:uid="{00000000-0005-0000-0000-0000C2050000}"/>
    <cellStyle name="Celda de comprobación 3 2 2 2 3 3" xfId="4757" xr:uid="{00000000-0005-0000-0000-0000C3050000}"/>
    <cellStyle name="Celda de comprobación 3 2 2 2 4" xfId="3807" xr:uid="{00000000-0005-0000-0000-0000C4050000}"/>
    <cellStyle name="Celda de comprobación 3 2 2 2 4 2" xfId="4914" xr:uid="{00000000-0005-0000-0000-0000C5050000}"/>
    <cellStyle name="Celda de comprobación 3 2 2 2 5" xfId="4713" xr:uid="{00000000-0005-0000-0000-0000C6050000}"/>
    <cellStyle name="Celda de comprobación 3 2 2 3" xfId="3057" xr:uid="{00000000-0005-0000-0000-0000C7050000}"/>
    <cellStyle name="Celda de comprobación 3 2 2 3 2" xfId="3220" xr:uid="{00000000-0005-0000-0000-0000C8050000}"/>
    <cellStyle name="Celda de comprobación 3 2 2 3 2 2" xfId="3905" xr:uid="{00000000-0005-0000-0000-0000C9050000}"/>
    <cellStyle name="Celda de comprobación 3 2 2 3 2 2 2" xfId="5012" xr:uid="{00000000-0005-0000-0000-0000CA050000}"/>
    <cellStyle name="Celda de comprobación 3 2 2 3 2 3" xfId="4811" xr:uid="{00000000-0005-0000-0000-0000CB050000}"/>
    <cellStyle name="Celda de comprobación 3 2 2 3 3" xfId="3785" xr:uid="{00000000-0005-0000-0000-0000CC050000}"/>
    <cellStyle name="Celda de comprobación 3 2 2 3 3 2" xfId="4892" xr:uid="{00000000-0005-0000-0000-0000CD050000}"/>
    <cellStyle name="Celda de comprobación 3 2 2 3 4" xfId="4691" xr:uid="{00000000-0005-0000-0000-0000CE050000}"/>
    <cellStyle name="Celda de comprobación 3 2 2 4" xfId="3180" xr:uid="{00000000-0005-0000-0000-0000CF050000}"/>
    <cellStyle name="Celda de comprobación 3 2 2 4 2" xfId="3869" xr:uid="{00000000-0005-0000-0000-0000D0050000}"/>
    <cellStyle name="Celda de comprobación 3 2 2 4 2 2" xfId="4976" xr:uid="{00000000-0005-0000-0000-0000D1050000}"/>
    <cellStyle name="Celda de comprobación 3 2 2 4 3" xfId="4775" xr:uid="{00000000-0005-0000-0000-0000D2050000}"/>
    <cellStyle name="Celda de comprobación 3 2 2 5" xfId="3784" xr:uid="{00000000-0005-0000-0000-0000D3050000}"/>
    <cellStyle name="Celda de comprobación 3 2 2 5 2" xfId="4891" xr:uid="{00000000-0005-0000-0000-0000D4050000}"/>
    <cellStyle name="Celda de comprobación 3 2 2 6" xfId="4690" xr:uid="{00000000-0005-0000-0000-0000D5050000}"/>
    <cellStyle name="Celda de comprobación 3 2 3" xfId="3757" xr:uid="{00000000-0005-0000-0000-0000D6050000}"/>
    <cellStyle name="Celda de comprobación 3 2 3 2" xfId="4867" xr:uid="{00000000-0005-0000-0000-0000D7050000}"/>
    <cellStyle name="Celda de comprobación 3 2 4" xfId="4664" xr:uid="{00000000-0005-0000-0000-0000D8050000}"/>
    <cellStyle name="Celda de comprobación 3 3" xfId="3043" xr:uid="{00000000-0005-0000-0000-0000D9050000}"/>
    <cellStyle name="Celda de comprobación 3 3 2" xfId="3088" xr:uid="{00000000-0005-0000-0000-0000DA050000}"/>
    <cellStyle name="Celda de comprobación 3 3 2 2" xfId="3115" xr:uid="{00000000-0005-0000-0000-0000DB050000}"/>
    <cellStyle name="Celda de comprobación 3 3 2 2 2" xfId="3250" xr:uid="{00000000-0005-0000-0000-0000DC050000}"/>
    <cellStyle name="Celda de comprobación 3 3 2 2 2 2" xfId="3930" xr:uid="{00000000-0005-0000-0000-0000DD050000}"/>
    <cellStyle name="Celda de comprobación 3 3 2 2 2 2 2" xfId="5037" xr:uid="{00000000-0005-0000-0000-0000DE050000}"/>
    <cellStyle name="Celda de comprobación 3 3 2 2 2 3" xfId="4836" xr:uid="{00000000-0005-0000-0000-0000DF050000}"/>
    <cellStyle name="Celda de comprobación 3 3 2 2 3" xfId="3833" xr:uid="{00000000-0005-0000-0000-0000E0050000}"/>
    <cellStyle name="Celda de comprobación 3 3 2 2 3 2" xfId="4940" xr:uid="{00000000-0005-0000-0000-0000E1050000}"/>
    <cellStyle name="Celda de comprobación 3 3 2 2 4" xfId="4739" xr:uid="{00000000-0005-0000-0000-0000E2050000}"/>
    <cellStyle name="Celda de comprobación 3 3 2 3" xfId="3210" xr:uid="{00000000-0005-0000-0000-0000E3050000}"/>
    <cellStyle name="Celda de comprobación 3 3 2 3 2" xfId="3895" xr:uid="{00000000-0005-0000-0000-0000E4050000}"/>
    <cellStyle name="Celda de comprobación 3 3 2 3 2 2" xfId="5002" xr:uid="{00000000-0005-0000-0000-0000E5050000}"/>
    <cellStyle name="Celda de comprobación 3 3 2 3 3" xfId="4801" xr:uid="{00000000-0005-0000-0000-0000E6050000}"/>
    <cellStyle name="Celda de comprobación 3 3 2 4" xfId="3811" xr:uid="{00000000-0005-0000-0000-0000E7050000}"/>
    <cellStyle name="Celda de comprobación 3 3 2 4 2" xfId="4918" xr:uid="{00000000-0005-0000-0000-0000E8050000}"/>
    <cellStyle name="Celda de comprobación 3 3 2 5" xfId="4717" xr:uid="{00000000-0005-0000-0000-0000E9050000}"/>
    <cellStyle name="Celda de comprobación 3 3 3" xfId="3061" xr:uid="{00000000-0005-0000-0000-0000EA050000}"/>
    <cellStyle name="Celda de comprobación 3 3 3 2" xfId="3228" xr:uid="{00000000-0005-0000-0000-0000EB050000}"/>
    <cellStyle name="Celda de comprobación 3 3 3 2 2" xfId="3912" xr:uid="{00000000-0005-0000-0000-0000EC050000}"/>
    <cellStyle name="Celda de comprobación 3 3 3 2 2 2" xfId="5019" xr:uid="{00000000-0005-0000-0000-0000ED050000}"/>
    <cellStyle name="Celda de comprobación 3 3 3 2 3" xfId="4818" xr:uid="{00000000-0005-0000-0000-0000EE050000}"/>
    <cellStyle name="Celda de comprobación 3 3 3 3" xfId="3789" xr:uid="{00000000-0005-0000-0000-0000EF050000}"/>
    <cellStyle name="Celda de comprobación 3 3 3 3 2" xfId="4896" xr:uid="{00000000-0005-0000-0000-0000F0050000}"/>
    <cellStyle name="Celda de comprobación 3 3 3 4" xfId="4695" xr:uid="{00000000-0005-0000-0000-0000F1050000}"/>
    <cellStyle name="Celda de comprobación 3 3 4" xfId="3204" xr:uid="{00000000-0005-0000-0000-0000F2050000}"/>
    <cellStyle name="Celda de comprobación 3 3 4 2" xfId="3889" xr:uid="{00000000-0005-0000-0000-0000F3050000}"/>
    <cellStyle name="Celda de comprobación 3 3 4 2 2" xfId="4996" xr:uid="{00000000-0005-0000-0000-0000F4050000}"/>
    <cellStyle name="Celda de comprobación 3 3 4 3" xfId="4795" xr:uid="{00000000-0005-0000-0000-0000F5050000}"/>
    <cellStyle name="Celda de comprobación 3 3 5" xfId="3775" xr:uid="{00000000-0005-0000-0000-0000F6050000}"/>
    <cellStyle name="Celda de comprobación 3 3 5 2" xfId="4882" xr:uid="{00000000-0005-0000-0000-0000F7050000}"/>
    <cellStyle name="Celda de comprobación 3 3 6" xfId="4681" xr:uid="{00000000-0005-0000-0000-0000F8050000}"/>
    <cellStyle name="Celda de comprobación 3 4" xfId="3740" xr:uid="{00000000-0005-0000-0000-0000F9050000}"/>
    <cellStyle name="Celda de comprobación 3 4 2" xfId="4851" xr:uid="{00000000-0005-0000-0000-0000FA050000}"/>
    <cellStyle name="Celda de comprobación 3 5" xfId="1981" xr:uid="{00000000-0005-0000-0000-0000FB050000}"/>
    <cellStyle name="Celda de comprobación 3 5 2" xfId="4647" xr:uid="{00000000-0005-0000-0000-0000FC050000}"/>
    <cellStyle name="Celda de comprobación 3 6" xfId="534" xr:uid="{00000000-0005-0000-0000-0000FD050000}"/>
    <cellStyle name="Celda de comprobación 3 7" xfId="369" xr:uid="{00000000-0005-0000-0000-0000FE050000}"/>
    <cellStyle name="Celda de comprobación 4" xfId="312" xr:uid="{00000000-0005-0000-0000-0000FF050000}"/>
    <cellStyle name="Celda de comprobación 4 2" xfId="2685" xr:uid="{00000000-0005-0000-0000-000000060000}"/>
    <cellStyle name="Celda de comprobación 4 2 2" xfId="3035" xr:uid="{00000000-0005-0000-0000-000001060000}"/>
    <cellStyle name="Celda de comprobación 4 2 2 2" xfId="3096" xr:uid="{00000000-0005-0000-0000-000002060000}"/>
    <cellStyle name="Celda de comprobación 4 2 2 2 2" xfId="3123" xr:uid="{00000000-0005-0000-0000-000003060000}"/>
    <cellStyle name="Celda de comprobación 4 2 2 2 2 2" xfId="3248" xr:uid="{00000000-0005-0000-0000-000004060000}"/>
    <cellStyle name="Celda de comprobación 4 2 2 2 2 2 2" xfId="3928" xr:uid="{00000000-0005-0000-0000-000005060000}"/>
    <cellStyle name="Celda de comprobación 4 2 2 2 2 2 2 2" xfId="5035" xr:uid="{00000000-0005-0000-0000-000006060000}"/>
    <cellStyle name="Celda de comprobación 4 2 2 2 2 2 3" xfId="4834" xr:uid="{00000000-0005-0000-0000-000007060000}"/>
    <cellStyle name="Celda de comprobación 4 2 2 2 2 3" xfId="3840" xr:uid="{00000000-0005-0000-0000-000008060000}"/>
    <cellStyle name="Celda de comprobación 4 2 2 2 2 3 2" xfId="4947" xr:uid="{00000000-0005-0000-0000-000009060000}"/>
    <cellStyle name="Celda de comprobación 4 2 2 2 2 4" xfId="4746" xr:uid="{00000000-0005-0000-0000-00000A060000}"/>
    <cellStyle name="Celda de comprobación 4 2 2 2 3" xfId="3187" xr:uid="{00000000-0005-0000-0000-00000B060000}"/>
    <cellStyle name="Celda de comprobación 4 2 2 2 3 2" xfId="3875" xr:uid="{00000000-0005-0000-0000-00000C060000}"/>
    <cellStyle name="Celda de comprobación 4 2 2 2 3 2 2" xfId="4982" xr:uid="{00000000-0005-0000-0000-00000D060000}"/>
    <cellStyle name="Celda de comprobación 4 2 2 2 3 3" xfId="4781" xr:uid="{00000000-0005-0000-0000-00000E060000}"/>
    <cellStyle name="Celda de comprobación 4 2 2 2 4" xfId="3818" xr:uid="{00000000-0005-0000-0000-00000F060000}"/>
    <cellStyle name="Celda de comprobación 4 2 2 2 4 2" xfId="4925" xr:uid="{00000000-0005-0000-0000-000010060000}"/>
    <cellStyle name="Celda de comprobación 4 2 2 2 5" xfId="4724" xr:uid="{00000000-0005-0000-0000-000011060000}"/>
    <cellStyle name="Celda de comprobación 4 2 2 3" xfId="3069" xr:uid="{00000000-0005-0000-0000-000012060000}"/>
    <cellStyle name="Celda de comprobación 4 2 2 3 2" xfId="3256" xr:uid="{00000000-0005-0000-0000-000013060000}"/>
    <cellStyle name="Celda de comprobación 4 2 2 3 2 2" xfId="3936" xr:uid="{00000000-0005-0000-0000-000014060000}"/>
    <cellStyle name="Celda de comprobación 4 2 2 3 2 2 2" xfId="5043" xr:uid="{00000000-0005-0000-0000-000015060000}"/>
    <cellStyle name="Celda de comprobación 4 2 2 3 2 3" xfId="4842" xr:uid="{00000000-0005-0000-0000-000016060000}"/>
    <cellStyle name="Celda de comprobación 4 2 2 3 3" xfId="3796" xr:uid="{00000000-0005-0000-0000-000017060000}"/>
    <cellStyle name="Celda de comprobación 4 2 2 3 3 2" xfId="4903" xr:uid="{00000000-0005-0000-0000-000018060000}"/>
    <cellStyle name="Celda de comprobación 4 2 2 3 4" xfId="4702" xr:uid="{00000000-0005-0000-0000-000019060000}"/>
    <cellStyle name="Celda de comprobación 4 2 2 4" xfId="3206" xr:uid="{00000000-0005-0000-0000-00001A060000}"/>
    <cellStyle name="Celda de comprobación 4 2 2 4 2" xfId="3891" xr:uid="{00000000-0005-0000-0000-00001B060000}"/>
    <cellStyle name="Celda de comprobación 4 2 2 4 2 2" xfId="4998" xr:uid="{00000000-0005-0000-0000-00001C060000}"/>
    <cellStyle name="Celda de comprobación 4 2 2 4 3" xfId="4797" xr:uid="{00000000-0005-0000-0000-00001D060000}"/>
    <cellStyle name="Celda de comprobación 4 2 2 5" xfId="3767" xr:uid="{00000000-0005-0000-0000-00001E060000}"/>
    <cellStyle name="Celda de comprobación 4 2 2 5 2" xfId="4874" xr:uid="{00000000-0005-0000-0000-00001F060000}"/>
    <cellStyle name="Celda de comprobación 4 2 2 6" xfId="4673" xr:uid="{00000000-0005-0000-0000-000020060000}"/>
    <cellStyle name="Celda de comprobación 4 2 3" xfId="3758" xr:uid="{00000000-0005-0000-0000-000021060000}"/>
    <cellStyle name="Celda de comprobación 4 2 3 2" xfId="4868" xr:uid="{00000000-0005-0000-0000-000022060000}"/>
    <cellStyle name="Celda de comprobación 4 2 4" xfId="4665" xr:uid="{00000000-0005-0000-0000-000023060000}"/>
    <cellStyle name="Celda de comprobación 4 3" xfId="3044" xr:uid="{00000000-0005-0000-0000-000024060000}"/>
    <cellStyle name="Celda de comprobación 4 3 2" xfId="3102" xr:uid="{00000000-0005-0000-0000-000025060000}"/>
    <cellStyle name="Celda de comprobación 4 3 2 2" xfId="3129" xr:uid="{00000000-0005-0000-0000-000026060000}"/>
    <cellStyle name="Celda de comprobación 4 3 2 2 2" xfId="3193" xr:uid="{00000000-0005-0000-0000-000027060000}"/>
    <cellStyle name="Celda de comprobación 4 3 2 2 2 2" xfId="3881" xr:uid="{00000000-0005-0000-0000-000028060000}"/>
    <cellStyle name="Celda de comprobación 4 3 2 2 2 2 2" xfId="4988" xr:uid="{00000000-0005-0000-0000-000029060000}"/>
    <cellStyle name="Celda de comprobación 4 3 2 2 2 3" xfId="4787" xr:uid="{00000000-0005-0000-0000-00002A060000}"/>
    <cellStyle name="Celda de comprobación 4 3 2 2 3" xfId="3845" xr:uid="{00000000-0005-0000-0000-00002B060000}"/>
    <cellStyle name="Celda de comprobación 4 3 2 2 3 2" xfId="4952" xr:uid="{00000000-0005-0000-0000-00002C060000}"/>
    <cellStyle name="Celda de comprobación 4 3 2 2 4" xfId="4751" xr:uid="{00000000-0005-0000-0000-00002D060000}"/>
    <cellStyle name="Celda de comprobación 4 3 2 3" xfId="3223" xr:uid="{00000000-0005-0000-0000-00002E060000}"/>
    <cellStyle name="Celda de comprobación 4 3 2 3 2" xfId="3907" xr:uid="{00000000-0005-0000-0000-00002F060000}"/>
    <cellStyle name="Celda de comprobación 4 3 2 3 2 2" xfId="5014" xr:uid="{00000000-0005-0000-0000-000030060000}"/>
    <cellStyle name="Celda de comprobación 4 3 2 3 3" xfId="4813" xr:uid="{00000000-0005-0000-0000-000031060000}"/>
    <cellStyle name="Celda de comprobación 4 3 2 4" xfId="3823" xr:uid="{00000000-0005-0000-0000-000032060000}"/>
    <cellStyle name="Celda de comprobación 4 3 2 4 2" xfId="4930" xr:uid="{00000000-0005-0000-0000-000033060000}"/>
    <cellStyle name="Celda de comprobación 4 3 2 5" xfId="4729" xr:uid="{00000000-0005-0000-0000-000034060000}"/>
    <cellStyle name="Celda de comprobación 4 3 3" xfId="3075" xr:uid="{00000000-0005-0000-0000-000035060000}"/>
    <cellStyle name="Celda de comprobación 4 3 3 2" xfId="3218" xr:uid="{00000000-0005-0000-0000-000036060000}"/>
    <cellStyle name="Celda de comprobación 4 3 3 2 2" xfId="3903" xr:uid="{00000000-0005-0000-0000-000037060000}"/>
    <cellStyle name="Celda de comprobación 4 3 3 2 2 2" xfId="5010" xr:uid="{00000000-0005-0000-0000-000038060000}"/>
    <cellStyle name="Celda de comprobación 4 3 3 2 3" xfId="4809" xr:uid="{00000000-0005-0000-0000-000039060000}"/>
    <cellStyle name="Celda de comprobación 4 3 3 3" xfId="3801" xr:uid="{00000000-0005-0000-0000-00003A060000}"/>
    <cellStyle name="Celda de comprobación 4 3 3 3 2" xfId="4908" xr:uid="{00000000-0005-0000-0000-00003B060000}"/>
    <cellStyle name="Celda de comprobación 4 3 3 4" xfId="4707" xr:uid="{00000000-0005-0000-0000-00003C060000}"/>
    <cellStyle name="Celda de comprobación 4 3 4" xfId="3175" xr:uid="{00000000-0005-0000-0000-00003D060000}"/>
    <cellStyle name="Celda de comprobación 4 3 4 2" xfId="3867" xr:uid="{00000000-0005-0000-0000-00003E060000}"/>
    <cellStyle name="Celda de comprobación 4 3 4 2 2" xfId="4974" xr:uid="{00000000-0005-0000-0000-00003F060000}"/>
    <cellStyle name="Celda de comprobación 4 3 4 3" xfId="4773" xr:uid="{00000000-0005-0000-0000-000040060000}"/>
    <cellStyle name="Celda de comprobación 4 3 5" xfId="3776" xr:uid="{00000000-0005-0000-0000-000041060000}"/>
    <cellStyle name="Celda de comprobación 4 3 5 2" xfId="4883" xr:uid="{00000000-0005-0000-0000-000042060000}"/>
    <cellStyle name="Celda de comprobación 4 3 6" xfId="4682" xr:uid="{00000000-0005-0000-0000-000043060000}"/>
    <cellStyle name="Celda de comprobación 4 4" xfId="3741" xr:uid="{00000000-0005-0000-0000-000044060000}"/>
    <cellStyle name="Celda de comprobación 4 4 2" xfId="4852" xr:uid="{00000000-0005-0000-0000-000045060000}"/>
    <cellStyle name="Celda de comprobación 4 5" xfId="373" xr:uid="{00000000-0005-0000-0000-000046060000}"/>
    <cellStyle name="Celda de comprobación 5" xfId="1982" xr:uid="{00000000-0005-0000-0000-000047060000}"/>
    <cellStyle name="Celda de comprobación 5 2" xfId="3045" xr:uid="{00000000-0005-0000-0000-000048060000}"/>
    <cellStyle name="Celda de comprobación 5 2 2" xfId="3087" xr:uid="{00000000-0005-0000-0000-000049060000}"/>
    <cellStyle name="Celda de comprobación 5 2 2 2" xfId="3114" xr:uid="{00000000-0005-0000-0000-00004A060000}"/>
    <cellStyle name="Celda de comprobación 5 2 2 2 2" xfId="3215" xr:uid="{00000000-0005-0000-0000-00004B060000}"/>
    <cellStyle name="Celda de comprobación 5 2 2 2 2 2" xfId="3900" xr:uid="{00000000-0005-0000-0000-00004C060000}"/>
    <cellStyle name="Celda de comprobación 5 2 2 2 2 2 2" xfId="5007" xr:uid="{00000000-0005-0000-0000-00004D060000}"/>
    <cellStyle name="Celda de comprobación 5 2 2 2 2 3" xfId="4806" xr:uid="{00000000-0005-0000-0000-00004E060000}"/>
    <cellStyle name="Celda de comprobación 5 2 2 2 3" xfId="3832" xr:uid="{00000000-0005-0000-0000-00004F060000}"/>
    <cellStyle name="Celda de comprobación 5 2 2 2 3 2" xfId="4939" xr:uid="{00000000-0005-0000-0000-000050060000}"/>
    <cellStyle name="Celda de comprobación 5 2 2 2 4" xfId="4738" xr:uid="{00000000-0005-0000-0000-000051060000}"/>
    <cellStyle name="Celda de comprobación 5 2 2 3" xfId="3168" xr:uid="{00000000-0005-0000-0000-000052060000}"/>
    <cellStyle name="Celda de comprobación 5 2 2 3 2" xfId="3862" xr:uid="{00000000-0005-0000-0000-000053060000}"/>
    <cellStyle name="Celda de comprobación 5 2 2 3 2 2" xfId="4969" xr:uid="{00000000-0005-0000-0000-000054060000}"/>
    <cellStyle name="Celda de comprobación 5 2 2 3 3" xfId="4768" xr:uid="{00000000-0005-0000-0000-000055060000}"/>
    <cellStyle name="Celda de comprobación 5 2 2 4" xfId="3810" xr:uid="{00000000-0005-0000-0000-000056060000}"/>
    <cellStyle name="Celda de comprobación 5 2 2 4 2" xfId="4917" xr:uid="{00000000-0005-0000-0000-000057060000}"/>
    <cellStyle name="Celda de comprobación 5 2 2 5" xfId="4716" xr:uid="{00000000-0005-0000-0000-000058060000}"/>
    <cellStyle name="Celda de comprobación 5 2 3" xfId="3060" xr:uid="{00000000-0005-0000-0000-000059060000}"/>
    <cellStyle name="Celda de comprobación 5 2 3 2" xfId="3234" xr:uid="{00000000-0005-0000-0000-00005A060000}"/>
    <cellStyle name="Celda de comprobación 5 2 3 2 2" xfId="3915" xr:uid="{00000000-0005-0000-0000-00005B060000}"/>
    <cellStyle name="Celda de comprobación 5 2 3 2 2 2" xfId="5022" xr:uid="{00000000-0005-0000-0000-00005C060000}"/>
    <cellStyle name="Celda de comprobación 5 2 3 2 3" xfId="4821" xr:uid="{00000000-0005-0000-0000-00005D060000}"/>
    <cellStyle name="Celda de comprobación 5 2 3 3" xfId="3788" xr:uid="{00000000-0005-0000-0000-00005E060000}"/>
    <cellStyle name="Celda de comprobación 5 2 3 3 2" xfId="4895" xr:uid="{00000000-0005-0000-0000-00005F060000}"/>
    <cellStyle name="Celda de comprobación 5 2 3 4" xfId="4694" xr:uid="{00000000-0005-0000-0000-000060060000}"/>
    <cellStyle name="Celda de comprobación 5 2 4" xfId="3217" xr:uid="{00000000-0005-0000-0000-000061060000}"/>
    <cellStyle name="Celda de comprobación 5 2 4 2" xfId="3902" xr:uid="{00000000-0005-0000-0000-000062060000}"/>
    <cellStyle name="Celda de comprobación 5 2 4 2 2" xfId="5009" xr:uid="{00000000-0005-0000-0000-000063060000}"/>
    <cellStyle name="Celda de comprobación 5 2 4 3" xfId="4808" xr:uid="{00000000-0005-0000-0000-000064060000}"/>
    <cellStyle name="Celda de comprobación 5 2 5" xfId="3777" xr:uid="{00000000-0005-0000-0000-000065060000}"/>
    <cellStyle name="Celda de comprobación 5 2 5 2" xfId="4884" xr:uid="{00000000-0005-0000-0000-000066060000}"/>
    <cellStyle name="Celda de comprobación 5 2 6" xfId="4683" xr:uid="{00000000-0005-0000-0000-000067060000}"/>
    <cellStyle name="Celda de comprobación 5 3" xfId="3742" xr:uid="{00000000-0005-0000-0000-000068060000}"/>
    <cellStyle name="Celda de comprobación 5 3 2" xfId="4853" xr:uid="{00000000-0005-0000-0000-000069060000}"/>
    <cellStyle name="Celda de comprobación 5 4" xfId="4648" xr:uid="{00000000-0005-0000-0000-00006A060000}"/>
    <cellStyle name="Celda de comprobación 6" xfId="1983" xr:uid="{00000000-0005-0000-0000-00006B060000}"/>
    <cellStyle name="Celda de comprobación 6 2" xfId="3046" xr:uid="{00000000-0005-0000-0000-00006C060000}"/>
    <cellStyle name="Celda de comprobación 6 2 2" xfId="3086" xr:uid="{00000000-0005-0000-0000-00006D060000}"/>
    <cellStyle name="Celda de comprobación 6 2 2 2" xfId="3113" xr:uid="{00000000-0005-0000-0000-00006E060000}"/>
    <cellStyle name="Celda de comprobación 6 2 2 2 2" xfId="3249" xr:uid="{00000000-0005-0000-0000-00006F060000}"/>
    <cellStyle name="Celda de comprobación 6 2 2 2 2 2" xfId="3929" xr:uid="{00000000-0005-0000-0000-000070060000}"/>
    <cellStyle name="Celda de comprobación 6 2 2 2 2 2 2" xfId="5036" xr:uid="{00000000-0005-0000-0000-000071060000}"/>
    <cellStyle name="Celda de comprobación 6 2 2 2 2 3" xfId="4835" xr:uid="{00000000-0005-0000-0000-000072060000}"/>
    <cellStyle name="Celda de comprobación 6 2 2 2 3" xfId="3831" xr:uid="{00000000-0005-0000-0000-000073060000}"/>
    <cellStyle name="Celda de comprobación 6 2 2 2 3 2" xfId="4938" xr:uid="{00000000-0005-0000-0000-000074060000}"/>
    <cellStyle name="Celda de comprobación 6 2 2 2 4" xfId="4737" xr:uid="{00000000-0005-0000-0000-000075060000}"/>
    <cellStyle name="Celda de comprobación 6 2 2 3" xfId="3224" xr:uid="{00000000-0005-0000-0000-000076060000}"/>
    <cellStyle name="Celda de comprobación 6 2 2 3 2" xfId="3908" xr:uid="{00000000-0005-0000-0000-000077060000}"/>
    <cellStyle name="Celda de comprobación 6 2 2 3 2 2" xfId="5015" xr:uid="{00000000-0005-0000-0000-000078060000}"/>
    <cellStyle name="Celda de comprobación 6 2 2 3 3" xfId="4814" xr:uid="{00000000-0005-0000-0000-000079060000}"/>
    <cellStyle name="Celda de comprobación 6 2 2 4" xfId="3809" xr:uid="{00000000-0005-0000-0000-00007A060000}"/>
    <cellStyle name="Celda de comprobación 6 2 2 4 2" xfId="4916" xr:uid="{00000000-0005-0000-0000-00007B060000}"/>
    <cellStyle name="Celda de comprobación 6 2 2 5" xfId="4715" xr:uid="{00000000-0005-0000-0000-00007C060000}"/>
    <cellStyle name="Celda de comprobación 6 2 3" xfId="3059" xr:uid="{00000000-0005-0000-0000-00007D060000}"/>
    <cellStyle name="Celda de comprobación 6 2 3 2" xfId="3192" xr:uid="{00000000-0005-0000-0000-00007E060000}"/>
    <cellStyle name="Celda de comprobación 6 2 3 2 2" xfId="3880" xr:uid="{00000000-0005-0000-0000-00007F060000}"/>
    <cellStyle name="Celda de comprobación 6 2 3 2 2 2" xfId="4987" xr:uid="{00000000-0005-0000-0000-000080060000}"/>
    <cellStyle name="Celda de comprobación 6 2 3 2 3" xfId="4786" xr:uid="{00000000-0005-0000-0000-000081060000}"/>
    <cellStyle name="Celda de comprobación 6 2 3 3" xfId="3787" xr:uid="{00000000-0005-0000-0000-000082060000}"/>
    <cellStyle name="Celda de comprobación 6 2 3 3 2" xfId="4894" xr:uid="{00000000-0005-0000-0000-000083060000}"/>
    <cellStyle name="Celda de comprobación 6 2 3 4" xfId="4693" xr:uid="{00000000-0005-0000-0000-000084060000}"/>
    <cellStyle name="Celda de comprobación 6 2 4" xfId="3251" xr:uid="{00000000-0005-0000-0000-000085060000}"/>
    <cellStyle name="Celda de comprobación 6 2 4 2" xfId="3931" xr:uid="{00000000-0005-0000-0000-000086060000}"/>
    <cellStyle name="Celda de comprobación 6 2 4 2 2" xfId="5038" xr:uid="{00000000-0005-0000-0000-000087060000}"/>
    <cellStyle name="Celda de comprobación 6 2 4 3" xfId="4837" xr:uid="{00000000-0005-0000-0000-000088060000}"/>
    <cellStyle name="Celda de comprobación 6 2 5" xfId="3778" xr:uid="{00000000-0005-0000-0000-000089060000}"/>
    <cellStyle name="Celda de comprobación 6 2 5 2" xfId="4885" xr:uid="{00000000-0005-0000-0000-00008A060000}"/>
    <cellStyle name="Celda de comprobación 6 2 6" xfId="4684" xr:uid="{00000000-0005-0000-0000-00008B060000}"/>
    <cellStyle name="Celda de comprobación 6 3" xfId="3743" xr:uid="{00000000-0005-0000-0000-00008C060000}"/>
    <cellStyle name="Celda de comprobación 6 3 2" xfId="4854" xr:uid="{00000000-0005-0000-0000-00008D060000}"/>
    <cellStyle name="Celda de comprobación 6 4" xfId="4649" xr:uid="{00000000-0005-0000-0000-00008E060000}"/>
    <cellStyle name="Celda de comprobación 7" xfId="1984" xr:uid="{00000000-0005-0000-0000-00008F060000}"/>
    <cellStyle name="Celda de comprobación 7 2" xfId="3047" xr:uid="{00000000-0005-0000-0000-000090060000}"/>
    <cellStyle name="Celda de comprobación 7 2 2" xfId="3107" xr:uid="{00000000-0005-0000-0000-000091060000}"/>
    <cellStyle name="Celda de comprobación 7 2 2 2" xfId="3134" xr:uid="{00000000-0005-0000-0000-000092060000}"/>
    <cellStyle name="Celda de comprobación 7 2 2 2 2" xfId="3236" xr:uid="{00000000-0005-0000-0000-000093060000}"/>
    <cellStyle name="Celda de comprobación 7 2 2 2 2 2" xfId="3917" xr:uid="{00000000-0005-0000-0000-000094060000}"/>
    <cellStyle name="Celda de comprobación 7 2 2 2 2 2 2" xfId="5024" xr:uid="{00000000-0005-0000-0000-000095060000}"/>
    <cellStyle name="Celda de comprobación 7 2 2 2 2 3" xfId="4823" xr:uid="{00000000-0005-0000-0000-000096060000}"/>
    <cellStyle name="Celda de comprobación 7 2 2 2 3" xfId="3849" xr:uid="{00000000-0005-0000-0000-000097060000}"/>
    <cellStyle name="Celda de comprobación 7 2 2 2 3 2" xfId="4956" xr:uid="{00000000-0005-0000-0000-000098060000}"/>
    <cellStyle name="Celda de comprobación 7 2 2 2 4" xfId="4755" xr:uid="{00000000-0005-0000-0000-000099060000}"/>
    <cellStyle name="Celda de comprobación 7 2 2 3" xfId="3164" xr:uid="{00000000-0005-0000-0000-00009A060000}"/>
    <cellStyle name="Celda de comprobación 7 2 2 3 2" xfId="3858" xr:uid="{00000000-0005-0000-0000-00009B060000}"/>
    <cellStyle name="Celda de comprobación 7 2 2 3 2 2" xfId="4965" xr:uid="{00000000-0005-0000-0000-00009C060000}"/>
    <cellStyle name="Celda de comprobación 7 2 2 3 3" xfId="4764" xr:uid="{00000000-0005-0000-0000-00009D060000}"/>
    <cellStyle name="Celda de comprobación 7 2 2 4" xfId="3827" xr:uid="{00000000-0005-0000-0000-00009E060000}"/>
    <cellStyle name="Celda de comprobación 7 2 2 4 2" xfId="4934" xr:uid="{00000000-0005-0000-0000-00009F060000}"/>
    <cellStyle name="Celda de comprobación 7 2 2 5" xfId="4733" xr:uid="{00000000-0005-0000-0000-0000A0060000}"/>
    <cellStyle name="Celda de comprobación 7 2 3" xfId="3080" xr:uid="{00000000-0005-0000-0000-0000A1060000}"/>
    <cellStyle name="Celda de comprobación 7 2 3 2" xfId="3214" xr:uid="{00000000-0005-0000-0000-0000A2060000}"/>
    <cellStyle name="Celda de comprobación 7 2 3 2 2" xfId="3899" xr:uid="{00000000-0005-0000-0000-0000A3060000}"/>
    <cellStyle name="Celda de comprobación 7 2 3 2 2 2" xfId="5006" xr:uid="{00000000-0005-0000-0000-0000A4060000}"/>
    <cellStyle name="Celda de comprobación 7 2 3 2 3" xfId="4805" xr:uid="{00000000-0005-0000-0000-0000A5060000}"/>
    <cellStyle name="Celda de comprobación 7 2 3 3" xfId="3805" xr:uid="{00000000-0005-0000-0000-0000A6060000}"/>
    <cellStyle name="Celda de comprobación 7 2 3 3 2" xfId="4912" xr:uid="{00000000-0005-0000-0000-0000A7060000}"/>
    <cellStyle name="Celda de comprobación 7 2 3 4" xfId="4711" xr:uid="{00000000-0005-0000-0000-0000A8060000}"/>
    <cellStyle name="Celda de comprobación 7 2 4" xfId="3181" xr:uid="{00000000-0005-0000-0000-0000A9060000}"/>
    <cellStyle name="Celda de comprobación 7 2 4 2" xfId="3870" xr:uid="{00000000-0005-0000-0000-0000AA060000}"/>
    <cellStyle name="Celda de comprobación 7 2 4 2 2" xfId="4977" xr:uid="{00000000-0005-0000-0000-0000AB060000}"/>
    <cellStyle name="Celda de comprobación 7 2 4 3" xfId="4776" xr:uid="{00000000-0005-0000-0000-0000AC060000}"/>
    <cellStyle name="Celda de comprobación 7 2 5" xfId="3779" xr:uid="{00000000-0005-0000-0000-0000AD060000}"/>
    <cellStyle name="Celda de comprobación 7 2 5 2" xfId="4886" xr:uid="{00000000-0005-0000-0000-0000AE060000}"/>
    <cellStyle name="Celda de comprobación 7 2 6" xfId="4685" xr:uid="{00000000-0005-0000-0000-0000AF060000}"/>
    <cellStyle name="Celda de comprobación 7 3" xfId="3744" xr:uid="{00000000-0005-0000-0000-0000B0060000}"/>
    <cellStyle name="Celda de comprobación 7 3 2" xfId="4855" xr:uid="{00000000-0005-0000-0000-0000B1060000}"/>
    <cellStyle name="Celda de comprobación 7 4" xfId="4650" xr:uid="{00000000-0005-0000-0000-0000B2060000}"/>
    <cellStyle name="Celda de comprobación 8" xfId="1985" xr:uid="{00000000-0005-0000-0000-0000B3060000}"/>
    <cellStyle name="Celda de comprobación 8 2" xfId="3048" xr:uid="{00000000-0005-0000-0000-0000B4060000}"/>
    <cellStyle name="Celda de comprobación 8 2 2" xfId="3106" xr:uid="{00000000-0005-0000-0000-0000B5060000}"/>
    <cellStyle name="Celda de comprobación 8 2 2 2" xfId="3133" xr:uid="{00000000-0005-0000-0000-0000B6060000}"/>
    <cellStyle name="Celda de comprobación 8 2 2 2 2" xfId="3208" xr:uid="{00000000-0005-0000-0000-0000B7060000}"/>
    <cellStyle name="Celda de comprobación 8 2 2 2 2 2" xfId="3893" xr:uid="{00000000-0005-0000-0000-0000B8060000}"/>
    <cellStyle name="Celda de comprobación 8 2 2 2 2 2 2" xfId="5000" xr:uid="{00000000-0005-0000-0000-0000B9060000}"/>
    <cellStyle name="Celda de comprobación 8 2 2 2 2 3" xfId="4799" xr:uid="{00000000-0005-0000-0000-0000BA060000}"/>
    <cellStyle name="Celda de comprobación 8 2 2 2 3" xfId="3848" xr:uid="{00000000-0005-0000-0000-0000BB060000}"/>
    <cellStyle name="Celda de comprobación 8 2 2 2 3 2" xfId="4955" xr:uid="{00000000-0005-0000-0000-0000BC060000}"/>
    <cellStyle name="Celda de comprobación 8 2 2 2 4" xfId="4754" xr:uid="{00000000-0005-0000-0000-0000BD060000}"/>
    <cellStyle name="Celda de comprobación 8 2 2 3" xfId="3225" xr:uid="{00000000-0005-0000-0000-0000BE060000}"/>
    <cellStyle name="Celda de comprobación 8 2 2 3 2" xfId="3909" xr:uid="{00000000-0005-0000-0000-0000BF060000}"/>
    <cellStyle name="Celda de comprobación 8 2 2 3 2 2" xfId="5016" xr:uid="{00000000-0005-0000-0000-0000C0060000}"/>
    <cellStyle name="Celda de comprobación 8 2 2 3 3" xfId="4815" xr:uid="{00000000-0005-0000-0000-0000C1060000}"/>
    <cellStyle name="Celda de comprobación 8 2 2 4" xfId="3826" xr:uid="{00000000-0005-0000-0000-0000C2060000}"/>
    <cellStyle name="Celda de comprobación 8 2 2 4 2" xfId="4933" xr:uid="{00000000-0005-0000-0000-0000C3060000}"/>
    <cellStyle name="Celda de comprobación 8 2 2 5" xfId="4732" xr:uid="{00000000-0005-0000-0000-0000C4060000}"/>
    <cellStyle name="Celda de comprobación 8 2 3" xfId="3079" xr:uid="{00000000-0005-0000-0000-0000C5060000}"/>
    <cellStyle name="Celda de comprobación 8 2 3 2" xfId="3242" xr:uid="{00000000-0005-0000-0000-0000C6060000}"/>
    <cellStyle name="Celda de comprobación 8 2 3 2 2" xfId="3922" xr:uid="{00000000-0005-0000-0000-0000C7060000}"/>
    <cellStyle name="Celda de comprobación 8 2 3 2 2 2" xfId="5029" xr:uid="{00000000-0005-0000-0000-0000C8060000}"/>
    <cellStyle name="Celda de comprobación 8 2 3 2 3" xfId="4828" xr:uid="{00000000-0005-0000-0000-0000C9060000}"/>
    <cellStyle name="Celda de comprobación 8 2 3 3" xfId="3804" xr:uid="{00000000-0005-0000-0000-0000CA060000}"/>
    <cellStyle name="Celda de comprobación 8 2 3 3 2" xfId="4911" xr:uid="{00000000-0005-0000-0000-0000CB060000}"/>
    <cellStyle name="Celda de comprobación 8 2 3 4" xfId="4710" xr:uid="{00000000-0005-0000-0000-0000CC060000}"/>
    <cellStyle name="Celda de comprobación 8 2 4" xfId="3244" xr:uid="{00000000-0005-0000-0000-0000CD060000}"/>
    <cellStyle name="Celda de comprobación 8 2 4 2" xfId="3924" xr:uid="{00000000-0005-0000-0000-0000CE060000}"/>
    <cellStyle name="Celda de comprobación 8 2 4 2 2" xfId="5031" xr:uid="{00000000-0005-0000-0000-0000CF060000}"/>
    <cellStyle name="Celda de comprobación 8 2 4 3" xfId="4830" xr:uid="{00000000-0005-0000-0000-0000D0060000}"/>
    <cellStyle name="Celda de comprobación 8 2 5" xfId="3780" xr:uid="{00000000-0005-0000-0000-0000D1060000}"/>
    <cellStyle name="Celda de comprobación 8 2 5 2" xfId="4887" xr:uid="{00000000-0005-0000-0000-0000D2060000}"/>
    <cellStyle name="Celda de comprobación 8 2 6" xfId="4686" xr:uid="{00000000-0005-0000-0000-0000D3060000}"/>
    <cellStyle name="Celda de comprobación 8 3" xfId="3745" xr:uid="{00000000-0005-0000-0000-0000D4060000}"/>
    <cellStyle name="Celda de comprobación 8 3 2" xfId="4856" xr:uid="{00000000-0005-0000-0000-0000D5060000}"/>
    <cellStyle name="Celda de comprobación 8 4" xfId="4651" xr:uid="{00000000-0005-0000-0000-0000D6060000}"/>
    <cellStyle name="Celda de comprobación 9" xfId="1986" xr:uid="{00000000-0005-0000-0000-0000D7060000}"/>
    <cellStyle name="Celda de comprobación 9 2" xfId="3049" xr:uid="{00000000-0005-0000-0000-0000D8060000}"/>
    <cellStyle name="Celda de comprobación 9 2 2" xfId="3093" xr:uid="{00000000-0005-0000-0000-0000D9060000}"/>
    <cellStyle name="Celda de comprobación 9 2 2 2" xfId="3120" xr:uid="{00000000-0005-0000-0000-0000DA060000}"/>
    <cellStyle name="Celda de comprobación 9 2 2 2 2" xfId="3246" xr:uid="{00000000-0005-0000-0000-0000DB060000}"/>
    <cellStyle name="Celda de comprobación 9 2 2 2 2 2" xfId="3926" xr:uid="{00000000-0005-0000-0000-0000DC060000}"/>
    <cellStyle name="Celda de comprobación 9 2 2 2 2 2 2" xfId="5033" xr:uid="{00000000-0005-0000-0000-0000DD060000}"/>
    <cellStyle name="Celda de comprobación 9 2 2 2 2 3" xfId="4832" xr:uid="{00000000-0005-0000-0000-0000DE060000}"/>
    <cellStyle name="Celda de comprobación 9 2 2 2 3" xfId="3837" xr:uid="{00000000-0005-0000-0000-0000DF060000}"/>
    <cellStyle name="Celda de comprobación 9 2 2 2 3 2" xfId="4944" xr:uid="{00000000-0005-0000-0000-0000E0060000}"/>
    <cellStyle name="Celda de comprobación 9 2 2 2 4" xfId="4743" xr:uid="{00000000-0005-0000-0000-0000E1060000}"/>
    <cellStyle name="Celda de comprobación 9 2 2 3" xfId="3182" xr:uid="{00000000-0005-0000-0000-0000E2060000}"/>
    <cellStyle name="Celda de comprobación 9 2 2 3 2" xfId="3871" xr:uid="{00000000-0005-0000-0000-0000E3060000}"/>
    <cellStyle name="Celda de comprobación 9 2 2 3 2 2" xfId="4978" xr:uid="{00000000-0005-0000-0000-0000E4060000}"/>
    <cellStyle name="Celda de comprobación 9 2 2 3 3" xfId="4777" xr:uid="{00000000-0005-0000-0000-0000E5060000}"/>
    <cellStyle name="Celda de comprobación 9 2 2 4" xfId="3815" xr:uid="{00000000-0005-0000-0000-0000E6060000}"/>
    <cellStyle name="Celda de comprobación 9 2 2 4 2" xfId="4922" xr:uid="{00000000-0005-0000-0000-0000E7060000}"/>
    <cellStyle name="Celda de comprobación 9 2 2 5" xfId="4721" xr:uid="{00000000-0005-0000-0000-0000E8060000}"/>
    <cellStyle name="Celda de comprobación 9 2 3" xfId="3066" xr:uid="{00000000-0005-0000-0000-0000E9060000}"/>
    <cellStyle name="Celda de comprobación 9 2 3 2" xfId="3231" xr:uid="{00000000-0005-0000-0000-0000EA060000}"/>
    <cellStyle name="Celda de comprobación 9 2 3 2 2" xfId="3914" xr:uid="{00000000-0005-0000-0000-0000EB060000}"/>
    <cellStyle name="Celda de comprobación 9 2 3 2 2 2" xfId="5021" xr:uid="{00000000-0005-0000-0000-0000EC060000}"/>
    <cellStyle name="Celda de comprobación 9 2 3 2 3" xfId="4820" xr:uid="{00000000-0005-0000-0000-0000ED060000}"/>
    <cellStyle name="Celda de comprobación 9 2 3 3" xfId="3793" xr:uid="{00000000-0005-0000-0000-0000EE060000}"/>
    <cellStyle name="Celda de comprobación 9 2 3 3 2" xfId="4900" xr:uid="{00000000-0005-0000-0000-0000EF060000}"/>
    <cellStyle name="Celda de comprobación 9 2 3 4" xfId="4699" xr:uid="{00000000-0005-0000-0000-0000F0060000}"/>
    <cellStyle name="Celda de comprobación 9 2 4" xfId="3171" xr:uid="{00000000-0005-0000-0000-0000F1060000}"/>
    <cellStyle name="Celda de comprobación 9 2 4 2" xfId="3865" xr:uid="{00000000-0005-0000-0000-0000F2060000}"/>
    <cellStyle name="Celda de comprobación 9 2 4 2 2" xfId="4972" xr:uid="{00000000-0005-0000-0000-0000F3060000}"/>
    <cellStyle name="Celda de comprobación 9 2 4 3" xfId="4771" xr:uid="{00000000-0005-0000-0000-0000F4060000}"/>
    <cellStyle name="Celda de comprobación 9 2 5" xfId="3781" xr:uid="{00000000-0005-0000-0000-0000F5060000}"/>
    <cellStyle name="Celda de comprobación 9 2 5 2" xfId="4888" xr:uid="{00000000-0005-0000-0000-0000F6060000}"/>
    <cellStyle name="Celda de comprobación 9 2 6" xfId="4687" xr:uid="{00000000-0005-0000-0000-0000F7060000}"/>
    <cellStyle name="Celda de comprobación 9 3" xfId="3746" xr:uid="{00000000-0005-0000-0000-0000F8060000}"/>
    <cellStyle name="Celda de comprobación 9 3 2" xfId="4857" xr:uid="{00000000-0005-0000-0000-0000F9060000}"/>
    <cellStyle name="Celda de comprobación 9 4" xfId="4652" xr:uid="{00000000-0005-0000-0000-0000FA060000}"/>
    <cellStyle name="Celda vinculada" xfId="266" builtinId="24" customBuiltin="1"/>
    <cellStyle name="Celda vinculada 10" xfId="1987" xr:uid="{00000000-0005-0000-0000-0000FC060000}"/>
    <cellStyle name="Celda vinculada 11" xfId="3028" xr:uid="{00000000-0005-0000-0000-0000FD060000}"/>
    <cellStyle name="Celda vinculada 12" xfId="3269" xr:uid="{00000000-0005-0000-0000-0000FE060000}"/>
    <cellStyle name="Celda vinculada 13" xfId="3318" xr:uid="{00000000-0005-0000-0000-0000FF060000}"/>
    <cellStyle name="Celda vinculada 14" xfId="3407" xr:uid="{00000000-0005-0000-0000-000000070000}"/>
    <cellStyle name="Celda vinculada 15" xfId="3359" xr:uid="{00000000-0005-0000-0000-000001070000}"/>
    <cellStyle name="Celda vinculada 2" xfId="116" xr:uid="{00000000-0005-0000-0000-000002070000}"/>
    <cellStyle name="Celda vinculada 2 2" xfId="1191" xr:uid="{00000000-0005-0000-0000-000003070000}"/>
    <cellStyle name="Celda vinculada 2 2 2" xfId="2686" xr:uid="{00000000-0005-0000-0000-000004070000}"/>
    <cellStyle name="Celda vinculada 2 3" xfId="1190" xr:uid="{00000000-0005-0000-0000-000005070000}"/>
    <cellStyle name="Celda vinculada 2 4" xfId="401" xr:uid="{00000000-0005-0000-0000-000006070000}"/>
    <cellStyle name="Celda vinculada 3" xfId="117" xr:uid="{00000000-0005-0000-0000-000007070000}"/>
    <cellStyle name="Celda vinculada 3 2" xfId="1988" xr:uid="{00000000-0005-0000-0000-000008070000}"/>
    <cellStyle name="Celda vinculada 3 3" xfId="535" xr:uid="{00000000-0005-0000-0000-000009070000}"/>
    <cellStyle name="Celda vinculada 4" xfId="1989" xr:uid="{00000000-0005-0000-0000-00000A070000}"/>
    <cellStyle name="Celda vinculada 5" xfId="1990" xr:uid="{00000000-0005-0000-0000-00000B070000}"/>
    <cellStyle name="Celda vinculada 6" xfId="1991" xr:uid="{00000000-0005-0000-0000-00000C070000}"/>
    <cellStyle name="Celda vinculada 7" xfId="1992" xr:uid="{00000000-0005-0000-0000-00000D070000}"/>
    <cellStyle name="Celda vinculada 8" xfId="1993" xr:uid="{00000000-0005-0000-0000-00000E070000}"/>
    <cellStyle name="Celda vinculada 9" xfId="1994" xr:uid="{00000000-0005-0000-0000-00000F070000}"/>
    <cellStyle name="Centered Heading" xfId="1995" xr:uid="{00000000-0005-0000-0000-000010070000}"/>
    <cellStyle name="Check Cell 2" xfId="118" xr:uid="{00000000-0005-0000-0000-000012070000}"/>
    <cellStyle name="Check Cell 2 2" xfId="3094" xr:uid="{00000000-0005-0000-0000-000013070000}"/>
    <cellStyle name="Check Cell 2 2 2" xfId="3121" xr:uid="{00000000-0005-0000-0000-000014070000}"/>
    <cellStyle name="Check Cell 2 2 2 2" xfId="3195" xr:uid="{00000000-0005-0000-0000-000015070000}"/>
    <cellStyle name="Check Cell 2 2 2 2 2" xfId="3883" xr:uid="{00000000-0005-0000-0000-000016070000}"/>
    <cellStyle name="Check Cell 2 2 2 2 2 2" xfId="4990" xr:uid="{00000000-0005-0000-0000-000017070000}"/>
    <cellStyle name="Check Cell 2 2 2 2 3" xfId="4789" xr:uid="{00000000-0005-0000-0000-000018070000}"/>
    <cellStyle name="Check Cell 2 2 2 3" xfId="3838" xr:uid="{00000000-0005-0000-0000-000019070000}"/>
    <cellStyle name="Check Cell 2 2 2 3 2" xfId="4945" xr:uid="{00000000-0005-0000-0000-00001A070000}"/>
    <cellStyle name="Check Cell 2 2 2 4" xfId="4744" xr:uid="{00000000-0005-0000-0000-00001B070000}"/>
    <cellStyle name="Check Cell 2 2 3" xfId="3216" xr:uid="{00000000-0005-0000-0000-00001C070000}"/>
    <cellStyle name="Check Cell 2 2 3 2" xfId="3901" xr:uid="{00000000-0005-0000-0000-00001D070000}"/>
    <cellStyle name="Check Cell 2 2 3 2 2" xfId="5008" xr:uid="{00000000-0005-0000-0000-00001E070000}"/>
    <cellStyle name="Check Cell 2 2 3 3" xfId="4807" xr:uid="{00000000-0005-0000-0000-00001F070000}"/>
    <cellStyle name="Check Cell 2 2 4" xfId="3816" xr:uid="{00000000-0005-0000-0000-000020070000}"/>
    <cellStyle name="Check Cell 2 2 4 2" xfId="4923" xr:uid="{00000000-0005-0000-0000-000021070000}"/>
    <cellStyle name="Check Cell 2 2 5" xfId="4722" xr:uid="{00000000-0005-0000-0000-000022070000}"/>
    <cellStyle name="Check Cell 2 3" xfId="3067" xr:uid="{00000000-0005-0000-0000-000023070000}"/>
    <cellStyle name="Check Cell 2 3 2" xfId="3155" xr:uid="{00000000-0005-0000-0000-000024070000}"/>
    <cellStyle name="Check Cell 2 3 2 2" xfId="3852" xr:uid="{00000000-0005-0000-0000-000025070000}"/>
    <cellStyle name="Check Cell 2 3 2 2 2" xfId="4959" xr:uid="{00000000-0005-0000-0000-000026070000}"/>
    <cellStyle name="Check Cell 2 3 2 3" xfId="4758" xr:uid="{00000000-0005-0000-0000-000027070000}"/>
    <cellStyle name="Check Cell 2 3 3" xfId="3794" xr:uid="{00000000-0005-0000-0000-000028070000}"/>
    <cellStyle name="Check Cell 2 3 3 2" xfId="4901" xr:uid="{00000000-0005-0000-0000-000029070000}"/>
    <cellStyle name="Check Cell 2 3 4" xfId="4700" xr:uid="{00000000-0005-0000-0000-00002A070000}"/>
    <cellStyle name="Check Cell 2 4" xfId="3238" xr:uid="{00000000-0005-0000-0000-00002B070000}"/>
    <cellStyle name="Check Cell 2 4 2" xfId="3919" xr:uid="{00000000-0005-0000-0000-00002C070000}"/>
    <cellStyle name="Check Cell 2 4 2 2" xfId="5026" xr:uid="{00000000-0005-0000-0000-00002D070000}"/>
    <cellStyle name="Check Cell 2 4 3" xfId="4825" xr:uid="{00000000-0005-0000-0000-00002E070000}"/>
    <cellStyle name="Check Cell 2 5" xfId="3769" xr:uid="{00000000-0005-0000-0000-00002F070000}"/>
    <cellStyle name="Check Cell 2 5 2" xfId="4876" xr:uid="{00000000-0005-0000-0000-000030070000}"/>
    <cellStyle name="Check Cell 2 6" xfId="3037" xr:uid="{00000000-0005-0000-0000-000031070000}"/>
    <cellStyle name="Check Cell 2 6 2" xfId="4675" xr:uid="{00000000-0005-0000-0000-000032070000}"/>
    <cellStyle name="Check Cell 2 7" xfId="359" xr:uid="{00000000-0005-0000-0000-000033070000}"/>
    <cellStyle name="Check Cell 3" xfId="331" xr:uid="{00000000-0005-0000-0000-000034070000}"/>
    <cellStyle name="Check Cell 3 2" xfId="358" xr:uid="{00000000-0005-0000-0000-000035070000}"/>
    <cellStyle name="Column Heads" xfId="1086" xr:uid="{00000000-0005-0000-0000-000036070000}"/>
    <cellStyle name="Column Heads 2" xfId="1192" xr:uid="{00000000-0005-0000-0000-000037070000}"/>
    <cellStyle name="Comma  - Style1" xfId="1025" xr:uid="{00000000-0005-0000-0000-000038070000}"/>
    <cellStyle name="Comma  - Style1 2" xfId="1059" xr:uid="{00000000-0005-0000-0000-000039070000}"/>
    <cellStyle name="Comma  - Style2" xfId="1026" xr:uid="{00000000-0005-0000-0000-00003A070000}"/>
    <cellStyle name="Comma  - Style2 2" xfId="1058" xr:uid="{00000000-0005-0000-0000-00003B070000}"/>
    <cellStyle name="Comma  - Style3" xfId="1027" xr:uid="{00000000-0005-0000-0000-00003C070000}"/>
    <cellStyle name="Comma  - Style3 2" xfId="1057" xr:uid="{00000000-0005-0000-0000-00003D070000}"/>
    <cellStyle name="Comma  - Style4" xfId="1028" xr:uid="{00000000-0005-0000-0000-00003E070000}"/>
    <cellStyle name="Comma  - Style4 2" xfId="1056" xr:uid="{00000000-0005-0000-0000-00003F070000}"/>
    <cellStyle name="Comma  - Style5" xfId="1029" xr:uid="{00000000-0005-0000-0000-000040070000}"/>
    <cellStyle name="Comma  - Style5 2" xfId="1055" xr:uid="{00000000-0005-0000-0000-000041070000}"/>
    <cellStyle name="Comma  - Style6" xfId="1030" xr:uid="{00000000-0005-0000-0000-000042070000}"/>
    <cellStyle name="Comma  - Style6 2" xfId="1054" xr:uid="{00000000-0005-0000-0000-000043070000}"/>
    <cellStyle name="Comma  - Style7" xfId="1031" xr:uid="{00000000-0005-0000-0000-000044070000}"/>
    <cellStyle name="Comma  - Style7 2" xfId="1053" xr:uid="{00000000-0005-0000-0000-000045070000}"/>
    <cellStyle name="Comma  - Style8" xfId="1032" xr:uid="{00000000-0005-0000-0000-000046070000}"/>
    <cellStyle name="Comma  - Style8 2" xfId="1052" xr:uid="{00000000-0005-0000-0000-000047070000}"/>
    <cellStyle name="Comma [0]" xfId="1996" xr:uid="{00000000-0005-0000-0000-000048070000}"/>
    <cellStyle name="Comma 10" xfId="2248" xr:uid="{00000000-0005-0000-0000-000049070000}"/>
    <cellStyle name="Comma 2" xfId="119" xr:uid="{00000000-0005-0000-0000-00004A070000}"/>
    <cellStyle name="Comma 2 10" xfId="1087" xr:uid="{00000000-0005-0000-0000-00004B070000}"/>
    <cellStyle name="Comma 2 2" xfId="120" xr:uid="{00000000-0005-0000-0000-00004C070000}"/>
    <cellStyle name="Comma 2 2 2" xfId="121" xr:uid="{00000000-0005-0000-0000-00004D070000}"/>
    <cellStyle name="Comma 2 2 2 2" xfId="324" xr:uid="{00000000-0005-0000-0000-00004E070000}"/>
    <cellStyle name="Comma 2 2 2 2 2" xfId="2568" xr:uid="{00000000-0005-0000-0000-00004F070000}"/>
    <cellStyle name="Comma 2 2 3" xfId="283" xr:uid="{00000000-0005-0000-0000-000050070000}"/>
    <cellStyle name="Comma 2 2 3 2" xfId="3298" xr:uid="{00000000-0005-0000-0000-000051070000}"/>
    <cellStyle name="Comma 2 2 3 3" xfId="1194" xr:uid="{00000000-0005-0000-0000-000052070000}"/>
    <cellStyle name="Comma 2 2 4" xfId="2249" xr:uid="{00000000-0005-0000-0000-000053070000}"/>
    <cellStyle name="Comma 2 2 5" xfId="1088" xr:uid="{00000000-0005-0000-0000-000054070000}"/>
    <cellStyle name="Comma 2 3" xfId="122" xr:uid="{00000000-0005-0000-0000-000055070000}"/>
    <cellStyle name="Comma 2 3 2" xfId="3726" xr:uid="{00000000-0005-0000-0000-000056070000}"/>
    <cellStyle name="Comma 2 3 3" xfId="1195" xr:uid="{00000000-0005-0000-0000-000057070000}"/>
    <cellStyle name="Comma 2 3 4" xfId="457" xr:uid="{00000000-0005-0000-0000-000058070000}"/>
    <cellStyle name="Comma 2 4" xfId="536" xr:uid="{00000000-0005-0000-0000-000059070000}"/>
    <cellStyle name="Comma 2 4 2" xfId="1197" xr:uid="{00000000-0005-0000-0000-00005A070000}"/>
    <cellStyle name="Comma 2 4 3" xfId="4378" xr:uid="{00000000-0005-0000-0000-00005B070000}"/>
    <cellStyle name="Comma 2 4 4" xfId="1196" xr:uid="{00000000-0005-0000-0000-00005C070000}"/>
    <cellStyle name="Comma 2 5" xfId="1198" xr:uid="{00000000-0005-0000-0000-00005D070000}"/>
    <cellStyle name="Comma 2 5 2" xfId="1199" xr:uid="{00000000-0005-0000-0000-00005E070000}"/>
    <cellStyle name="Comma 2 5 3" xfId="3003" xr:uid="{00000000-0005-0000-0000-00005F070000}"/>
    <cellStyle name="Comma 2 6" xfId="1200" xr:uid="{00000000-0005-0000-0000-000060070000}"/>
    <cellStyle name="Comma 2 6 2" xfId="3297" xr:uid="{00000000-0005-0000-0000-000061070000}"/>
    <cellStyle name="Comma 2 6 2 2" xfId="3723" xr:uid="{00000000-0005-0000-0000-000062070000}"/>
    <cellStyle name="Comma 2 7" xfId="1201" xr:uid="{00000000-0005-0000-0000-000063070000}"/>
    <cellStyle name="Comma 2 8" xfId="1202" xr:uid="{00000000-0005-0000-0000-000064070000}"/>
    <cellStyle name="Comma 2 9" xfId="1193" xr:uid="{00000000-0005-0000-0000-000065070000}"/>
    <cellStyle name="Comma 2_2011 Owned Valuation  Lease Schedule (KROL)" xfId="1089" xr:uid="{00000000-0005-0000-0000-000066070000}"/>
    <cellStyle name="Comma 3" xfId="123" xr:uid="{00000000-0005-0000-0000-000067070000}"/>
    <cellStyle name="Comma 3 2" xfId="124" xr:uid="{00000000-0005-0000-0000-000068070000}"/>
    <cellStyle name="Comma 3 2 2" xfId="1204" xr:uid="{00000000-0005-0000-0000-000069070000}"/>
    <cellStyle name="Comma 3 2 3" xfId="2251" xr:uid="{00000000-0005-0000-0000-00006A070000}"/>
    <cellStyle name="Comma 3 3" xfId="1205" xr:uid="{00000000-0005-0000-0000-00006B070000}"/>
    <cellStyle name="Comma 3 4" xfId="1206" xr:uid="{00000000-0005-0000-0000-00006C070000}"/>
    <cellStyle name="Comma 3 4 2" xfId="3724" xr:uid="{00000000-0005-0000-0000-00006D070000}"/>
    <cellStyle name="Comma 3 5" xfId="1207" xr:uid="{00000000-0005-0000-0000-00006E070000}"/>
    <cellStyle name="Comma 3 6" xfId="2250" xr:uid="{00000000-0005-0000-0000-00006F070000}"/>
    <cellStyle name="Comma 3 7" xfId="1203" xr:uid="{00000000-0005-0000-0000-000070070000}"/>
    <cellStyle name="Comma 3_Anexo 6 Activos Fijos" xfId="2252" xr:uid="{00000000-0005-0000-0000-000071070000}"/>
    <cellStyle name="Comma 4" xfId="125" xr:uid="{00000000-0005-0000-0000-000072070000}"/>
    <cellStyle name="Comma 4 2" xfId="2253" xr:uid="{00000000-0005-0000-0000-000073070000}"/>
    <cellStyle name="Comma 5" xfId="126" xr:uid="{00000000-0005-0000-0000-000074070000}"/>
    <cellStyle name="Comma 5 2" xfId="2254" xr:uid="{00000000-0005-0000-0000-000075070000}"/>
    <cellStyle name="Comma 6" xfId="127" xr:uid="{00000000-0005-0000-0000-000076070000}"/>
    <cellStyle name="Comma 6 2" xfId="2255" xr:uid="{00000000-0005-0000-0000-000077070000}"/>
    <cellStyle name="Comma 7" xfId="2256" xr:uid="{00000000-0005-0000-0000-000078070000}"/>
    <cellStyle name="Comma 9" xfId="2257" xr:uid="{00000000-0005-0000-0000-000079070000}"/>
    <cellStyle name="Comma0" xfId="1033" xr:uid="{00000000-0005-0000-0000-00007B070000}"/>
    <cellStyle name="Comma0 2" xfId="4379" xr:uid="{00000000-0005-0000-0000-00007C070000}"/>
    <cellStyle name="Company Name" xfId="1997" xr:uid="{00000000-0005-0000-0000-00007D070000}"/>
    <cellStyle name="Copied" xfId="1034" xr:uid="{00000000-0005-0000-0000-00007E070000}"/>
    <cellStyle name="Currency [0]" xfId="1998" xr:uid="{00000000-0005-0000-0000-00007F070000}"/>
    <cellStyle name="Currency 2" xfId="1090" xr:uid="{00000000-0005-0000-0000-000080070000}"/>
    <cellStyle name="Currency 2 2" xfId="1208" xr:uid="{00000000-0005-0000-0000-000081070000}"/>
    <cellStyle name="Currency 2 3" xfId="1209" xr:uid="{00000000-0005-0000-0000-000082070000}"/>
    <cellStyle name="Currency with doble underline" xfId="278" xr:uid="{00000000-0005-0000-0000-000083070000}"/>
    <cellStyle name="Currency with doble underline 2" xfId="3511" xr:uid="{00000000-0005-0000-0000-000084070000}"/>
    <cellStyle name="Currency with doble underline 2 2" xfId="3669" xr:uid="{00000000-0005-0000-0000-000085070000}"/>
    <cellStyle name="Currency with doble underline 2 2 2" xfId="4187" xr:uid="{00000000-0005-0000-0000-000086070000}"/>
    <cellStyle name="Currency with doble underline 2 3" xfId="4063" xr:uid="{00000000-0005-0000-0000-000087070000}"/>
    <cellStyle name="Currency with doble underline 3" xfId="3544" xr:uid="{00000000-0005-0000-0000-000088070000}"/>
    <cellStyle name="Currency with doble underline 3 2" xfId="4073" xr:uid="{00000000-0005-0000-0000-000089070000}"/>
    <cellStyle name="Currency with doble underline 4" xfId="4054" xr:uid="{00000000-0005-0000-0000-00008A070000}"/>
    <cellStyle name="Currency with doble underline 5" xfId="1999" xr:uid="{00000000-0005-0000-0000-00008B070000}"/>
    <cellStyle name="Currency with doble underline 6" xfId="581" xr:uid="{00000000-0005-0000-0000-00008C070000}"/>
    <cellStyle name="Currency with doble underline 7" xfId="367" xr:uid="{00000000-0005-0000-0000-00008D070000}"/>
    <cellStyle name="Currency without underline" xfId="2000" xr:uid="{00000000-0005-0000-0000-00008E070000}"/>
    <cellStyle name="Currency without underline 2" xfId="2001" xr:uid="{00000000-0005-0000-0000-00008F070000}"/>
    <cellStyle name="Currency without underline 2 2" xfId="3513" xr:uid="{00000000-0005-0000-0000-000090070000}"/>
    <cellStyle name="Currency without underline 2 2 2" xfId="3671" xr:uid="{00000000-0005-0000-0000-000091070000}"/>
    <cellStyle name="Currency without underline 2 2 2 2" xfId="4189" xr:uid="{00000000-0005-0000-0000-000092070000}"/>
    <cellStyle name="Currency without underline 2 2 3" xfId="4065" xr:uid="{00000000-0005-0000-0000-000093070000}"/>
    <cellStyle name="Currency without underline 2 3" xfId="3546" xr:uid="{00000000-0005-0000-0000-000094070000}"/>
    <cellStyle name="Currency without underline 2 3 2" xfId="4075" xr:uid="{00000000-0005-0000-0000-000095070000}"/>
    <cellStyle name="Currency without underline 2 4" xfId="4056" xr:uid="{00000000-0005-0000-0000-000096070000}"/>
    <cellStyle name="Currency without underline 3" xfId="3512" xr:uid="{00000000-0005-0000-0000-000097070000}"/>
    <cellStyle name="Currency without underline 3 2" xfId="3670" xr:uid="{00000000-0005-0000-0000-000098070000}"/>
    <cellStyle name="Currency without underline 3 2 2" xfId="4188" xr:uid="{00000000-0005-0000-0000-000099070000}"/>
    <cellStyle name="Currency without underline 3 3" xfId="4064" xr:uid="{00000000-0005-0000-0000-00009A070000}"/>
    <cellStyle name="Currency without underline 4" xfId="3545" xr:uid="{00000000-0005-0000-0000-00009B070000}"/>
    <cellStyle name="Currency without underline 4 2" xfId="4074" xr:uid="{00000000-0005-0000-0000-00009C070000}"/>
    <cellStyle name="Currency without underline 5" xfId="4055" xr:uid="{00000000-0005-0000-0000-00009D070000}"/>
    <cellStyle name="Currency without underline_Anexo - Movimiento Deuda DPV" xfId="2002" xr:uid="{00000000-0005-0000-0000-00009E070000}"/>
    <cellStyle name="Currency0" xfId="1091" xr:uid="{00000000-0005-0000-0000-0000A0070000}"/>
    <cellStyle name="Currency0 2" xfId="1210" xr:uid="{00000000-0005-0000-0000-0000A1070000}"/>
    <cellStyle name="Currency0 3" xfId="4380" xr:uid="{00000000-0005-0000-0000-0000A2070000}"/>
    <cellStyle name="Date" xfId="4381" xr:uid="{00000000-0005-0000-0000-0000A3070000}"/>
    <cellStyle name="Dezimal [0]_Compiling Utility Macros" xfId="4382" xr:uid="{00000000-0005-0000-0000-0000A4070000}"/>
    <cellStyle name="Dezimal_Compiling Utility Macros" xfId="4383" xr:uid="{00000000-0005-0000-0000-0000A5070000}"/>
    <cellStyle name="Encabezado 1" xfId="154" builtinId="16" customBuiltin="1"/>
    <cellStyle name="Encabezado 4" xfId="263" builtinId="19" customBuiltin="1"/>
    <cellStyle name="Encabezado 4 10" xfId="2003" xr:uid="{00000000-0005-0000-0000-0000A8070000}"/>
    <cellStyle name="Encabezado 4 11" xfId="3025" xr:uid="{00000000-0005-0000-0000-0000A9070000}"/>
    <cellStyle name="Encabezado 4 12" xfId="3266" xr:uid="{00000000-0005-0000-0000-0000AA070000}"/>
    <cellStyle name="Encabezado 4 13" xfId="3319" xr:uid="{00000000-0005-0000-0000-0000AB070000}"/>
    <cellStyle name="Encabezado 4 14" xfId="3408" xr:uid="{00000000-0005-0000-0000-0000AC070000}"/>
    <cellStyle name="Encabezado 4 2" xfId="128" xr:uid="{00000000-0005-0000-0000-0000AD070000}"/>
    <cellStyle name="Encabezado 4 2 2" xfId="1212" xr:uid="{00000000-0005-0000-0000-0000AE070000}"/>
    <cellStyle name="Encabezado 4 2 2 2" xfId="2687" xr:uid="{00000000-0005-0000-0000-0000AF070000}"/>
    <cellStyle name="Encabezado 4 2 3" xfId="1211" xr:uid="{00000000-0005-0000-0000-0000B0070000}"/>
    <cellStyle name="Encabezado 4 2 4" xfId="402" xr:uid="{00000000-0005-0000-0000-0000B1070000}"/>
    <cellStyle name="Encabezado 4 3" xfId="129" xr:uid="{00000000-0005-0000-0000-0000B2070000}"/>
    <cellStyle name="Encabezado 4 3 2" xfId="2004" xr:uid="{00000000-0005-0000-0000-0000B3070000}"/>
    <cellStyle name="Encabezado 4 3 3" xfId="537" xr:uid="{00000000-0005-0000-0000-0000B4070000}"/>
    <cellStyle name="Encabezado 4 4" xfId="2005" xr:uid="{00000000-0005-0000-0000-0000B5070000}"/>
    <cellStyle name="Encabezado 4 5" xfId="2006" xr:uid="{00000000-0005-0000-0000-0000B6070000}"/>
    <cellStyle name="Encabezado 4 6" xfId="2007" xr:uid="{00000000-0005-0000-0000-0000B7070000}"/>
    <cellStyle name="Encabezado 4 7" xfId="2008" xr:uid="{00000000-0005-0000-0000-0000B8070000}"/>
    <cellStyle name="Encabezado 4 8" xfId="2009" xr:uid="{00000000-0005-0000-0000-0000B9070000}"/>
    <cellStyle name="Encabezado 4 9" xfId="2010" xr:uid="{00000000-0005-0000-0000-0000BA070000}"/>
    <cellStyle name="Énfasis 1" xfId="2258" xr:uid="{00000000-0005-0000-0000-0000BB070000}"/>
    <cellStyle name="Énfasis 1 2" xfId="2688" xr:uid="{00000000-0005-0000-0000-0000BC070000}"/>
    <cellStyle name="Énfasis 2" xfId="2259" xr:uid="{00000000-0005-0000-0000-0000BD070000}"/>
    <cellStyle name="Énfasis 2 2" xfId="2689" xr:uid="{00000000-0005-0000-0000-0000BE070000}"/>
    <cellStyle name="Énfasis 3" xfId="2260" xr:uid="{00000000-0005-0000-0000-0000BF070000}"/>
    <cellStyle name="Énfasis 3 2" xfId="2690" xr:uid="{00000000-0005-0000-0000-0000C0070000}"/>
    <cellStyle name="Énfasis1 - 20%" xfId="2261" xr:uid="{00000000-0005-0000-0000-0000C2070000}"/>
    <cellStyle name="Énfasis1 - 20% 2" xfId="2691" xr:uid="{00000000-0005-0000-0000-0000C3070000}"/>
    <cellStyle name="Énfasis1 - 40%" xfId="2262" xr:uid="{00000000-0005-0000-0000-0000C4070000}"/>
    <cellStyle name="Énfasis1 - 40% 2" xfId="2692" xr:uid="{00000000-0005-0000-0000-0000C5070000}"/>
    <cellStyle name="Énfasis1 - 60%" xfId="2263" xr:uid="{00000000-0005-0000-0000-0000C6070000}"/>
    <cellStyle name="Énfasis1 - 60% 2" xfId="2693" xr:uid="{00000000-0005-0000-0000-0000C7070000}"/>
    <cellStyle name="Énfasis1 10" xfId="2011" xr:uid="{00000000-0005-0000-0000-0000C8070000}"/>
    <cellStyle name="Énfasis1 11" xfId="3433" xr:uid="{00000000-0005-0000-0000-0000C9070000}"/>
    <cellStyle name="Énfasis1 12" xfId="3365" xr:uid="{00000000-0005-0000-0000-0000CA070000}"/>
    <cellStyle name="Énfasis1 13" xfId="3398" xr:uid="{00000000-0005-0000-0000-0000CB070000}"/>
    <cellStyle name="Énfasis1 14" xfId="3411" xr:uid="{00000000-0005-0000-0000-0000CC070000}"/>
    <cellStyle name="Énfasis1 15" xfId="3463" xr:uid="{00000000-0005-0000-0000-0000CD070000}"/>
    <cellStyle name="Énfasis1 16" xfId="3410" xr:uid="{00000000-0005-0000-0000-0000CE070000}"/>
    <cellStyle name="Énfasis1 17" xfId="3460" xr:uid="{00000000-0005-0000-0000-0000CF070000}"/>
    <cellStyle name="Énfasis1 2" xfId="130" xr:uid="{00000000-0005-0000-0000-0000D0070000}"/>
    <cellStyle name="Énfasis1 2 2" xfId="2264" xr:uid="{00000000-0005-0000-0000-0000D1070000}"/>
    <cellStyle name="Énfasis1 2 2 2" xfId="2694" xr:uid="{00000000-0005-0000-0000-0000D2070000}"/>
    <cellStyle name="Énfasis1 2 3" xfId="2265" xr:uid="{00000000-0005-0000-0000-0000D3070000}"/>
    <cellStyle name="Énfasis1 2 3 2" xfId="2695" xr:uid="{00000000-0005-0000-0000-0000D4070000}"/>
    <cellStyle name="Énfasis1 2 4" xfId="2266" xr:uid="{00000000-0005-0000-0000-0000D5070000}"/>
    <cellStyle name="Énfasis1 2 4 2" xfId="2696" xr:uid="{00000000-0005-0000-0000-0000D6070000}"/>
    <cellStyle name="Énfasis1 2 5" xfId="2267" xr:uid="{00000000-0005-0000-0000-0000D7070000}"/>
    <cellStyle name="Énfasis1 2 5 2" xfId="2697" xr:uid="{00000000-0005-0000-0000-0000D8070000}"/>
    <cellStyle name="Énfasis1 2 6" xfId="2698" xr:uid="{00000000-0005-0000-0000-0000D9070000}"/>
    <cellStyle name="Énfasis1 2 7" xfId="2012" xr:uid="{00000000-0005-0000-0000-0000DA070000}"/>
    <cellStyle name="Énfasis1 2 8" xfId="403" xr:uid="{00000000-0005-0000-0000-0000DB070000}"/>
    <cellStyle name="Énfasis1 3" xfId="131" xr:uid="{00000000-0005-0000-0000-0000DC070000}"/>
    <cellStyle name="Énfasis1 3 2" xfId="2699" xr:uid="{00000000-0005-0000-0000-0000DD070000}"/>
    <cellStyle name="Énfasis1 3 3" xfId="2013" xr:uid="{00000000-0005-0000-0000-0000DE070000}"/>
    <cellStyle name="Énfasis1 3 4" xfId="538" xr:uid="{00000000-0005-0000-0000-0000DF070000}"/>
    <cellStyle name="Énfasis1 4" xfId="2014" xr:uid="{00000000-0005-0000-0000-0000E0070000}"/>
    <cellStyle name="Énfasis1 4 2" xfId="2700" xr:uid="{00000000-0005-0000-0000-0000E1070000}"/>
    <cellStyle name="Énfasis1 5" xfId="2015" xr:uid="{00000000-0005-0000-0000-0000E2070000}"/>
    <cellStyle name="Énfasis1 5 2" xfId="2701" xr:uid="{00000000-0005-0000-0000-0000E3070000}"/>
    <cellStyle name="Énfasis1 6" xfId="2016" xr:uid="{00000000-0005-0000-0000-0000E4070000}"/>
    <cellStyle name="Énfasis1 6 2" xfId="2702" xr:uid="{00000000-0005-0000-0000-0000E5070000}"/>
    <cellStyle name="Énfasis1 7" xfId="2017" xr:uid="{00000000-0005-0000-0000-0000E6070000}"/>
    <cellStyle name="Énfasis1 8" xfId="2018" xr:uid="{00000000-0005-0000-0000-0000E7070000}"/>
    <cellStyle name="Énfasis1 9" xfId="2019" xr:uid="{00000000-0005-0000-0000-0000E8070000}"/>
    <cellStyle name="Énfasis2 - 20%" xfId="2268" xr:uid="{00000000-0005-0000-0000-0000EA070000}"/>
    <cellStyle name="Énfasis2 - 20% 2" xfId="2703" xr:uid="{00000000-0005-0000-0000-0000EB070000}"/>
    <cellStyle name="Énfasis2 - 40%" xfId="2269" xr:uid="{00000000-0005-0000-0000-0000EC070000}"/>
    <cellStyle name="Énfasis2 - 40% 2" xfId="2704" xr:uid="{00000000-0005-0000-0000-0000ED070000}"/>
    <cellStyle name="Énfasis2 - 60%" xfId="2270" xr:uid="{00000000-0005-0000-0000-0000EE070000}"/>
    <cellStyle name="Énfasis2 - 60% 2" xfId="2705" xr:uid="{00000000-0005-0000-0000-0000EF070000}"/>
    <cellStyle name="Énfasis2 10" xfId="2020" xr:uid="{00000000-0005-0000-0000-0000F0070000}"/>
    <cellStyle name="Énfasis2 11" xfId="3437" xr:uid="{00000000-0005-0000-0000-0000F1070000}"/>
    <cellStyle name="Énfasis2 12" xfId="3369" xr:uid="{00000000-0005-0000-0000-0000F2070000}"/>
    <cellStyle name="Énfasis2 13" xfId="3397" xr:uid="{00000000-0005-0000-0000-0000F3070000}"/>
    <cellStyle name="Énfasis2 14" xfId="3414" xr:uid="{00000000-0005-0000-0000-0000F4070000}"/>
    <cellStyle name="Énfasis2 15" xfId="3464" xr:uid="{00000000-0005-0000-0000-0000F5070000}"/>
    <cellStyle name="Énfasis2 16" xfId="3394" xr:uid="{00000000-0005-0000-0000-0000F6070000}"/>
    <cellStyle name="Énfasis2 17" xfId="3424" xr:uid="{00000000-0005-0000-0000-0000F7070000}"/>
    <cellStyle name="Énfasis2 2" xfId="132" xr:uid="{00000000-0005-0000-0000-0000F8070000}"/>
    <cellStyle name="Énfasis2 2 2" xfId="2271" xr:uid="{00000000-0005-0000-0000-0000F9070000}"/>
    <cellStyle name="Énfasis2 2 2 2" xfId="2706" xr:uid="{00000000-0005-0000-0000-0000FA070000}"/>
    <cellStyle name="Énfasis2 2 3" xfId="2272" xr:uid="{00000000-0005-0000-0000-0000FB070000}"/>
    <cellStyle name="Énfasis2 2 3 2" xfId="2707" xr:uid="{00000000-0005-0000-0000-0000FC070000}"/>
    <cellStyle name="Énfasis2 2 4" xfId="2273" xr:uid="{00000000-0005-0000-0000-0000FD070000}"/>
    <cellStyle name="Énfasis2 2 4 2" xfId="2708" xr:uid="{00000000-0005-0000-0000-0000FE070000}"/>
    <cellStyle name="Énfasis2 2 5" xfId="2274" xr:uid="{00000000-0005-0000-0000-0000FF070000}"/>
    <cellStyle name="Énfasis2 2 5 2" xfId="2709" xr:uid="{00000000-0005-0000-0000-000000080000}"/>
    <cellStyle name="Énfasis2 2 6" xfId="2710" xr:uid="{00000000-0005-0000-0000-000001080000}"/>
    <cellStyle name="Énfasis2 2 7" xfId="2021" xr:uid="{00000000-0005-0000-0000-000002080000}"/>
    <cellStyle name="Énfasis2 2 8" xfId="404" xr:uid="{00000000-0005-0000-0000-000003080000}"/>
    <cellStyle name="Énfasis2 3" xfId="133" xr:uid="{00000000-0005-0000-0000-000004080000}"/>
    <cellStyle name="Énfasis2 3 2" xfId="2711" xr:uid="{00000000-0005-0000-0000-000005080000}"/>
    <cellStyle name="Énfasis2 3 3" xfId="2022" xr:uid="{00000000-0005-0000-0000-000006080000}"/>
    <cellStyle name="Énfasis2 3 4" xfId="539" xr:uid="{00000000-0005-0000-0000-000007080000}"/>
    <cellStyle name="Énfasis2 4" xfId="2023" xr:uid="{00000000-0005-0000-0000-000008080000}"/>
    <cellStyle name="Énfasis2 4 2" xfId="2712" xr:uid="{00000000-0005-0000-0000-000009080000}"/>
    <cellStyle name="Énfasis2 5" xfId="2024" xr:uid="{00000000-0005-0000-0000-00000A080000}"/>
    <cellStyle name="Énfasis2 5 2" xfId="2713" xr:uid="{00000000-0005-0000-0000-00000B080000}"/>
    <cellStyle name="Énfasis2 6" xfId="2025" xr:uid="{00000000-0005-0000-0000-00000C080000}"/>
    <cellStyle name="Énfasis2 6 2" xfId="2714" xr:uid="{00000000-0005-0000-0000-00000D080000}"/>
    <cellStyle name="Énfasis2 7" xfId="2026" xr:uid="{00000000-0005-0000-0000-00000E080000}"/>
    <cellStyle name="Énfasis2 8" xfId="2027" xr:uid="{00000000-0005-0000-0000-00000F080000}"/>
    <cellStyle name="Énfasis2 9" xfId="2028" xr:uid="{00000000-0005-0000-0000-000010080000}"/>
    <cellStyle name="Énfasis3 - 20%" xfId="2275" xr:uid="{00000000-0005-0000-0000-000012080000}"/>
    <cellStyle name="Énfasis3 - 20% 2" xfId="2715" xr:uid="{00000000-0005-0000-0000-000013080000}"/>
    <cellStyle name="Énfasis3 - 40%" xfId="2276" xr:uid="{00000000-0005-0000-0000-000014080000}"/>
    <cellStyle name="Énfasis3 - 40% 2" xfId="2716" xr:uid="{00000000-0005-0000-0000-000015080000}"/>
    <cellStyle name="Énfasis3 - 60%" xfId="2277" xr:uid="{00000000-0005-0000-0000-000016080000}"/>
    <cellStyle name="Énfasis3 - 60% 2" xfId="2717" xr:uid="{00000000-0005-0000-0000-000017080000}"/>
    <cellStyle name="Énfasis3 10" xfId="2029" xr:uid="{00000000-0005-0000-0000-000018080000}"/>
    <cellStyle name="Énfasis3 11" xfId="3441" xr:uid="{00000000-0005-0000-0000-000019080000}"/>
    <cellStyle name="Énfasis3 12" xfId="3373" xr:uid="{00000000-0005-0000-0000-00001A080000}"/>
    <cellStyle name="Énfasis3 13" xfId="3419" xr:uid="{00000000-0005-0000-0000-00001B080000}"/>
    <cellStyle name="Énfasis3 14" xfId="3390" xr:uid="{00000000-0005-0000-0000-00001C080000}"/>
    <cellStyle name="Énfasis3 15" xfId="3465" xr:uid="{00000000-0005-0000-0000-00001D080000}"/>
    <cellStyle name="Énfasis3 16" xfId="3402" xr:uid="{00000000-0005-0000-0000-00001E080000}"/>
    <cellStyle name="Énfasis3 17" xfId="3418" xr:uid="{00000000-0005-0000-0000-00001F080000}"/>
    <cellStyle name="Énfasis3 2" xfId="134" xr:uid="{00000000-0005-0000-0000-000020080000}"/>
    <cellStyle name="Énfasis3 2 2" xfId="2278" xr:uid="{00000000-0005-0000-0000-000021080000}"/>
    <cellStyle name="Énfasis3 2 2 2" xfId="2718" xr:uid="{00000000-0005-0000-0000-000022080000}"/>
    <cellStyle name="Énfasis3 2 3" xfId="2279" xr:uid="{00000000-0005-0000-0000-000023080000}"/>
    <cellStyle name="Énfasis3 2 3 2" xfId="2719" xr:uid="{00000000-0005-0000-0000-000024080000}"/>
    <cellStyle name="Énfasis3 2 4" xfId="2280" xr:uid="{00000000-0005-0000-0000-000025080000}"/>
    <cellStyle name="Énfasis3 2 4 2" xfId="2720" xr:uid="{00000000-0005-0000-0000-000026080000}"/>
    <cellStyle name="Énfasis3 2 5" xfId="2281" xr:uid="{00000000-0005-0000-0000-000027080000}"/>
    <cellStyle name="Énfasis3 2 5 2" xfId="2721" xr:uid="{00000000-0005-0000-0000-000028080000}"/>
    <cellStyle name="Énfasis3 2 6" xfId="2722" xr:uid="{00000000-0005-0000-0000-000029080000}"/>
    <cellStyle name="Énfasis3 2 7" xfId="2030" xr:uid="{00000000-0005-0000-0000-00002A080000}"/>
    <cellStyle name="Énfasis3 2 8" xfId="405" xr:uid="{00000000-0005-0000-0000-00002B080000}"/>
    <cellStyle name="Énfasis3 3" xfId="135" xr:uid="{00000000-0005-0000-0000-00002C080000}"/>
    <cellStyle name="Énfasis3 3 2" xfId="2723" xr:uid="{00000000-0005-0000-0000-00002D080000}"/>
    <cellStyle name="Énfasis3 3 3" xfId="2031" xr:uid="{00000000-0005-0000-0000-00002E080000}"/>
    <cellStyle name="Énfasis3 3 4" xfId="540" xr:uid="{00000000-0005-0000-0000-00002F080000}"/>
    <cellStyle name="Énfasis3 4" xfId="2032" xr:uid="{00000000-0005-0000-0000-000030080000}"/>
    <cellStyle name="Énfasis3 4 2" xfId="2724" xr:uid="{00000000-0005-0000-0000-000031080000}"/>
    <cellStyle name="Énfasis3 5" xfId="2033" xr:uid="{00000000-0005-0000-0000-000032080000}"/>
    <cellStyle name="Énfasis3 5 2" xfId="2725" xr:uid="{00000000-0005-0000-0000-000033080000}"/>
    <cellStyle name="Énfasis3 6" xfId="2034" xr:uid="{00000000-0005-0000-0000-000034080000}"/>
    <cellStyle name="Énfasis3 6 2" xfId="2726" xr:uid="{00000000-0005-0000-0000-000035080000}"/>
    <cellStyle name="Énfasis3 7" xfId="2035" xr:uid="{00000000-0005-0000-0000-000036080000}"/>
    <cellStyle name="Énfasis3 8" xfId="2036" xr:uid="{00000000-0005-0000-0000-000037080000}"/>
    <cellStyle name="Énfasis3 9" xfId="2037" xr:uid="{00000000-0005-0000-0000-000038080000}"/>
    <cellStyle name="Énfasis4 - 20%" xfId="2282" xr:uid="{00000000-0005-0000-0000-00003A080000}"/>
    <cellStyle name="Énfasis4 - 20% 2" xfId="2727" xr:uid="{00000000-0005-0000-0000-00003B080000}"/>
    <cellStyle name="Énfasis4 - 40%" xfId="2283" xr:uid="{00000000-0005-0000-0000-00003C080000}"/>
    <cellStyle name="Énfasis4 - 40% 2" xfId="2728" xr:uid="{00000000-0005-0000-0000-00003D080000}"/>
    <cellStyle name="Énfasis4 - 60%" xfId="2284" xr:uid="{00000000-0005-0000-0000-00003E080000}"/>
    <cellStyle name="Énfasis4 - 60% 2" xfId="2729" xr:uid="{00000000-0005-0000-0000-00003F080000}"/>
    <cellStyle name="Énfasis4 10" xfId="2038" xr:uid="{00000000-0005-0000-0000-000040080000}"/>
    <cellStyle name="Énfasis4 11" xfId="3445" xr:uid="{00000000-0005-0000-0000-000041080000}"/>
    <cellStyle name="Énfasis4 12" xfId="3377" xr:uid="{00000000-0005-0000-0000-000042080000}"/>
    <cellStyle name="Énfasis4 13" xfId="3420" xr:uid="{00000000-0005-0000-0000-000043080000}"/>
    <cellStyle name="Énfasis4 14" xfId="3415" xr:uid="{00000000-0005-0000-0000-000044080000}"/>
    <cellStyle name="Énfasis4 15" xfId="3466" xr:uid="{00000000-0005-0000-0000-000045080000}"/>
    <cellStyle name="Énfasis4 16" xfId="3393" xr:uid="{00000000-0005-0000-0000-000046080000}"/>
    <cellStyle name="Énfasis4 17" xfId="3391" xr:uid="{00000000-0005-0000-0000-000047080000}"/>
    <cellStyle name="Énfasis4 2" xfId="136" xr:uid="{00000000-0005-0000-0000-000048080000}"/>
    <cellStyle name="Énfasis4 2 2" xfId="2285" xr:uid="{00000000-0005-0000-0000-000049080000}"/>
    <cellStyle name="Énfasis4 2 2 2" xfId="2730" xr:uid="{00000000-0005-0000-0000-00004A080000}"/>
    <cellStyle name="Énfasis4 2 3" xfId="2286" xr:uid="{00000000-0005-0000-0000-00004B080000}"/>
    <cellStyle name="Énfasis4 2 3 2" xfId="2731" xr:uid="{00000000-0005-0000-0000-00004C080000}"/>
    <cellStyle name="Énfasis4 2 4" xfId="2287" xr:uid="{00000000-0005-0000-0000-00004D080000}"/>
    <cellStyle name="Énfasis4 2 4 2" xfId="2732" xr:uid="{00000000-0005-0000-0000-00004E080000}"/>
    <cellStyle name="Énfasis4 2 5" xfId="2288" xr:uid="{00000000-0005-0000-0000-00004F080000}"/>
    <cellStyle name="Énfasis4 2 5 2" xfId="2733" xr:uid="{00000000-0005-0000-0000-000050080000}"/>
    <cellStyle name="Énfasis4 2 6" xfId="2734" xr:uid="{00000000-0005-0000-0000-000051080000}"/>
    <cellStyle name="Énfasis4 2 7" xfId="2039" xr:uid="{00000000-0005-0000-0000-000052080000}"/>
    <cellStyle name="Énfasis4 2 8" xfId="406" xr:uid="{00000000-0005-0000-0000-000053080000}"/>
    <cellStyle name="Énfasis4 3" xfId="137" xr:uid="{00000000-0005-0000-0000-000054080000}"/>
    <cellStyle name="Énfasis4 3 2" xfId="2735" xr:uid="{00000000-0005-0000-0000-000055080000}"/>
    <cellStyle name="Énfasis4 3 3" xfId="2040" xr:uid="{00000000-0005-0000-0000-000056080000}"/>
    <cellStyle name="Énfasis4 3 4" xfId="541" xr:uid="{00000000-0005-0000-0000-000057080000}"/>
    <cellStyle name="Énfasis4 4" xfId="2041" xr:uid="{00000000-0005-0000-0000-000058080000}"/>
    <cellStyle name="Énfasis4 4 2" xfId="2736" xr:uid="{00000000-0005-0000-0000-000059080000}"/>
    <cellStyle name="Énfasis4 5" xfId="2042" xr:uid="{00000000-0005-0000-0000-00005A080000}"/>
    <cellStyle name="Énfasis4 5 2" xfId="2737" xr:uid="{00000000-0005-0000-0000-00005B080000}"/>
    <cellStyle name="Énfasis4 6" xfId="2043" xr:uid="{00000000-0005-0000-0000-00005C080000}"/>
    <cellStyle name="Énfasis4 6 2" xfId="2738" xr:uid="{00000000-0005-0000-0000-00005D080000}"/>
    <cellStyle name="Énfasis4 7" xfId="2044" xr:uid="{00000000-0005-0000-0000-00005E080000}"/>
    <cellStyle name="Énfasis4 8" xfId="2045" xr:uid="{00000000-0005-0000-0000-00005F080000}"/>
    <cellStyle name="Énfasis4 9" xfId="2046" xr:uid="{00000000-0005-0000-0000-000060080000}"/>
    <cellStyle name="Énfasis5 - 20%" xfId="2289" xr:uid="{00000000-0005-0000-0000-000062080000}"/>
    <cellStyle name="Énfasis5 - 20% 2" xfId="2739" xr:uid="{00000000-0005-0000-0000-000063080000}"/>
    <cellStyle name="Énfasis5 - 40%" xfId="2290" xr:uid="{00000000-0005-0000-0000-000064080000}"/>
    <cellStyle name="Énfasis5 - 40% 2" xfId="2740" xr:uid="{00000000-0005-0000-0000-000065080000}"/>
    <cellStyle name="Énfasis5 - 60%" xfId="2291" xr:uid="{00000000-0005-0000-0000-000066080000}"/>
    <cellStyle name="Énfasis5 - 60% 2" xfId="2741" xr:uid="{00000000-0005-0000-0000-000067080000}"/>
    <cellStyle name="Énfasis5 10" xfId="2047" xr:uid="{00000000-0005-0000-0000-000068080000}"/>
    <cellStyle name="Énfasis5 11" xfId="3449" xr:uid="{00000000-0005-0000-0000-000069080000}"/>
    <cellStyle name="Énfasis5 12" xfId="3381" xr:uid="{00000000-0005-0000-0000-00006A080000}"/>
    <cellStyle name="Énfasis5 13" xfId="3396" xr:uid="{00000000-0005-0000-0000-00006B080000}"/>
    <cellStyle name="Énfasis5 14" xfId="3416" xr:uid="{00000000-0005-0000-0000-00006C080000}"/>
    <cellStyle name="Énfasis5 15" xfId="3467" xr:uid="{00000000-0005-0000-0000-00006D080000}"/>
    <cellStyle name="Énfasis5 16" xfId="3403" xr:uid="{00000000-0005-0000-0000-00006E080000}"/>
    <cellStyle name="Énfasis5 17" xfId="3457" xr:uid="{00000000-0005-0000-0000-00006F080000}"/>
    <cellStyle name="Énfasis5 2" xfId="138" xr:uid="{00000000-0005-0000-0000-000070080000}"/>
    <cellStyle name="Énfasis5 2 2" xfId="2292" xr:uid="{00000000-0005-0000-0000-000071080000}"/>
    <cellStyle name="Énfasis5 2 2 2" xfId="2742" xr:uid="{00000000-0005-0000-0000-000072080000}"/>
    <cellStyle name="Énfasis5 2 3" xfId="2293" xr:uid="{00000000-0005-0000-0000-000073080000}"/>
    <cellStyle name="Énfasis5 2 3 2" xfId="2743" xr:uid="{00000000-0005-0000-0000-000074080000}"/>
    <cellStyle name="Énfasis5 2 4" xfId="2294" xr:uid="{00000000-0005-0000-0000-000075080000}"/>
    <cellStyle name="Énfasis5 2 4 2" xfId="2744" xr:uid="{00000000-0005-0000-0000-000076080000}"/>
    <cellStyle name="Énfasis5 2 5" xfId="2295" xr:uid="{00000000-0005-0000-0000-000077080000}"/>
    <cellStyle name="Énfasis5 2 5 2" xfId="2745" xr:uid="{00000000-0005-0000-0000-000078080000}"/>
    <cellStyle name="Énfasis5 2 6" xfId="2746" xr:uid="{00000000-0005-0000-0000-000079080000}"/>
    <cellStyle name="Énfasis5 2 7" xfId="407" xr:uid="{00000000-0005-0000-0000-00007A080000}"/>
    <cellStyle name="Énfasis5 3" xfId="284" xr:uid="{00000000-0005-0000-0000-00007B080000}"/>
    <cellStyle name="Énfasis5 3 2" xfId="2747" xr:uid="{00000000-0005-0000-0000-00007C080000}"/>
    <cellStyle name="Énfasis5 3 3" xfId="2048" xr:uid="{00000000-0005-0000-0000-00007D080000}"/>
    <cellStyle name="Énfasis5 3 4" xfId="542" xr:uid="{00000000-0005-0000-0000-00007E080000}"/>
    <cellStyle name="Énfasis5 4" xfId="2049" xr:uid="{00000000-0005-0000-0000-00007F080000}"/>
    <cellStyle name="Énfasis5 4 2" xfId="2748" xr:uid="{00000000-0005-0000-0000-000080080000}"/>
    <cellStyle name="Énfasis5 5" xfId="2050" xr:uid="{00000000-0005-0000-0000-000081080000}"/>
    <cellStyle name="Énfasis5 5 2" xfId="2749" xr:uid="{00000000-0005-0000-0000-000082080000}"/>
    <cellStyle name="Énfasis5 6" xfId="2051" xr:uid="{00000000-0005-0000-0000-000083080000}"/>
    <cellStyle name="Énfasis5 6 2" xfId="2750" xr:uid="{00000000-0005-0000-0000-000084080000}"/>
    <cellStyle name="Énfasis5 7" xfId="2052" xr:uid="{00000000-0005-0000-0000-000085080000}"/>
    <cellStyle name="Énfasis5 8" xfId="2053" xr:uid="{00000000-0005-0000-0000-000086080000}"/>
    <cellStyle name="Énfasis5 9" xfId="2054" xr:uid="{00000000-0005-0000-0000-000087080000}"/>
    <cellStyle name="Énfasis6 - 20%" xfId="2296" xr:uid="{00000000-0005-0000-0000-000089080000}"/>
    <cellStyle name="Énfasis6 - 20% 2" xfId="2751" xr:uid="{00000000-0005-0000-0000-00008A080000}"/>
    <cellStyle name="Énfasis6 - 40%" xfId="2297" xr:uid="{00000000-0005-0000-0000-00008B080000}"/>
    <cellStyle name="Énfasis6 - 40% 2" xfId="2752" xr:uid="{00000000-0005-0000-0000-00008C080000}"/>
    <cellStyle name="Énfasis6 - 60%" xfId="2298" xr:uid="{00000000-0005-0000-0000-00008D080000}"/>
    <cellStyle name="Énfasis6 - 60% 2" xfId="2753" xr:uid="{00000000-0005-0000-0000-00008E080000}"/>
    <cellStyle name="Énfasis6 10" xfId="2055" xr:uid="{00000000-0005-0000-0000-00008F080000}"/>
    <cellStyle name="Énfasis6 11" xfId="3453" xr:uid="{00000000-0005-0000-0000-000090080000}"/>
    <cellStyle name="Énfasis6 12" xfId="3385" xr:uid="{00000000-0005-0000-0000-000091080000}"/>
    <cellStyle name="Énfasis6 13" xfId="3395" xr:uid="{00000000-0005-0000-0000-000092080000}"/>
    <cellStyle name="Énfasis6 14" xfId="3417" xr:uid="{00000000-0005-0000-0000-000093080000}"/>
    <cellStyle name="Énfasis6 15" xfId="3468" xr:uid="{00000000-0005-0000-0000-000094080000}"/>
    <cellStyle name="Énfasis6 16" xfId="3392" xr:uid="{00000000-0005-0000-0000-000095080000}"/>
    <cellStyle name="Énfasis6 17" xfId="3400" xr:uid="{00000000-0005-0000-0000-000096080000}"/>
    <cellStyle name="Énfasis6 2" xfId="139" xr:uid="{00000000-0005-0000-0000-000097080000}"/>
    <cellStyle name="Énfasis6 2 2" xfId="2299" xr:uid="{00000000-0005-0000-0000-000098080000}"/>
    <cellStyle name="Énfasis6 2 2 2" xfId="2754" xr:uid="{00000000-0005-0000-0000-000099080000}"/>
    <cellStyle name="Énfasis6 2 3" xfId="2300" xr:uid="{00000000-0005-0000-0000-00009A080000}"/>
    <cellStyle name="Énfasis6 2 3 2" xfId="2755" xr:uid="{00000000-0005-0000-0000-00009B080000}"/>
    <cellStyle name="Énfasis6 2 4" xfId="2301" xr:uid="{00000000-0005-0000-0000-00009C080000}"/>
    <cellStyle name="Énfasis6 2 4 2" xfId="2756" xr:uid="{00000000-0005-0000-0000-00009D080000}"/>
    <cellStyle name="Énfasis6 2 5" xfId="2302" xr:uid="{00000000-0005-0000-0000-00009E080000}"/>
    <cellStyle name="Énfasis6 2 5 2" xfId="2757" xr:uid="{00000000-0005-0000-0000-00009F080000}"/>
    <cellStyle name="Énfasis6 2 6" xfId="2758" xr:uid="{00000000-0005-0000-0000-0000A0080000}"/>
    <cellStyle name="Énfasis6 2 7" xfId="2056" xr:uid="{00000000-0005-0000-0000-0000A1080000}"/>
    <cellStyle name="Énfasis6 2 8" xfId="408" xr:uid="{00000000-0005-0000-0000-0000A2080000}"/>
    <cellStyle name="Énfasis6 3" xfId="140" xr:uid="{00000000-0005-0000-0000-0000A3080000}"/>
    <cellStyle name="Énfasis6 3 2" xfId="2759" xr:uid="{00000000-0005-0000-0000-0000A4080000}"/>
    <cellStyle name="Énfasis6 3 3" xfId="2057" xr:uid="{00000000-0005-0000-0000-0000A5080000}"/>
    <cellStyle name="Énfasis6 3 4" xfId="543" xr:uid="{00000000-0005-0000-0000-0000A6080000}"/>
    <cellStyle name="Énfasis6 4" xfId="2058" xr:uid="{00000000-0005-0000-0000-0000A7080000}"/>
    <cellStyle name="Énfasis6 4 2" xfId="2760" xr:uid="{00000000-0005-0000-0000-0000A8080000}"/>
    <cellStyle name="Énfasis6 5" xfId="2059" xr:uid="{00000000-0005-0000-0000-0000A9080000}"/>
    <cellStyle name="Énfasis6 5 2" xfId="2761" xr:uid="{00000000-0005-0000-0000-0000AA080000}"/>
    <cellStyle name="Énfasis6 6" xfId="2060" xr:uid="{00000000-0005-0000-0000-0000AB080000}"/>
    <cellStyle name="Énfasis6 6 2" xfId="2762" xr:uid="{00000000-0005-0000-0000-0000AC080000}"/>
    <cellStyle name="Énfasis6 7" xfId="2061" xr:uid="{00000000-0005-0000-0000-0000AD080000}"/>
    <cellStyle name="Énfasis6 8" xfId="2062" xr:uid="{00000000-0005-0000-0000-0000AE080000}"/>
    <cellStyle name="Énfasis6 9" xfId="2063" xr:uid="{00000000-0005-0000-0000-0000AF080000}"/>
    <cellStyle name="Entered" xfId="1035" xr:uid="{00000000-0005-0000-0000-0000B0080000}"/>
    <cellStyle name="Entrada" xfId="265" builtinId="20" customBuiltin="1"/>
    <cellStyle name="Entrada 10" xfId="2064" xr:uid="{00000000-0005-0000-0000-0000B2080000}"/>
    <cellStyle name="Entrada 10 2" xfId="2972" xr:uid="{00000000-0005-0000-0000-0000B3080000}"/>
    <cellStyle name="Entrada 10 2 2" xfId="4563" xr:uid="{00000000-0005-0000-0000-0000B4080000}"/>
    <cellStyle name="Entrada 10 2 2 2" xfId="5161" xr:uid="{00000000-0005-0000-0000-0000B5080000}"/>
    <cellStyle name="Entrada 10 3" xfId="4468" xr:uid="{00000000-0005-0000-0000-0000B6080000}"/>
    <cellStyle name="Entrada 10 3 2" xfId="5070" xr:uid="{00000000-0005-0000-0000-0000B7080000}"/>
    <cellStyle name="Entrada 11" xfId="3027" xr:uid="{00000000-0005-0000-0000-0000B8080000}"/>
    <cellStyle name="Entrada 11 2" xfId="4588" xr:uid="{00000000-0005-0000-0000-0000B9080000}"/>
    <cellStyle name="Entrada 11 2 2" xfId="5186" xr:uid="{00000000-0005-0000-0000-0000BA080000}"/>
    <cellStyle name="Entrada 12" xfId="3268" xr:uid="{00000000-0005-0000-0000-0000BB080000}"/>
    <cellStyle name="Entrada 13" xfId="3320" xr:uid="{00000000-0005-0000-0000-0000BC080000}"/>
    <cellStyle name="Entrada 13 2" xfId="4590" xr:uid="{00000000-0005-0000-0000-0000BD080000}"/>
    <cellStyle name="Entrada 13 2 2" xfId="5187" xr:uid="{00000000-0005-0000-0000-0000BE080000}"/>
    <cellStyle name="Entrada 14" xfId="3409" xr:uid="{00000000-0005-0000-0000-0000BF080000}"/>
    <cellStyle name="Entrada 14 2" xfId="4592" xr:uid="{00000000-0005-0000-0000-0000C0080000}"/>
    <cellStyle name="Entrada 14 2 2" xfId="5189" xr:uid="{00000000-0005-0000-0000-0000C1080000}"/>
    <cellStyle name="Entrada 15" xfId="3356" xr:uid="{00000000-0005-0000-0000-0000C2080000}"/>
    <cellStyle name="Entrada 2" xfId="141" xr:uid="{00000000-0005-0000-0000-0000C3080000}"/>
    <cellStyle name="Entrada 2 2" xfId="1214" xr:uid="{00000000-0005-0000-0000-0000C4080000}"/>
    <cellStyle name="Entrada 2 2 2" xfId="2763" xr:uid="{00000000-0005-0000-0000-0000C5080000}"/>
    <cellStyle name="Entrada 2 2 2 2" xfId="4530" xr:uid="{00000000-0005-0000-0000-0000C6080000}"/>
    <cellStyle name="Entrada 2 2 2 2 2" xfId="5131" xr:uid="{00000000-0005-0000-0000-0000C7080000}"/>
    <cellStyle name="Entrada 2 2 3" xfId="2303" xr:uid="{00000000-0005-0000-0000-0000C8080000}"/>
    <cellStyle name="Entrada 2 2 3 2" xfId="4505" xr:uid="{00000000-0005-0000-0000-0000C9080000}"/>
    <cellStyle name="Entrada 2 2 3 2 2" xfId="5107" xr:uid="{00000000-0005-0000-0000-0000CA080000}"/>
    <cellStyle name="Entrada 2 2 4" xfId="4454" xr:uid="{00000000-0005-0000-0000-0000CB080000}"/>
    <cellStyle name="Entrada 2 2 4 2" xfId="5056" xr:uid="{00000000-0005-0000-0000-0000CC080000}"/>
    <cellStyle name="Entrada 2 3" xfId="2304" xr:uid="{00000000-0005-0000-0000-0000CD080000}"/>
    <cellStyle name="Entrada 2 3 2" xfId="2764" xr:uid="{00000000-0005-0000-0000-0000CE080000}"/>
    <cellStyle name="Entrada 2 3 2 2" xfId="4531" xr:uid="{00000000-0005-0000-0000-0000CF080000}"/>
    <cellStyle name="Entrada 2 3 2 2 2" xfId="5132" xr:uid="{00000000-0005-0000-0000-0000D0080000}"/>
    <cellStyle name="Entrada 2 3 3" xfId="4506" xr:uid="{00000000-0005-0000-0000-0000D1080000}"/>
    <cellStyle name="Entrada 2 3 3 2" xfId="5108" xr:uid="{00000000-0005-0000-0000-0000D2080000}"/>
    <cellStyle name="Entrada 2 4" xfId="2305" xr:uid="{00000000-0005-0000-0000-0000D3080000}"/>
    <cellStyle name="Entrada 2 4 2" xfId="2765" xr:uid="{00000000-0005-0000-0000-0000D4080000}"/>
    <cellStyle name="Entrada 2 4 2 2" xfId="4532" xr:uid="{00000000-0005-0000-0000-0000D5080000}"/>
    <cellStyle name="Entrada 2 4 2 2 2" xfId="5133" xr:uid="{00000000-0005-0000-0000-0000D6080000}"/>
    <cellStyle name="Entrada 2 4 3" xfId="4507" xr:uid="{00000000-0005-0000-0000-0000D7080000}"/>
    <cellStyle name="Entrada 2 4 3 2" xfId="5109" xr:uid="{00000000-0005-0000-0000-0000D8080000}"/>
    <cellStyle name="Entrada 2 5" xfId="2306" xr:uid="{00000000-0005-0000-0000-0000D9080000}"/>
    <cellStyle name="Entrada 2 5 2" xfId="2766" xr:uid="{00000000-0005-0000-0000-0000DA080000}"/>
    <cellStyle name="Entrada 2 5 2 2" xfId="4533" xr:uid="{00000000-0005-0000-0000-0000DB080000}"/>
    <cellStyle name="Entrada 2 5 2 2 2" xfId="5134" xr:uid="{00000000-0005-0000-0000-0000DC080000}"/>
    <cellStyle name="Entrada 2 5 3" xfId="4508" xr:uid="{00000000-0005-0000-0000-0000DD080000}"/>
    <cellStyle name="Entrada 2 5 3 2" xfId="5110" xr:uid="{00000000-0005-0000-0000-0000DE080000}"/>
    <cellStyle name="Entrada 2 6" xfId="2767" xr:uid="{00000000-0005-0000-0000-0000DF080000}"/>
    <cellStyle name="Entrada 2 6 2" xfId="4534" xr:uid="{00000000-0005-0000-0000-0000E0080000}"/>
    <cellStyle name="Entrada 2 6 2 2" xfId="5135" xr:uid="{00000000-0005-0000-0000-0000E1080000}"/>
    <cellStyle name="Entrada 2 7" xfId="1213" xr:uid="{00000000-0005-0000-0000-0000E2080000}"/>
    <cellStyle name="Entrada 2 7 2" xfId="4453" xr:uid="{00000000-0005-0000-0000-0000E3080000}"/>
    <cellStyle name="Entrada 2 7 2 2" xfId="5055" xr:uid="{00000000-0005-0000-0000-0000E4080000}"/>
    <cellStyle name="Entrada 2 8" xfId="409" xr:uid="{00000000-0005-0000-0000-0000E5080000}"/>
    <cellStyle name="Entrada 2 9" xfId="598" xr:uid="{00000000-0005-0000-0000-0000E6080000}"/>
    <cellStyle name="Entrada 2 9 2" xfId="4640" xr:uid="{00000000-0005-0000-0000-0000E7080000}"/>
    <cellStyle name="Entrada 2_anexo 10 otros activos" xfId="2307" xr:uid="{00000000-0005-0000-0000-0000E8080000}"/>
    <cellStyle name="Entrada 3" xfId="142" xr:uid="{00000000-0005-0000-0000-0000E9080000}"/>
    <cellStyle name="Entrada 3 2" xfId="2768" xr:uid="{00000000-0005-0000-0000-0000EA080000}"/>
    <cellStyle name="Entrada 3 2 2" xfId="4535" xr:uid="{00000000-0005-0000-0000-0000EB080000}"/>
    <cellStyle name="Entrada 3 2 2 2" xfId="5136" xr:uid="{00000000-0005-0000-0000-0000EC080000}"/>
    <cellStyle name="Entrada 3 3" xfId="2973" xr:uid="{00000000-0005-0000-0000-0000ED080000}"/>
    <cellStyle name="Entrada 3 3 2" xfId="4564" xr:uid="{00000000-0005-0000-0000-0000EE080000}"/>
    <cellStyle name="Entrada 3 3 2 2" xfId="5162" xr:uid="{00000000-0005-0000-0000-0000EF080000}"/>
    <cellStyle name="Entrada 3 4" xfId="2065" xr:uid="{00000000-0005-0000-0000-0000F0080000}"/>
    <cellStyle name="Entrada 3 4 2" xfId="4469" xr:uid="{00000000-0005-0000-0000-0000F1080000}"/>
    <cellStyle name="Entrada 3 4 2 2" xfId="5071" xr:uid="{00000000-0005-0000-0000-0000F2080000}"/>
    <cellStyle name="Entrada 3 5" xfId="544" xr:uid="{00000000-0005-0000-0000-0000F3080000}"/>
    <cellStyle name="Entrada 4" xfId="2066" xr:uid="{00000000-0005-0000-0000-0000F4080000}"/>
    <cellStyle name="Entrada 4 2" xfId="2769" xr:uid="{00000000-0005-0000-0000-0000F5080000}"/>
    <cellStyle name="Entrada 4 2 2" xfId="4536" xr:uid="{00000000-0005-0000-0000-0000F6080000}"/>
    <cellStyle name="Entrada 4 2 2 2" xfId="5137" xr:uid="{00000000-0005-0000-0000-0000F7080000}"/>
    <cellStyle name="Entrada 4 3" xfId="2974" xr:uid="{00000000-0005-0000-0000-0000F8080000}"/>
    <cellStyle name="Entrada 4 3 2" xfId="4565" xr:uid="{00000000-0005-0000-0000-0000F9080000}"/>
    <cellStyle name="Entrada 4 3 2 2" xfId="5163" xr:uid="{00000000-0005-0000-0000-0000FA080000}"/>
    <cellStyle name="Entrada 4 4" xfId="4470" xr:uid="{00000000-0005-0000-0000-0000FB080000}"/>
    <cellStyle name="Entrada 4 4 2" xfId="5072" xr:uid="{00000000-0005-0000-0000-0000FC080000}"/>
    <cellStyle name="Entrada 5" xfId="2067" xr:uid="{00000000-0005-0000-0000-0000FD080000}"/>
    <cellStyle name="Entrada 5 2" xfId="2770" xr:uid="{00000000-0005-0000-0000-0000FE080000}"/>
    <cellStyle name="Entrada 5 2 2" xfId="4537" xr:uid="{00000000-0005-0000-0000-0000FF080000}"/>
    <cellStyle name="Entrada 5 2 2 2" xfId="5138" xr:uid="{00000000-0005-0000-0000-000000090000}"/>
    <cellStyle name="Entrada 5 3" xfId="2975" xr:uid="{00000000-0005-0000-0000-000001090000}"/>
    <cellStyle name="Entrada 5 3 2" xfId="4566" xr:uid="{00000000-0005-0000-0000-000002090000}"/>
    <cellStyle name="Entrada 5 3 2 2" xfId="5164" xr:uid="{00000000-0005-0000-0000-000003090000}"/>
    <cellStyle name="Entrada 5 4" xfId="4471" xr:uid="{00000000-0005-0000-0000-000004090000}"/>
    <cellStyle name="Entrada 5 4 2" xfId="5073" xr:uid="{00000000-0005-0000-0000-000005090000}"/>
    <cellStyle name="Entrada 6" xfId="2068" xr:uid="{00000000-0005-0000-0000-000006090000}"/>
    <cellStyle name="Entrada 6 2" xfId="2771" xr:uid="{00000000-0005-0000-0000-000007090000}"/>
    <cellStyle name="Entrada 6 2 2" xfId="4538" xr:uid="{00000000-0005-0000-0000-000008090000}"/>
    <cellStyle name="Entrada 6 2 2 2" xfId="5139" xr:uid="{00000000-0005-0000-0000-000009090000}"/>
    <cellStyle name="Entrada 6 3" xfId="2976" xr:uid="{00000000-0005-0000-0000-00000A090000}"/>
    <cellStyle name="Entrada 6 3 2" xfId="4567" xr:uid="{00000000-0005-0000-0000-00000B090000}"/>
    <cellStyle name="Entrada 6 3 2 2" xfId="5165" xr:uid="{00000000-0005-0000-0000-00000C090000}"/>
    <cellStyle name="Entrada 6 4" xfId="4472" xr:uid="{00000000-0005-0000-0000-00000D090000}"/>
    <cellStyle name="Entrada 6 4 2" xfId="5074" xr:uid="{00000000-0005-0000-0000-00000E090000}"/>
    <cellStyle name="Entrada 7" xfId="2069" xr:uid="{00000000-0005-0000-0000-00000F090000}"/>
    <cellStyle name="Entrada 7 2" xfId="2977" xr:uid="{00000000-0005-0000-0000-000010090000}"/>
    <cellStyle name="Entrada 7 2 2" xfId="4568" xr:uid="{00000000-0005-0000-0000-000011090000}"/>
    <cellStyle name="Entrada 7 2 2 2" xfId="5166" xr:uid="{00000000-0005-0000-0000-000012090000}"/>
    <cellStyle name="Entrada 7 3" xfId="4473" xr:uid="{00000000-0005-0000-0000-000013090000}"/>
    <cellStyle name="Entrada 7 3 2" xfId="5075" xr:uid="{00000000-0005-0000-0000-000014090000}"/>
    <cellStyle name="Entrada 8" xfId="2070" xr:uid="{00000000-0005-0000-0000-000015090000}"/>
    <cellStyle name="Entrada 8 2" xfId="2978" xr:uid="{00000000-0005-0000-0000-000016090000}"/>
    <cellStyle name="Entrada 8 2 2" xfId="4569" xr:uid="{00000000-0005-0000-0000-000017090000}"/>
    <cellStyle name="Entrada 8 2 2 2" xfId="5167" xr:uid="{00000000-0005-0000-0000-000018090000}"/>
    <cellStyle name="Entrada 8 3" xfId="4474" xr:uid="{00000000-0005-0000-0000-000019090000}"/>
    <cellStyle name="Entrada 8 3 2" xfId="5076" xr:uid="{00000000-0005-0000-0000-00001A090000}"/>
    <cellStyle name="Entrada 9" xfId="2071" xr:uid="{00000000-0005-0000-0000-00001B090000}"/>
    <cellStyle name="Entrada 9 2" xfId="2979" xr:uid="{00000000-0005-0000-0000-00001C090000}"/>
    <cellStyle name="Entrada 9 2 2" xfId="4570" xr:uid="{00000000-0005-0000-0000-00001D090000}"/>
    <cellStyle name="Entrada 9 2 2 2" xfId="5168" xr:uid="{00000000-0005-0000-0000-00001E090000}"/>
    <cellStyle name="Entrada 9 3" xfId="4475" xr:uid="{00000000-0005-0000-0000-00001F090000}"/>
    <cellStyle name="Entrada 9 3 2" xfId="5077" xr:uid="{00000000-0005-0000-0000-000020090000}"/>
    <cellStyle name="EPMLargeKeyFigure" xfId="1068" xr:uid="{00000000-0005-0000-0000-000021090000}"/>
    <cellStyle name="EPMUnrecognizedMember" xfId="1069" xr:uid="{00000000-0005-0000-0000-000022090000}"/>
    <cellStyle name="Estilo 1" xfId="143" xr:uid="{00000000-0005-0000-0000-000023090000}"/>
    <cellStyle name="Estilo 1 2" xfId="144" xr:uid="{00000000-0005-0000-0000-000024090000}"/>
    <cellStyle name="Estilo 1 2 2" xfId="145" xr:uid="{00000000-0005-0000-0000-000025090000}"/>
    <cellStyle name="Estilo 1 2 2 2" xfId="2772" xr:uid="{00000000-0005-0000-0000-000026090000}"/>
    <cellStyle name="Estilo 1 3" xfId="463" xr:uid="{00000000-0005-0000-0000-000027090000}"/>
    <cellStyle name="Estilo 1 3 2" xfId="2773" xr:uid="{00000000-0005-0000-0000-000028090000}"/>
    <cellStyle name="Estilo 1 4" xfId="2308" xr:uid="{00000000-0005-0000-0000-000029090000}"/>
    <cellStyle name="Estilo 1 4 2" xfId="2774" xr:uid="{00000000-0005-0000-0000-00002A090000}"/>
    <cellStyle name="Estilo 1 5" xfId="2775" xr:uid="{00000000-0005-0000-0000-00002B090000}"/>
    <cellStyle name="Estilo 1 6" xfId="3277" xr:uid="{00000000-0005-0000-0000-00002C090000}"/>
    <cellStyle name="Estilo 1 7" xfId="2072" xr:uid="{00000000-0005-0000-0000-00002D090000}"/>
    <cellStyle name="Estilo 1_anexo 7 impuesto sobre la renta" xfId="2309" xr:uid="{00000000-0005-0000-0000-00002E090000}"/>
    <cellStyle name="Estilo 2" xfId="1092" xr:uid="{00000000-0005-0000-0000-00002F090000}"/>
    <cellStyle name="Estilo 2 2" xfId="1215" xr:uid="{00000000-0005-0000-0000-000030090000}"/>
    <cellStyle name="Estilo 2 2 2" xfId="2074" xr:uid="{00000000-0005-0000-0000-000031090000}"/>
    <cellStyle name="Estilo 2 3" xfId="2569" xr:uid="{00000000-0005-0000-0000-000032090000}"/>
    <cellStyle name="Estilo 2 4" xfId="3278" xr:uid="{00000000-0005-0000-0000-000033090000}"/>
    <cellStyle name="Estilo 2 5" xfId="2073" xr:uid="{00000000-0005-0000-0000-000034090000}"/>
    <cellStyle name="Estilo 3" xfId="1093" xr:uid="{00000000-0005-0000-0000-000035090000}"/>
    <cellStyle name="Estilo 3 2" xfId="1216" xr:uid="{00000000-0005-0000-0000-000036090000}"/>
    <cellStyle name="Estilo 4" xfId="1094" xr:uid="{00000000-0005-0000-0000-000037090000}"/>
    <cellStyle name="Estilo 4 2" xfId="1217" xr:uid="{00000000-0005-0000-0000-000038090000}"/>
    <cellStyle name="Estilo 5" xfId="1095" xr:uid="{00000000-0005-0000-0000-000039090000}"/>
    <cellStyle name="Estilo 5 2" xfId="1218" xr:uid="{00000000-0005-0000-0000-00003A090000}"/>
    <cellStyle name="Euro" xfId="146" xr:uid="{00000000-0005-0000-0000-00003B090000}"/>
    <cellStyle name="Euro 10" xfId="3055" xr:uid="{00000000-0005-0000-0000-00003C090000}"/>
    <cellStyle name="Euro 11" xfId="3279" xr:uid="{00000000-0005-0000-0000-00003D090000}"/>
    <cellStyle name="Euro 12" xfId="2075" xr:uid="{00000000-0005-0000-0000-00003E090000}"/>
    <cellStyle name="Euro 13" xfId="410" xr:uid="{00000000-0005-0000-0000-00003F090000}"/>
    <cellStyle name="Euro 2" xfId="147" xr:uid="{00000000-0005-0000-0000-000040090000}"/>
    <cellStyle name="Euro 2 2" xfId="300" xr:uid="{00000000-0005-0000-0000-000041090000}"/>
    <cellStyle name="Euro 2 2 2" xfId="3715" xr:uid="{00000000-0005-0000-0000-000042090000}"/>
    <cellStyle name="Euro 2 3" xfId="2076" xr:uid="{00000000-0005-0000-0000-000043090000}"/>
    <cellStyle name="Euro 2 4" xfId="411" xr:uid="{00000000-0005-0000-0000-000044090000}"/>
    <cellStyle name="Euro 2_NOTA BANISTMO-SUBSIDIARIA SEP." xfId="2776" xr:uid="{00000000-0005-0000-0000-000045090000}"/>
    <cellStyle name="Euro 3" xfId="285" xr:uid="{00000000-0005-0000-0000-000046090000}"/>
    <cellStyle name="Euro 3 2" xfId="2777" xr:uid="{00000000-0005-0000-0000-000047090000}"/>
    <cellStyle name="Euro 3 3" xfId="4384" xr:uid="{00000000-0005-0000-0000-000048090000}"/>
    <cellStyle name="Euro 3 4" xfId="1219" xr:uid="{00000000-0005-0000-0000-000049090000}"/>
    <cellStyle name="Euro 4" xfId="2778" xr:uid="{00000000-0005-0000-0000-00004A090000}"/>
    <cellStyle name="Euro 4 2" xfId="2779" xr:uid="{00000000-0005-0000-0000-00004B090000}"/>
    <cellStyle name="Euro 5" xfId="2780" xr:uid="{00000000-0005-0000-0000-00004C090000}"/>
    <cellStyle name="Euro 6" xfId="2998" xr:uid="{00000000-0005-0000-0000-00004D090000}"/>
    <cellStyle name="Euro 7" xfId="3022" xr:uid="{00000000-0005-0000-0000-00004E090000}"/>
    <cellStyle name="Euro 8" xfId="3054" xr:uid="{00000000-0005-0000-0000-00004F090000}"/>
    <cellStyle name="Euro 9" xfId="3056" xr:uid="{00000000-0005-0000-0000-000050090000}"/>
    <cellStyle name="Euro_anexo 22 acreedores varios" xfId="2310" xr:uid="{00000000-0005-0000-0000-000051090000}"/>
    <cellStyle name="Excel Built-in Normal" xfId="1220" xr:uid="{00000000-0005-0000-0000-000052090000}"/>
    <cellStyle name="Excel Built-in Normal 2" xfId="1221" xr:uid="{00000000-0005-0000-0000-000053090000}"/>
    <cellStyle name="Excel Built-in Normal 3" xfId="1222" xr:uid="{00000000-0005-0000-0000-000054090000}"/>
    <cellStyle name="Excel Built-in Normal 4" xfId="1223" xr:uid="{00000000-0005-0000-0000-000055090000}"/>
    <cellStyle name="Excel Built-in Normal 5" xfId="1224" xr:uid="{00000000-0005-0000-0000-000056090000}"/>
    <cellStyle name="Explanatory Text" xfId="339" xr:uid="{00000000-0005-0000-0000-000057090000}"/>
    <cellStyle name="Explanatory Text 2" xfId="148" xr:uid="{00000000-0005-0000-0000-000058090000}"/>
    <cellStyle name="EY House" xfId="4385" xr:uid="{00000000-0005-0000-0000-000059090000}"/>
    <cellStyle name="F2" xfId="4386" xr:uid="{00000000-0005-0000-0000-00005A090000}"/>
    <cellStyle name="F3" xfId="4387" xr:uid="{00000000-0005-0000-0000-00005B090000}"/>
    <cellStyle name="F4" xfId="4388" xr:uid="{00000000-0005-0000-0000-00005C090000}"/>
    <cellStyle name="F5" xfId="4389" xr:uid="{00000000-0005-0000-0000-00005D090000}"/>
    <cellStyle name="F6" xfId="4390" xr:uid="{00000000-0005-0000-0000-00005E090000}"/>
    <cellStyle name="F7" xfId="4391" xr:uid="{00000000-0005-0000-0000-00005F090000}"/>
    <cellStyle name="F8" xfId="4392" xr:uid="{00000000-0005-0000-0000-000060090000}"/>
    <cellStyle name="fecha" xfId="1096" xr:uid="{00000000-0005-0000-0000-000061090000}"/>
    <cellStyle name="Fixed" xfId="4393" xr:uid="{00000000-0005-0000-0000-000062090000}"/>
    <cellStyle name="Followed Hyperlink" xfId="261" xr:uid="{00000000-0005-0000-0000-000063090000}"/>
    <cellStyle name="Followed Hyperlink 2" xfId="545" xr:uid="{00000000-0005-0000-0000-000064090000}"/>
    <cellStyle name="Followed Hyperlink 2 2" xfId="4201" xr:uid="{00000000-0005-0000-0000-000065090000}"/>
    <cellStyle name="Followed Hyperlink 2 3" xfId="2781" xr:uid="{00000000-0005-0000-0000-000066090000}"/>
    <cellStyle name="Followed Hyperlink 3" xfId="2570" xr:uid="{00000000-0005-0000-0000-000067090000}"/>
    <cellStyle name="Followed Hyperlink 4" xfId="412" xr:uid="{00000000-0005-0000-0000-000068090000}"/>
    <cellStyle name="Followed Hyperlink_OFFICE_" xfId="1036" xr:uid="{00000000-0005-0000-0000-000069090000}"/>
    <cellStyle name="Footnote" xfId="475" xr:uid="{00000000-0005-0000-0000-00006A090000}"/>
    <cellStyle name="Formula" xfId="1037" xr:uid="{00000000-0005-0000-0000-00006B090000}"/>
    <cellStyle name="Good 2" xfId="149" xr:uid="{00000000-0005-0000-0000-00006D090000}"/>
    <cellStyle name="Grand_total_no" xfId="150" xr:uid="{00000000-0005-0000-0000-00006E090000}"/>
    <cellStyle name="GrandTotal" xfId="151" xr:uid="{00000000-0005-0000-0000-00006F090000}"/>
    <cellStyle name="GrandTotal 2" xfId="2782" xr:uid="{00000000-0005-0000-0000-000070090000}"/>
    <cellStyle name="Grey" xfId="1038" xr:uid="{00000000-0005-0000-0000-000071090000}"/>
    <cellStyle name="GTotalInputNum" xfId="152" xr:uid="{00000000-0005-0000-0000-000072090000}"/>
    <cellStyle name="GTotalInputNum 2" xfId="414" xr:uid="{00000000-0005-0000-0000-000073090000}"/>
    <cellStyle name="GTotalInputNum 2 2" xfId="2571" xr:uid="{00000000-0005-0000-0000-000074090000}"/>
    <cellStyle name="GTotalInputNum 2 2 2" xfId="3716" xr:uid="{00000000-0005-0000-0000-000075090000}"/>
    <cellStyle name="GTotalInputNum 2 3" xfId="3684" xr:uid="{00000000-0005-0000-0000-000076090000}"/>
    <cellStyle name="GTotalInputNum 3" xfId="546" xr:uid="{00000000-0005-0000-0000-000077090000}"/>
    <cellStyle name="GTotalInputNum 3 2" xfId="2783" xr:uid="{00000000-0005-0000-0000-000078090000}"/>
    <cellStyle name="GTotalInputNum 4" xfId="3299" xr:uid="{00000000-0005-0000-0000-000079090000}"/>
    <cellStyle name="GTotalInputNum 5" xfId="1097" xr:uid="{00000000-0005-0000-0000-00007A090000}"/>
    <cellStyle name="GTotalInputNum 6" xfId="413" xr:uid="{00000000-0005-0000-0000-00007B090000}"/>
    <cellStyle name="GTotalNum" xfId="153" xr:uid="{00000000-0005-0000-0000-00007C090000}"/>
    <cellStyle name="GTotalNum 2" xfId="416" xr:uid="{00000000-0005-0000-0000-00007D090000}"/>
    <cellStyle name="GTotalNum 2 2" xfId="2572" xr:uid="{00000000-0005-0000-0000-00007E090000}"/>
    <cellStyle name="GTotalNum 2 2 2" xfId="3717" xr:uid="{00000000-0005-0000-0000-00007F090000}"/>
    <cellStyle name="GTotalNum 2 3" xfId="3685" xr:uid="{00000000-0005-0000-0000-000080090000}"/>
    <cellStyle name="GTotalNum 3" xfId="547" xr:uid="{00000000-0005-0000-0000-000081090000}"/>
    <cellStyle name="GTotalNum 3 2" xfId="2784" xr:uid="{00000000-0005-0000-0000-000082090000}"/>
    <cellStyle name="GTotalNum 4" xfId="3300" xr:uid="{00000000-0005-0000-0000-000083090000}"/>
    <cellStyle name="GTotalNum 5" xfId="1098" xr:uid="{00000000-0005-0000-0000-000084090000}"/>
    <cellStyle name="GTotalNum 6" xfId="415" xr:uid="{00000000-0005-0000-0000-000085090000}"/>
    <cellStyle name="Header1" xfId="1039" xr:uid="{00000000-0005-0000-0000-000086090000}"/>
    <cellStyle name="Header2" xfId="1040" xr:uid="{00000000-0005-0000-0000-000087090000}"/>
    <cellStyle name="Header2 2" xfId="2573" xr:uid="{00000000-0005-0000-0000-000088090000}"/>
    <cellStyle name="Header2 2 2" xfId="4633" xr:uid="{00000000-0005-0000-0000-000089090000}"/>
    <cellStyle name="Header2 3" xfId="4644" xr:uid="{00000000-0005-0000-0000-00008A090000}"/>
    <cellStyle name="Heading 1 2" xfId="155" xr:uid="{00000000-0005-0000-0000-00008C090000}"/>
    <cellStyle name="Heading 1 2 2" xfId="361" xr:uid="{00000000-0005-0000-0000-00008D090000}"/>
    <cellStyle name="Heading 1 3" xfId="360" xr:uid="{00000000-0005-0000-0000-00008E090000}"/>
    <cellStyle name="Heading 2" xfId="334" xr:uid="{00000000-0005-0000-0000-00008F090000}"/>
    <cellStyle name="Heading 2 2" xfId="156" xr:uid="{00000000-0005-0000-0000-000090090000}"/>
    <cellStyle name="Heading 2 2 2" xfId="1010" xr:uid="{00000000-0005-0000-0000-000091090000}"/>
    <cellStyle name="Heading 2 2 3" xfId="363" xr:uid="{00000000-0005-0000-0000-000092090000}"/>
    <cellStyle name="Heading 2 3" xfId="362" xr:uid="{00000000-0005-0000-0000-000093090000}"/>
    <cellStyle name="Heading 3" xfId="335" xr:uid="{00000000-0005-0000-0000-000094090000}"/>
    <cellStyle name="Heading 3 2" xfId="157" xr:uid="{00000000-0005-0000-0000-000095090000}"/>
    <cellStyle name="Heading 4 2" xfId="158" xr:uid="{00000000-0005-0000-0000-000097090000}"/>
    <cellStyle name="Heading No Underline" xfId="2077" xr:uid="{00000000-0005-0000-0000-000098090000}"/>
    <cellStyle name="Heading With Underline" xfId="2078" xr:uid="{00000000-0005-0000-0000-000099090000}"/>
    <cellStyle name="HEADINGS" xfId="1099" xr:uid="{00000000-0005-0000-0000-00009A090000}"/>
    <cellStyle name="HEADINGS 2" xfId="3732" xr:uid="{00000000-0005-0000-0000-00009B090000}"/>
    <cellStyle name="HEADINGS 2 2" xfId="4614" xr:uid="{00000000-0005-0000-0000-00009C090000}"/>
    <cellStyle name="HEADINGS 2 2 2" xfId="5209" xr:uid="{00000000-0005-0000-0000-00009D090000}"/>
    <cellStyle name="HEADINGSTOP" xfId="1100" xr:uid="{00000000-0005-0000-0000-00009E090000}"/>
    <cellStyle name="Hipervínculo 2" xfId="732" xr:uid="{00000000-0005-0000-0000-00009F090000}"/>
    <cellStyle name="Hipervínculo 2 2" xfId="2574" xr:uid="{00000000-0005-0000-0000-0000A0090000}"/>
    <cellStyle name="Hipervínculo 2 3" xfId="2555" xr:uid="{00000000-0005-0000-0000-0000A1090000}"/>
    <cellStyle name="Hipervínculo 2 4" xfId="1225" xr:uid="{00000000-0005-0000-0000-0000A2090000}"/>
    <cellStyle name="Hipervínculo 2 5" xfId="4394" xr:uid="{00000000-0005-0000-0000-0000A3090000}"/>
    <cellStyle name="Hipervínculo 3" xfId="1011" xr:uid="{00000000-0005-0000-0000-0000A4090000}"/>
    <cellStyle name="Hyperlink" xfId="264" xr:uid="{00000000-0005-0000-0000-0000A5090000}"/>
    <cellStyle name="Hyperlink 2" xfId="548" xr:uid="{00000000-0005-0000-0000-0000A6090000}"/>
    <cellStyle name="Hyperlink 2 2" xfId="4202" xr:uid="{00000000-0005-0000-0000-0000A7090000}"/>
    <cellStyle name="Hyperlink 2 3" xfId="1101" xr:uid="{00000000-0005-0000-0000-0000A8090000}"/>
    <cellStyle name="Hyperlink 3" xfId="2575" xr:uid="{00000000-0005-0000-0000-0000A9090000}"/>
    <cellStyle name="Hyperlink_OFFICE_" xfId="1041" xr:uid="{00000000-0005-0000-0000-0000AA090000}"/>
    <cellStyle name="Hypertextový odkaz" xfId="1042" xr:uid="{00000000-0005-0000-0000-0000AB090000}"/>
    <cellStyle name="Incorrecto 10" xfId="2079" xr:uid="{00000000-0005-0000-0000-0000AD090000}"/>
    <cellStyle name="Incorrecto 11" xfId="3427" xr:uid="{00000000-0005-0000-0000-0000AE090000}"/>
    <cellStyle name="Incorrecto 12" xfId="3354" xr:uid="{00000000-0005-0000-0000-0000AF090000}"/>
    <cellStyle name="Incorrecto 2" xfId="159" xr:uid="{00000000-0005-0000-0000-0000B0090000}"/>
    <cellStyle name="Incorrecto 2 2" xfId="2311" xr:uid="{00000000-0005-0000-0000-0000B1090000}"/>
    <cellStyle name="Incorrecto 2 2 2" xfId="2785" xr:uid="{00000000-0005-0000-0000-0000B2090000}"/>
    <cellStyle name="Incorrecto 2 3" xfId="2312" xr:uid="{00000000-0005-0000-0000-0000B3090000}"/>
    <cellStyle name="Incorrecto 2 3 2" xfId="2786" xr:uid="{00000000-0005-0000-0000-0000B4090000}"/>
    <cellStyle name="Incorrecto 2 4" xfId="2313" xr:uid="{00000000-0005-0000-0000-0000B5090000}"/>
    <cellStyle name="Incorrecto 2 4 2" xfId="2787" xr:uid="{00000000-0005-0000-0000-0000B6090000}"/>
    <cellStyle name="Incorrecto 2 5" xfId="2314" xr:uid="{00000000-0005-0000-0000-0000B7090000}"/>
    <cellStyle name="Incorrecto 2 5 2" xfId="2788" xr:uid="{00000000-0005-0000-0000-0000B8090000}"/>
    <cellStyle name="Incorrecto 2 6" xfId="2789" xr:uid="{00000000-0005-0000-0000-0000B9090000}"/>
    <cellStyle name="Incorrecto 2 7" xfId="2080" xr:uid="{00000000-0005-0000-0000-0000BA090000}"/>
    <cellStyle name="Incorrecto 2 8" xfId="417" xr:uid="{00000000-0005-0000-0000-0000BB090000}"/>
    <cellStyle name="Incorrecto 3" xfId="160" xr:uid="{00000000-0005-0000-0000-0000BC090000}"/>
    <cellStyle name="Incorrecto 3 2" xfId="2790" xr:uid="{00000000-0005-0000-0000-0000BD090000}"/>
    <cellStyle name="Incorrecto 3 3" xfId="2081" xr:uid="{00000000-0005-0000-0000-0000BE090000}"/>
    <cellStyle name="Incorrecto 3 4" xfId="549" xr:uid="{00000000-0005-0000-0000-0000BF090000}"/>
    <cellStyle name="Incorrecto 4" xfId="2082" xr:uid="{00000000-0005-0000-0000-0000C0090000}"/>
    <cellStyle name="Incorrecto 4 2" xfId="2791" xr:uid="{00000000-0005-0000-0000-0000C1090000}"/>
    <cellStyle name="Incorrecto 5" xfId="2083" xr:uid="{00000000-0005-0000-0000-0000C2090000}"/>
    <cellStyle name="Incorrecto 5 2" xfId="2792" xr:uid="{00000000-0005-0000-0000-0000C3090000}"/>
    <cellStyle name="Incorrecto 6" xfId="2084" xr:uid="{00000000-0005-0000-0000-0000C4090000}"/>
    <cellStyle name="Incorrecto 7" xfId="2085" xr:uid="{00000000-0005-0000-0000-0000C5090000}"/>
    <cellStyle name="Incorrecto 8" xfId="2086" xr:uid="{00000000-0005-0000-0000-0000C6090000}"/>
    <cellStyle name="Incorrecto 9" xfId="2087" xr:uid="{00000000-0005-0000-0000-0000C7090000}"/>
    <cellStyle name="Input [yellow]" xfId="1043" xr:uid="{00000000-0005-0000-0000-0000C9090000}"/>
    <cellStyle name="Input [yellow] 2" xfId="2577" xr:uid="{00000000-0005-0000-0000-0000CA090000}"/>
    <cellStyle name="Input 10" xfId="3509" xr:uid="{00000000-0005-0000-0000-0000CB090000}"/>
    <cellStyle name="Input 10 2" xfId="4599" xr:uid="{00000000-0005-0000-0000-0000CC090000}"/>
    <cellStyle name="Input 10 2 2" xfId="5196" xr:uid="{00000000-0005-0000-0000-0000CD090000}"/>
    <cellStyle name="Input 11" xfId="3525" xr:uid="{00000000-0005-0000-0000-0000CE090000}"/>
    <cellStyle name="Input 11 2" xfId="4610" xr:uid="{00000000-0005-0000-0000-0000CF090000}"/>
    <cellStyle name="Input 11 2 2" xfId="5207" xr:uid="{00000000-0005-0000-0000-0000D0090000}"/>
    <cellStyle name="Input 12" xfId="3521" xr:uid="{00000000-0005-0000-0000-0000D1090000}"/>
    <cellStyle name="Input 12 2" xfId="4607" xr:uid="{00000000-0005-0000-0000-0000D2090000}"/>
    <cellStyle name="Input 12 2 2" xfId="5204" xr:uid="{00000000-0005-0000-0000-0000D3090000}"/>
    <cellStyle name="Input 13" xfId="3523" xr:uid="{00000000-0005-0000-0000-0000D4090000}"/>
    <cellStyle name="Input 13 2" xfId="4609" xr:uid="{00000000-0005-0000-0000-0000D5090000}"/>
    <cellStyle name="Input 13 2 2" xfId="5206" xr:uid="{00000000-0005-0000-0000-0000D6090000}"/>
    <cellStyle name="Input 14" xfId="3522" xr:uid="{00000000-0005-0000-0000-0000D7090000}"/>
    <cellStyle name="Input 14 2" xfId="4608" xr:uid="{00000000-0005-0000-0000-0000D8090000}"/>
    <cellStyle name="Input 14 2 2" xfId="5205" xr:uid="{00000000-0005-0000-0000-0000D9090000}"/>
    <cellStyle name="Input 15" xfId="3517" xr:uid="{00000000-0005-0000-0000-0000DA090000}"/>
    <cellStyle name="Input 15 2" xfId="4603" xr:uid="{00000000-0005-0000-0000-0000DB090000}"/>
    <cellStyle name="Input 15 2 2" xfId="5200" xr:uid="{00000000-0005-0000-0000-0000DC090000}"/>
    <cellStyle name="Input 16" xfId="3510" xr:uid="{00000000-0005-0000-0000-0000DD090000}"/>
    <cellStyle name="Input 16 2" xfId="4600" xr:uid="{00000000-0005-0000-0000-0000DE090000}"/>
    <cellStyle name="Input 16 2 2" xfId="5197" xr:uid="{00000000-0005-0000-0000-0000DF090000}"/>
    <cellStyle name="Input 17" xfId="3520" xr:uid="{00000000-0005-0000-0000-0000E0090000}"/>
    <cellStyle name="Input 17 2" xfId="4606" xr:uid="{00000000-0005-0000-0000-0000E1090000}"/>
    <cellStyle name="Input 17 2 2" xfId="5203" xr:uid="{00000000-0005-0000-0000-0000E2090000}"/>
    <cellStyle name="Input 18" xfId="3516" xr:uid="{00000000-0005-0000-0000-0000E3090000}"/>
    <cellStyle name="Input 18 2" xfId="4602" xr:uid="{00000000-0005-0000-0000-0000E4090000}"/>
    <cellStyle name="Input 18 2 2" xfId="5199" xr:uid="{00000000-0005-0000-0000-0000E5090000}"/>
    <cellStyle name="Input 19" xfId="3515" xr:uid="{00000000-0005-0000-0000-0000E6090000}"/>
    <cellStyle name="Input 19 2" xfId="4601" xr:uid="{00000000-0005-0000-0000-0000E7090000}"/>
    <cellStyle name="Input 19 2 2" xfId="5198" xr:uid="{00000000-0005-0000-0000-0000E8090000}"/>
    <cellStyle name="Input 2" xfId="161" xr:uid="{00000000-0005-0000-0000-0000E9090000}"/>
    <cellStyle name="Input 2 2" xfId="2576" xr:uid="{00000000-0005-0000-0000-0000EA090000}"/>
    <cellStyle name="Input 2 3" xfId="4517" xr:uid="{00000000-0005-0000-0000-0000EB090000}"/>
    <cellStyle name="Input 2 3 2" xfId="5119" xr:uid="{00000000-0005-0000-0000-0000EC090000}"/>
    <cellStyle name="Input 20" xfId="4196" xr:uid="{00000000-0005-0000-0000-0000ED090000}"/>
    <cellStyle name="Input 20 2" xfId="4627" xr:uid="{00000000-0005-0000-0000-0000EE090000}"/>
    <cellStyle name="Input 20 2 2" xfId="5222" xr:uid="{00000000-0005-0000-0000-0000EF090000}"/>
    <cellStyle name="Input 21" xfId="596" xr:uid="{00000000-0005-0000-0000-0000F0090000}"/>
    <cellStyle name="Input 21 2" xfId="4638" xr:uid="{00000000-0005-0000-0000-0000F1090000}"/>
    <cellStyle name="Input 3" xfId="3493" xr:uid="{00000000-0005-0000-0000-0000F2090000}"/>
    <cellStyle name="Input 3 2" xfId="4596" xr:uid="{00000000-0005-0000-0000-0000F3090000}"/>
    <cellStyle name="Input 3 2 2" xfId="5193" xr:uid="{00000000-0005-0000-0000-0000F4090000}"/>
    <cellStyle name="Input 4" xfId="3508" xr:uid="{00000000-0005-0000-0000-0000F5090000}"/>
    <cellStyle name="Input 4 2" xfId="4598" xr:uid="{00000000-0005-0000-0000-0000F6090000}"/>
    <cellStyle name="Input 4 2 2" xfId="5195" xr:uid="{00000000-0005-0000-0000-0000F7090000}"/>
    <cellStyle name="Input 5" xfId="3491" xr:uid="{00000000-0005-0000-0000-0000F8090000}"/>
    <cellStyle name="Input 5 2" xfId="4595" xr:uid="{00000000-0005-0000-0000-0000F9090000}"/>
    <cellStyle name="Input 5 2 2" xfId="5192" xr:uid="{00000000-0005-0000-0000-0000FA090000}"/>
    <cellStyle name="Input 6" xfId="3507" xr:uid="{00000000-0005-0000-0000-0000FB090000}"/>
    <cellStyle name="Input 6 2" xfId="4597" xr:uid="{00000000-0005-0000-0000-0000FC090000}"/>
    <cellStyle name="Input 6 2 2" xfId="5194" xr:uid="{00000000-0005-0000-0000-0000FD090000}"/>
    <cellStyle name="Input 7" xfId="3476" xr:uid="{00000000-0005-0000-0000-0000FE090000}"/>
    <cellStyle name="Input 7 2" xfId="4594" xr:uid="{00000000-0005-0000-0000-0000FF090000}"/>
    <cellStyle name="Input 7 2 2" xfId="5191" xr:uid="{00000000-0005-0000-0000-0000000A0000}"/>
    <cellStyle name="Input 8" xfId="3518" xr:uid="{00000000-0005-0000-0000-0000010A0000}"/>
    <cellStyle name="Input 8 2" xfId="4604" xr:uid="{00000000-0005-0000-0000-0000020A0000}"/>
    <cellStyle name="Input 8 2 2" xfId="5201" xr:uid="{00000000-0005-0000-0000-0000030A0000}"/>
    <cellStyle name="Input 9" xfId="3519" xr:uid="{00000000-0005-0000-0000-0000040A0000}"/>
    <cellStyle name="Input 9 2" xfId="4605" xr:uid="{00000000-0005-0000-0000-0000050A0000}"/>
    <cellStyle name="Input 9 2 2" xfId="5202" xr:uid="{00000000-0005-0000-0000-0000060A0000}"/>
    <cellStyle name="InputGTotal" xfId="162" xr:uid="{00000000-0005-0000-0000-0000070A0000}"/>
    <cellStyle name="InputGTotal 2" xfId="313" xr:uid="{00000000-0005-0000-0000-0000080A0000}"/>
    <cellStyle name="InputGTotal 2 2" xfId="2578" xr:uid="{00000000-0005-0000-0000-0000090A0000}"/>
    <cellStyle name="InputGTotal 2 2 2" xfId="3718" xr:uid="{00000000-0005-0000-0000-00000A0A0000}"/>
    <cellStyle name="InputGTotal 2 2 2 2" xfId="4051" xr:uid="{00000000-0005-0000-0000-00000B0A0000}"/>
    <cellStyle name="InputGTotal 2 2 2 2 2" xfId="4626" xr:uid="{00000000-0005-0000-0000-00000C0A0000}"/>
    <cellStyle name="InputGTotal 2 2 2 2 2 2" xfId="5221" xr:uid="{00000000-0005-0000-0000-00000D0A0000}"/>
    <cellStyle name="InputGTotal 2 2 3" xfId="3751" xr:uid="{00000000-0005-0000-0000-00000E0A0000}"/>
    <cellStyle name="InputGTotal 2 2 3 2" xfId="4620" xr:uid="{00000000-0005-0000-0000-00000F0A0000}"/>
    <cellStyle name="InputGTotal 2 2 3 2 2" xfId="5215" xr:uid="{00000000-0005-0000-0000-0000100A0000}"/>
    <cellStyle name="InputGTotal 2 3" xfId="3686" xr:uid="{00000000-0005-0000-0000-0000110A0000}"/>
    <cellStyle name="InputGTotal 2 3 2" xfId="4050" xr:uid="{00000000-0005-0000-0000-0000120A0000}"/>
    <cellStyle name="InputGTotal 2 3 2 2" xfId="4625" xr:uid="{00000000-0005-0000-0000-0000130A0000}"/>
    <cellStyle name="InputGTotal 2 3 2 2 2" xfId="5220" xr:uid="{00000000-0005-0000-0000-0000140A0000}"/>
    <cellStyle name="InputGTotal 2 4" xfId="3736" xr:uid="{00000000-0005-0000-0000-0000150A0000}"/>
    <cellStyle name="InputGTotal 2 4 2" xfId="4617" xr:uid="{00000000-0005-0000-0000-0000160A0000}"/>
    <cellStyle name="InputGTotal 2 4 2 2" xfId="5212" xr:uid="{00000000-0005-0000-0000-0000170A0000}"/>
    <cellStyle name="InputGTotal 2 5" xfId="1226" xr:uid="{00000000-0005-0000-0000-0000180A0000}"/>
    <cellStyle name="InputGTotal 2 6" xfId="420" xr:uid="{00000000-0005-0000-0000-0000190A0000}"/>
    <cellStyle name="InputGTotal 2 7" xfId="395" xr:uid="{00000000-0005-0000-0000-00001A0A0000}"/>
    <cellStyle name="InputGTotal 2 7 2" xfId="4630" xr:uid="{00000000-0005-0000-0000-00001B0A0000}"/>
    <cellStyle name="InputGTotal 3" xfId="550" xr:uid="{00000000-0005-0000-0000-00001C0A0000}"/>
    <cellStyle name="InputGTotal 3 2" xfId="2793" xr:uid="{00000000-0005-0000-0000-00001D0A0000}"/>
    <cellStyle name="InputGTotal 3 2 2" xfId="3759" xr:uid="{00000000-0005-0000-0000-00001E0A0000}"/>
    <cellStyle name="InputGTotal 3 2 2 2" xfId="4621" xr:uid="{00000000-0005-0000-0000-00001F0A0000}"/>
    <cellStyle name="InputGTotal 3 2 2 2 2" xfId="5216" xr:uid="{00000000-0005-0000-0000-0000200A0000}"/>
    <cellStyle name="InputGTotal 3 3" xfId="3737" xr:uid="{00000000-0005-0000-0000-0000210A0000}"/>
    <cellStyle name="InputGTotal 3 3 2" xfId="4618" xr:uid="{00000000-0005-0000-0000-0000220A0000}"/>
    <cellStyle name="InputGTotal 3 3 2 2" xfId="5213" xr:uid="{00000000-0005-0000-0000-0000230A0000}"/>
    <cellStyle name="InputGTotal 3 4" xfId="1227" xr:uid="{00000000-0005-0000-0000-0000240A0000}"/>
    <cellStyle name="InputGTotal 3 5" xfId="4447" xr:uid="{00000000-0005-0000-0000-0000250A0000}"/>
    <cellStyle name="InputGTotal 3 5 2" xfId="5051" xr:uid="{00000000-0005-0000-0000-0000260A0000}"/>
    <cellStyle name="InputGTotal 4" xfId="3301" xr:uid="{00000000-0005-0000-0000-0000270A0000}"/>
    <cellStyle name="InputGTotal 4 2" xfId="3939" xr:uid="{00000000-0005-0000-0000-0000280A0000}"/>
    <cellStyle name="InputGTotal 4 2 2" xfId="4624" xr:uid="{00000000-0005-0000-0000-0000290A0000}"/>
    <cellStyle name="InputGTotal 4 2 2 2" xfId="5219" xr:uid="{00000000-0005-0000-0000-00002A0A0000}"/>
    <cellStyle name="InputGTotal 5" xfId="3733" xr:uid="{00000000-0005-0000-0000-00002B0A0000}"/>
    <cellStyle name="InputGTotal 5 2" xfId="4615" xr:uid="{00000000-0005-0000-0000-00002C0A0000}"/>
    <cellStyle name="InputGTotal 5 2 2" xfId="5210" xr:uid="{00000000-0005-0000-0000-00002D0A0000}"/>
    <cellStyle name="InputGTotal 6" xfId="1102" xr:uid="{00000000-0005-0000-0000-00002E0A0000}"/>
    <cellStyle name="InputGTotal 7" xfId="419" xr:uid="{00000000-0005-0000-0000-00002F0A0000}"/>
    <cellStyle name="InputGTotal 8" xfId="644" xr:uid="{00000000-0005-0000-0000-0000300A0000}"/>
    <cellStyle name="InputGTotal 8 2" xfId="4641" xr:uid="{00000000-0005-0000-0000-0000310A0000}"/>
    <cellStyle name="InputNum" xfId="163" xr:uid="{00000000-0005-0000-0000-0000320A0000}"/>
    <cellStyle name="InputNum 2" xfId="422" xr:uid="{00000000-0005-0000-0000-0000330A0000}"/>
    <cellStyle name="InputNum 2 2" xfId="2579" xr:uid="{00000000-0005-0000-0000-0000340A0000}"/>
    <cellStyle name="InputNum 2 2 2" xfId="3719" xr:uid="{00000000-0005-0000-0000-0000350A0000}"/>
    <cellStyle name="InputNum 2 3" xfId="3687" xr:uid="{00000000-0005-0000-0000-0000360A0000}"/>
    <cellStyle name="InputNum 3" xfId="551" xr:uid="{00000000-0005-0000-0000-0000370A0000}"/>
    <cellStyle name="InputNum 3 2" xfId="2794" xr:uid="{00000000-0005-0000-0000-0000380A0000}"/>
    <cellStyle name="InputNum 4" xfId="3302" xr:uid="{00000000-0005-0000-0000-0000390A0000}"/>
    <cellStyle name="InputNum 5" xfId="1103" xr:uid="{00000000-0005-0000-0000-00003A0A0000}"/>
    <cellStyle name="InputNum 6" xfId="421" xr:uid="{00000000-0005-0000-0000-00003B0A0000}"/>
    <cellStyle name="InputTotal" xfId="164" xr:uid="{00000000-0005-0000-0000-00003C0A0000}"/>
    <cellStyle name="InputTotal 2" xfId="424" xr:uid="{00000000-0005-0000-0000-00003D0A0000}"/>
    <cellStyle name="InputTotal 2 2" xfId="2580" xr:uid="{00000000-0005-0000-0000-00003E0A0000}"/>
    <cellStyle name="InputTotal 2 2 2" xfId="3720" xr:uid="{00000000-0005-0000-0000-00003F0A0000}"/>
    <cellStyle name="InputTotal 2 3" xfId="3688" xr:uid="{00000000-0005-0000-0000-0000400A0000}"/>
    <cellStyle name="InputTotal 3" xfId="552" xr:uid="{00000000-0005-0000-0000-0000410A0000}"/>
    <cellStyle name="InputTotal 3 2" xfId="2795" xr:uid="{00000000-0005-0000-0000-0000420A0000}"/>
    <cellStyle name="InputTotal 4" xfId="3303" xr:uid="{00000000-0005-0000-0000-0000430A0000}"/>
    <cellStyle name="InputTotal 5" xfId="1104" xr:uid="{00000000-0005-0000-0000-0000440A0000}"/>
    <cellStyle name="InputTotal 6" xfId="423" xr:uid="{00000000-0005-0000-0000-0000450A0000}"/>
    <cellStyle name="lections]_x000d__x000a_natsam=The Nature Sampler, C:\SLIDESHW\IMAGES\NATSAM\_x000d__x000a__x000d__x000a_[WALLPAPR]_x000d__x000a_Wallpaper Image Directory=C:" xfId="1105" xr:uid="{00000000-0005-0000-0000-0000460A0000}"/>
    <cellStyle name="lections]_x000d__x000a_natsam=The Nature Sampler, C:\SLIDESHW\IMAGES\NATSAM\_x000d__x000a__x000d__x000a_[WALLPAPR]_x000d__x000a_Wallpaper Image Directory=C: 2" xfId="1228" xr:uid="{00000000-0005-0000-0000-0000470A0000}"/>
    <cellStyle name="line" xfId="1106" xr:uid="{00000000-0005-0000-0000-0000480A0000}"/>
    <cellStyle name="Linked Cell 2" xfId="165" xr:uid="{00000000-0005-0000-0000-00004A0A0000}"/>
    <cellStyle name="macroname" xfId="1107" xr:uid="{00000000-0005-0000-0000-00004B0A0000}"/>
    <cellStyle name="MAIN HEADING" xfId="1108" xr:uid="{00000000-0005-0000-0000-00004C0A0000}"/>
    <cellStyle name="Millares" xfId="1" builtinId="3"/>
    <cellStyle name="Millares [0] 2" xfId="426" xr:uid="{00000000-0005-0000-0000-00004E0A0000}"/>
    <cellStyle name="Millares [0] 2 2" xfId="1229" xr:uid="{00000000-0005-0000-0000-00004F0A0000}"/>
    <cellStyle name="Millares [0] 2 3" xfId="654" xr:uid="{00000000-0005-0000-0000-0000500A0000}"/>
    <cellStyle name="Millares [0] 3" xfId="3728" xr:uid="{00000000-0005-0000-0000-0000510A0000}"/>
    <cellStyle name="Millares 10" xfId="166" xr:uid="{00000000-0005-0000-0000-0000520A0000}"/>
    <cellStyle name="Millares 10 2" xfId="1231" xr:uid="{00000000-0005-0000-0000-0000530A0000}"/>
    <cellStyle name="Millares 10 2 2" xfId="4370" xr:uid="{00000000-0005-0000-0000-0000540A0000}"/>
    <cellStyle name="Millares 10 3" xfId="594" xr:uid="{00000000-0005-0000-0000-0000550A0000}"/>
    <cellStyle name="Millares 10 3 2" xfId="2088" xr:uid="{00000000-0005-0000-0000-0000560A0000}"/>
    <cellStyle name="Millares 10 4" xfId="1230" xr:uid="{00000000-0005-0000-0000-0000570A0000}"/>
    <cellStyle name="Millares 10 5" xfId="1075" xr:uid="{00000000-0005-0000-0000-0000580A0000}"/>
    <cellStyle name="Millares 10 6" xfId="484" xr:uid="{00000000-0005-0000-0000-0000590A0000}"/>
    <cellStyle name="Millares 100" xfId="1711" xr:uid="{00000000-0005-0000-0000-00005A0A0000}"/>
    <cellStyle name="Millares 101" xfId="1772" xr:uid="{00000000-0005-0000-0000-00005B0A0000}"/>
    <cellStyle name="Millares 102" xfId="1714" xr:uid="{00000000-0005-0000-0000-00005C0A0000}"/>
    <cellStyle name="Millares 103" xfId="1771" xr:uid="{00000000-0005-0000-0000-00005D0A0000}"/>
    <cellStyle name="Millares 104" xfId="1715" xr:uid="{00000000-0005-0000-0000-00005E0A0000}"/>
    <cellStyle name="Millares 105" xfId="1770" xr:uid="{00000000-0005-0000-0000-00005F0A0000}"/>
    <cellStyle name="Millares 106" xfId="1717" xr:uid="{00000000-0005-0000-0000-0000600A0000}"/>
    <cellStyle name="Millares 107" xfId="1769" xr:uid="{00000000-0005-0000-0000-0000610A0000}"/>
    <cellStyle name="Millares 108" xfId="1718" xr:uid="{00000000-0005-0000-0000-0000620A0000}"/>
    <cellStyle name="Millares 109" xfId="1768" xr:uid="{00000000-0005-0000-0000-0000630A0000}"/>
    <cellStyle name="Millares 11" xfId="471" xr:uid="{00000000-0005-0000-0000-0000640A0000}"/>
    <cellStyle name="Millares 11 2" xfId="1233" xr:uid="{00000000-0005-0000-0000-0000650A0000}"/>
    <cellStyle name="Millares 11 3" xfId="2315" xr:uid="{00000000-0005-0000-0000-0000660A0000}"/>
    <cellStyle name="Millares 11 4" xfId="1232" xr:uid="{00000000-0005-0000-0000-0000670A0000}"/>
    <cellStyle name="Millares 110" xfId="1719" xr:uid="{00000000-0005-0000-0000-0000680A0000}"/>
    <cellStyle name="Millares 111" xfId="1767" xr:uid="{00000000-0005-0000-0000-0000690A0000}"/>
    <cellStyle name="Millares 112" xfId="1720" xr:uid="{00000000-0005-0000-0000-00006A0A0000}"/>
    <cellStyle name="Millares 113" xfId="1766" xr:uid="{00000000-0005-0000-0000-00006B0A0000}"/>
    <cellStyle name="Millares 114" xfId="1721" xr:uid="{00000000-0005-0000-0000-00006C0A0000}"/>
    <cellStyle name="Millares 115" xfId="1765" xr:uid="{00000000-0005-0000-0000-00006D0A0000}"/>
    <cellStyle name="Millares 116" xfId="1722" xr:uid="{00000000-0005-0000-0000-00006E0A0000}"/>
    <cellStyle name="Millares 117" xfId="1764" xr:uid="{00000000-0005-0000-0000-00006F0A0000}"/>
    <cellStyle name="Millares 118" xfId="1723" xr:uid="{00000000-0005-0000-0000-0000700A0000}"/>
    <cellStyle name="Millares 119" xfId="1763" xr:uid="{00000000-0005-0000-0000-0000710A0000}"/>
    <cellStyle name="Millares 12" xfId="582" xr:uid="{00000000-0005-0000-0000-0000720A0000}"/>
    <cellStyle name="Millares 12 2" xfId="2316" xr:uid="{00000000-0005-0000-0000-0000730A0000}"/>
    <cellStyle name="Millares 12 3" xfId="1234" xr:uid="{00000000-0005-0000-0000-0000740A0000}"/>
    <cellStyle name="Millares 120" xfId="1724" xr:uid="{00000000-0005-0000-0000-0000750A0000}"/>
    <cellStyle name="Millares 121" xfId="1762" xr:uid="{00000000-0005-0000-0000-0000760A0000}"/>
    <cellStyle name="Millares 122" xfId="1725" xr:uid="{00000000-0005-0000-0000-0000770A0000}"/>
    <cellStyle name="Millares 123" xfId="1761" xr:uid="{00000000-0005-0000-0000-0000780A0000}"/>
    <cellStyle name="Millares 124" xfId="1726" xr:uid="{00000000-0005-0000-0000-0000790A0000}"/>
    <cellStyle name="Millares 125" xfId="1760" xr:uid="{00000000-0005-0000-0000-00007A0A0000}"/>
    <cellStyle name="Millares 126" xfId="1727" xr:uid="{00000000-0005-0000-0000-00007B0A0000}"/>
    <cellStyle name="Millares 127" xfId="1759" xr:uid="{00000000-0005-0000-0000-00007C0A0000}"/>
    <cellStyle name="Millares 128" xfId="1728" xr:uid="{00000000-0005-0000-0000-00007D0A0000}"/>
    <cellStyle name="Millares 129" xfId="1758" xr:uid="{00000000-0005-0000-0000-00007E0A0000}"/>
    <cellStyle name="Millares 13" xfId="1235" xr:uid="{00000000-0005-0000-0000-00007F0A0000}"/>
    <cellStyle name="Millares 13 2" xfId="2317" xr:uid="{00000000-0005-0000-0000-0000800A0000}"/>
    <cellStyle name="Millares 130" xfId="1729" xr:uid="{00000000-0005-0000-0000-0000810A0000}"/>
    <cellStyle name="Millares 131" xfId="1757" xr:uid="{00000000-0005-0000-0000-0000820A0000}"/>
    <cellStyle name="Millares 132" xfId="1730" xr:uid="{00000000-0005-0000-0000-0000830A0000}"/>
    <cellStyle name="Millares 133" xfId="1756" xr:uid="{00000000-0005-0000-0000-0000840A0000}"/>
    <cellStyle name="Millares 134" xfId="1731" xr:uid="{00000000-0005-0000-0000-0000850A0000}"/>
    <cellStyle name="Millares 135" xfId="1755" xr:uid="{00000000-0005-0000-0000-0000860A0000}"/>
    <cellStyle name="Millares 136" xfId="1732" xr:uid="{00000000-0005-0000-0000-0000870A0000}"/>
    <cellStyle name="Millares 137" xfId="1754" xr:uid="{00000000-0005-0000-0000-0000880A0000}"/>
    <cellStyle name="Millares 138" xfId="1734" xr:uid="{00000000-0005-0000-0000-0000890A0000}"/>
    <cellStyle name="Millares 139" xfId="1753" xr:uid="{00000000-0005-0000-0000-00008A0A0000}"/>
    <cellStyle name="Millares 14" xfId="589" xr:uid="{00000000-0005-0000-0000-00008B0A0000}"/>
    <cellStyle name="Millares 14 2" xfId="2318" xr:uid="{00000000-0005-0000-0000-00008C0A0000}"/>
    <cellStyle name="Millares 140" xfId="1735" xr:uid="{00000000-0005-0000-0000-00008D0A0000}"/>
    <cellStyle name="Millares 141" xfId="1752" xr:uid="{00000000-0005-0000-0000-00008E0A0000}"/>
    <cellStyle name="Millares 142" xfId="1736" xr:uid="{00000000-0005-0000-0000-00008F0A0000}"/>
    <cellStyle name="Millares 143" xfId="1751" xr:uid="{00000000-0005-0000-0000-0000900A0000}"/>
    <cellStyle name="Millares 144" xfId="1737" xr:uid="{00000000-0005-0000-0000-0000910A0000}"/>
    <cellStyle name="Millares 145" xfId="1750" xr:uid="{00000000-0005-0000-0000-0000920A0000}"/>
    <cellStyle name="Millares 146" xfId="1738" xr:uid="{00000000-0005-0000-0000-0000930A0000}"/>
    <cellStyle name="Millares 147" xfId="1749" xr:uid="{00000000-0005-0000-0000-0000940A0000}"/>
    <cellStyle name="Millares 148" xfId="1739" xr:uid="{00000000-0005-0000-0000-0000950A0000}"/>
    <cellStyle name="Millares 149" xfId="1780" xr:uid="{00000000-0005-0000-0000-0000960A0000}"/>
    <cellStyle name="Millares 15" xfId="1236" xr:uid="{00000000-0005-0000-0000-0000970A0000}"/>
    <cellStyle name="Millares 15 2" xfId="2319" xr:uid="{00000000-0005-0000-0000-0000980A0000}"/>
    <cellStyle name="Millares 15 3" xfId="4214" xr:uid="{00000000-0005-0000-0000-0000990A0000}"/>
    <cellStyle name="Millares 150" xfId="1740" xr:uid="{00000000-0005-0000-0000-00009A0A0000}"/>
    <cellStyle name="Millares 151" xfId="1781" xr:uid="{00000000-0005-0000-0000-00009B0A0000}"/>
    <cellStyle name="Millares 152" xfId="1741" xr:uid="{00000000-0005-0000-0000-00009C0A0000}"/>
    <cellStyle name="Millares 153" xfId="1748" xr:uid="{00000000-0005-0000-0000-00009D0A0000}"/>
    <cellStyle name="Millares 154" xfId="1743" xr:uid="{00000000-0005-0000-0000-00009E0A0000}"/>
    <cellStyle name="Millares 155" xfId="1747" xr:uid="{00000000-0005-0000-0000-00009F0A0000}"/>
    <cellStyle name="Millares 156" xfId="1744" xr:uid="{00000000-0005-0000-0000-0000A00A0000}"/>
    <cellStyle name="Millares 157" xfId="1746" xr:uid="{00000000-0005-0000-0000-0000A10A0000}"/>
    <cellStyle name="Millares 158" xfId="1745" xr:uid="{00000000-0005-0000-0000-0000A20A0000}"/>
    <cellStyle name="Millares 159" xfId="1779" xr:uid="{00000000-0005-0000-0000-0000A30A0000}"/>
    <cellStyle name="Millares 16" xfId="1237" xr:uid="{00000000-0005-0000-0000-0000A40A0000}"/>
    <cellStyle name="Millares 16 2" xfId="2320" xr:uid="{00000000-0005-0000-0000-0000A50A0000}"/>
    <cellStyle name="Millares 16 3" xfId="4215" xr:uid="{00000000-0005-0000-0000-0000A60A0000}"/>
    <cellStyle name="Millares 160" xfId="1782" xr:uid="{00000000-0005-0000-0000-0000A70A0000}"/>
    <cellStyle name="Millares 161" xfId="1783" xr:uid="{00000000-0005-0000-0000-0000A80A0000}"/>
    <cellStyle name="Millares 162" xfId="1784" xr:uid="{00000000-0005-0000-0000-0000A90A0000}"/>
    <cellStyle name="Millares 163" xfId="1785" xr:uid="{00000000-0005-0000-0000-0000AA0A0000}"/>
    <cellStyle name="Millares 164" xfId="1708" xr:uid="{00000000-0005-0000-0000-0000AB0A0000}"/>
    <cellStyle name="Millares 165" xfId="1786" xr:uid="{00000000-0005-0000-0000-0000AC0A0000}"/>
    <cellStyle name="Millares 166" xfId="1073" xr:uid="{00000000-0005-0000-0000-0000AD0A0000}"/>
    <cellStyle name="Millares 166 2" xfId="1792" xr:uid="{00000000-0005-0000-0000-0000AE0A0000}"/>
    <cellStyle name="Millares 167" xfId="3681" xr:uid="{00000000-0005-0000-0000-0000AF0A0000}"/>
    <cellStyle name="Millares 168" xfId="3680" xr:uid="{00000000-0005-0000-0000-0000B00A0000}"/>
    <cellStyle name="Millares 169" xfId="3729" xr:uid="{00000000-0005-0000-0000-0000B10A0000}"/>
    <cellStyle name="Millares 17" xfId="1238" xr:uid="{00000000-0005-0000-0000-0000B20A0000}"/>
    <cellStyle name="Millares 17 2" xfId="2321" xr:uid="{00000000-0005-0000-0000-0000B30A0000}"/>
    <cellStyle name="Millares 17 3" xfId="4224" xr:uid="{00000000-0005-0000-0000-0000B40A0000}"/>
    <cellStyle name="Millares 170" xfId="3731" xr:uid="{00000000-0005-0000-0000-0000B50A0000}"/>
    <cellStyle name="Millares 171" xfId="4197" xr:uid="{00000000-0005-0000-0000-0000B60A0000}"/>
    <cellStyle name="Millares 172" xfId="637" xr:uid="{00000000-0005-0000-0000-0000B70A0000}"/>
    <cellStyle name="Millares 173" xfId="595" xr:uid="{00000000-0005-0000-0000-0000B80A0000}"/>
    <cellStyle name="Millares 18" xfId="1239" xr:uid="{00000000-0005-0000-0000-0000B90A0000}"/>
    <cellStyle name="Millares 18 2" xfId="2322" xr:uid="{00000000-0005-0000-0000-0000BA0A0000}"/>
    <cellStyle name="Millares 18 3" xfId="4216" xr:uid="{00000000-0005-0000-0000-0000BB0A0000}"/>
    <cellStyle name="Millares 181" xfId="607" xr:uid="{00000000-0005-0000-0000-0000BC0A0000}"/>
    <cellStyle name="Millares 185" xfId="613" xr:uid="{00000000-0005-0000-0000-0000BD0A0000}"/>
    <cellStyle name="Millares 186" xfId="615" xr:uid="{00000000-0005-0000-0000-0000BE0A0000}"/>
    <cellStyle name="Millares 187" xfId="617" xr:uid="{00000000-0005-0000-0000-0000BF0A0000}"/>
    <cellStyle name="Millares 188" xfId="619" xr:uid="{00000000-0005-0000-0000-0000C00A0000}"/>
    <cellStyle name="Millares 19" xfId="1240" xr:uid="{00000000-0005-0000-0000-0000C10A0000}"/>
    <cellStyle name="Millares 19 2" xfId="2323" xr:uid="{00000000-0005-0000-0000-0000C20A0000}"/>
    <cellStyle name="Millares 19 3" xfId="4222" xr:uid="{00000000-0005-0000-0000-0000C30A0000}"/>
    <cellStyle name="Millares 198" xfId="609" xr:uid="{00000000-0005-0000-0000-0000C40A0000}"/>
    <cellStyle name="Millares 2" xfId="167" xr:uid="{00000000-0005-0000-0000-0000C50A0000}"/>
    <cellStyle name="Millares 2 10" xfId="2324" xr:uid="{00000000-0005-0000-0000-0000C60A0000}"/>
    <cellStyle name="Millares 2 11" xfId="3272" xr:uid="{00000000-0005-0000-0000-0000C70A0000}"/>
    <cellStyle name="Millares 2 12" xfId="1077" xr:uid="{00000000-0005-0000-0000-0000C80A0000}"/>
    <cellStyle name="Millares 2 13" xfId="652" xr:uid="{00000000-0005-0000-0000-0000C90A0000}"/>
    <cellStyle name="Millares 2 2" xfId="168" xr:uid="{00000000-0005-0000-0000-0000CA0A0000}"/>
    <cellStyle name="Millares 2 2 2" xfId="299" xr:uid="{00000000-0005-0000-0000-0000CB0A0000}"/>
    <cellStyle name="Millares 2 2 2 2" xfId="485" xr:uid="{00000000-0005-0000-0000-0000CC0A0000}"/>
    <cellStyle name="Millares 2 2 2 2 2" xfId="2326" xr:uid="{00000000-0005-0000-0000-0000CD0A0000}"/>
    <cellStyle name="Millares 2 2 2 2 3" xfId="2327" xr:uid="{00000000-0005-0000-0000-0000CE0A0000}"/>
    <cellStyle name="Millares 2 2 2 3" xfId="2328" xr:uid="{00000000-0005-0000-0000-0000CF0A0000}"/>
    <cellStyle name="Millares 2 2 2 4" xfId="2329" xr:uid="{00000000-0005-0000-0000-0000D00A0000}"/>
    <cellStyle name="Millares 2 2 2 5" xfId="2330" xr:uid="{00000000-0005-0000-0000-0000D10A0000}"/>
    <cellStyle name="Millares 2 2 2 6" xfId="2325" xr:uid="{00000000-0005-0000-0000-0000D20A0000}"/>
    <cellStyle name="Millares 2 2 2 7" xfId="1241" xr:uid="{00000000-0005-0000-0000-0000D30A0000}"/>
    <cellStyle name="Millares 2 2 2 8" xfId="470" xr:uid="{00000000-0005-0000-0000-0000D40A0000}"/>
    <cellStyle name="Millares 2 2 3" xfId="1242" xr:uid="{00000000-0005-0000-0000-0000D50A0000}"/>
    <cellStyle name="Millares 2 2 3 2" xfId="2331" xr:uid="{00000000-0005-0000-0000-0000D60A0000}"/>
    <cellStyle name="Millares 2 2 3 3" xfId="2332" xr:uid="{00000000-0005-0000-0000-0000D70A0000}"/>
    <cellStyle name="Millares 2 2 4" xfId="2333" xr:uid="{00000000-0005-0000-0000-0000D80A0000}"/>
    <cellStyle name="Millares 2 2 5" xfId="2334" xr:uid="{00000000-0005-0000-0000-0000D90A0000}"/>
    <cellStyle name="Millares 2 2 6" xfId="3280" xr:uid="{00000000-0005-0000-0000-0000DA0A0000}"/>
    <cellStyle name="Millares 2 2_14.1- Reservas x Producto(HBPA)" xfId="593" xr:uid="{00000000-0005-0000-0000-0000DB0A0000}"/>
    <cellStyle name="Millares 2 3" xfId="169" xr:uid="{00000000-0005-0000-0000-0000DC0A0000}"/>
    <cellStyle name="Millares 2 3 2" xfId="330" xr:uid="{00000000-0005-0000-0000-0000DD0A0000}"/>
    <cellStyle name="Millares 2 3 2 2" xfId="2581" xr:uid="{00000000-0005-0000-0000-0000DE0A0000}"/>
    <cellStyle name="Millares 2 3 3" xfId="2335" xr:uid="{00000000-0005-0000-0000-0000DF0A0000}"/>
    <cellStyle name="Millares 2 4" xfId="458" xr:uid="{00000000-0005-0000-0000-0000E00A0000}"/>
    <cellStyle name="Millares 2 4 2" xfId="1244" xr:uid="{00000000-0005-0000-0000-0000E10A0000}"/>
    <cellStyle name="Millares 2 4 2 2" xfId="4318" xr:uid="{00000000-0005-0000-0000-0000E20A0000}"/>
    <cellStyle name="Millares 2 4 2 3" xfId="4208" xr:uid="{00000000-0005-0000-0000-0000E30A0000}"/>
    <cellStyle name="Millares 2 4 3" xfId="1245" xr:uid="{00000000-0005-0000-0000-0000E40A0000}"/>
    <cellStyle name="Millares 2 4 3 2" xfId="3727" xr:uid="{00000000-0005-0000-0000-0000E50A0000}"/>
    <cellStyle name="Millares 2 4 4" xfId="2336" xr:uid="{00000000-0005-0000-0000-0000E60A0000}"/>
    <cellStyle name="Millares 2 4 4 2" xfId="4284" xr:uid="{00000000-0005-0000-0000-0000E70A0000}"/>
    <cellStyle name="Millares 2 4 5" xfId="1243" xr:uid="{00000000-0005-0000-0000-0000E80A0000}"/>
    <cellStyle name="Millares 2 5" xfId="460" xr:uid="{00000000-0005-0000-0000-0000E90A0000}"/>
    <cellStyle name="Millares 2 5 2" xfId="2337" xr:uid="{00000000-0005-0000-0000-0000EA0A0000}"/>
    <cellStyle name="Millares 2 5 2 2" xfId="3689" xr:uid="{00000000-0005-0000-0000-0000EB0A0000}"/>
    <cellStyle name="Millares 2 5 3" xfId="1246" xr:uid="{00000000-0005-0000-0000-0000EC0A0000}"/>
    <cellStyle name="Millares 2 6" xfId="2338" xr:uid="{00000000-0005-0000-0000-0000ED0A0000}"/>
    <cellStyle name="Millares 2 6 2" xfId="3703" xr:uid="{00000000-0005-0000-0000-0000EE0A0000}"/>
    <cellStyle name="Millares 2 7" xfId="2339" xr:uid="{00000000-0005-0000-0000-0000EF0A0000}"/>
    <cellStyle name="Millares 2 8" xfId="2340" xr:uid="{00000000-0005-0000-0000-0000F00A0000}"/>
    <cellStyle name="Millares 2 9" xfId="2341" xr:uid="{00000000-0005-0000-0000-0000F10A0000}"/>
    <cellStyle name="Millares 2_12-11  CONSOLIDADO VAN DYKE" xfId="2342" xr:uid="{00000000-0005-0000-0000-0000F20A0000}"/>
    <cellStyle name="Millares 20" xfId="1247" xr:uid="{00000000-0005-0000-0000-0000F30A0000}"/>
    <cellStyle name="Millares 20 2" xfId="2343" xr:uid="{00000000-0005-0000-0000-0000F40A0000}"/>
    <cellStyle name="Millares 20 3" xfId="4223" xr:uid="{00000000-0005-0000-0000-0000F50A0000}"/>
    <cellStyle name="Millares 21" xfId="1248" xr:uid="{00000000-0005-0000-0000-0000F60A0000}"/>
    <cellStyle name="Millares 21 2" xfId="2344" xr:uid="{00000000-0005-0000-0000-0000F70A0000}"/>
    <cellStyle name="Millares 21 3" xfId="4212" xr:uid="{00000000-0005-0000-0000-0000F80A0000}"/>
    <cellStyle name="Millares 22" xfId="606" xr:uid="{00000000-0005-0000-0000-0000F90A0000}"/>
    <cellStyle name="Millares 22 2" xfId="2345" xr:uid="{00000000-0005-0000-0000-0000FA0A0000}"/>
    <cellStyle name="Millares 22 3" xfId="1249" xr:uid="{00000000-0005-0000-0000-0000FB0A0000}"/>
    <cellStyle name="Millares 22 4" xfId="4217" xr:uid="{00000000-0005-0000-0000-0000FC0A0000}"/>
    <cellStyle name="Millares 23" xfId="634" xr:uid="{00000000-0005-0000-0000-0000FD0A0000}"/>
    <cellStyle name="Millares 23 2" xfId="2346" xr:uid="{00000000-0005-0000-0000-0000FE0A0000}"/>
    <cellStyle name="Millares 23 3" xfId="1250" xr:uid="{00000000-0005-0000-0000-0000FF0A0000}"/>
    <cellStyle name="Millares 23 4" xfId="4220" xr:uid="{00000000-0005-0000-0000-0000000B0000}"/>
    <cellStyle name="Millares 24" xfId="630" xr:uid="{00000000-0005-0000-0000-0000010B0000}"/>
    <cellStyle name="Millares 24 2" xfId="2347" xr:uid="{00000000-0005-0000-0000-0000020B0000}"/>
    <cellStyle name="Millares 24 3" xfId="1251" xr:uid="{00000000-0005-0000-0000-0000030B0000}"/>
    <cellStyle name="Millares 24 4" xfId="4218" xr:uid="{00000000-0005-0000-0000-0000040B0000}"/>
    <cellStyle name="Millares 25" xfId="626" xr:uid="{00000000-0005-0000-0000-0000050B0000}"/>
    <cellStyle name="Millares 25 2" xfId="2348" xr:uid="{00000000-0005-0000-0000-0000060B0000}"/>
    <cellStyle name="Millares 25 3" xfId="1252" xr:uid="{00000000-0005-0000-0000-0000070B0000}"/>
    <cellStyle name="Millares 25 4" xfId="4221" xr:uid="{00000000-0005-0000-0000-0000080B0000}"/>
    <cellStyle name="Millares 26" xfId="1253" xr:uid="{00000000-0005-0000-0000-0000090B0000}"/>
    <cellStyle name="Millares 26 2" xfId="2349" xr:uid="{00000000-0005-0000-0000-00000A0B0000}"/>
    <cellStyle name="Millares 26 3" xfId="4225" xr:uid="{00000000-0005-0000-0000-00000B0B0000}"/>
    <cellStyle name="Millares 27" xfId="1254" xr:uid="{00000000-0005-0000-0000-00000C0B0000}"/>
    <cellStyle name="Millares 27 2" xfId="2350" xr:uid="{00000000-0005-0000-0000-00000D0B0000}"/>
    <cellStyle name="Millares 27 3" xfId="4219" xr:uid="{00000000-0005-0000-0000-00000E0B0000}"/>
    <cellStyle name="Millares 28" xfId="1255" xr:uid="{00000000-0005-0000-0000-00000F0B0000}"/>
    <cellStyle name="Millares 28 2" xfId="1256" xr:uid="{00000000-0005-0000-0000-0000100B0000}"/>
    <cellStyle name="Millares 28 3" xfId="1169" xr:uid="{00000000-0005-0000-0000-0000110B0000}"/>
    <cellStyle name="Millares 28 4" xfId="4211" xr:uid="{00000000-0005-0000-0000-0000120B0000}"/>
    <cellStyle name="Millares 29" xfId="1257" xr:uid="{00000000-0005-0000-0000-0000130B0000}"/>
    <cellStyle name="Millares 29 2" xfId="2351" xr:uid="{00000000-0005-0000-0000-0000140B0000}"/>
    <cellStyle name="Millares 29 3" xfId="4226" xr:uid="{00000000-0005-0000-0000-0000150B0000}"/>
    <cellStyle name="Millares 3" xfId="170" xr:uid="{00000000-0005-0000-0000-0000160B0000}"/>
    <cellStyle name="Millares 3 10" xfId="653" xr:uid="{00000000-0005-0000-0000-0000170B0000}"/>
    <cellStyle name="Millares 3 11" xfId="427" xr:uid="{00000000-0005-0000-0000-0000180B0000}"/>
    <cellStyle name="Millares 3 2" xfId="171" xr:uid="{00000000-0005-0000-0000-0000190B0000}"/>
    <cellStyle name="Millares 3 2 2" xfId="275" xr:uid="{00000000-0005-0000-0000-00001A0B0000}"/>
    <cellStyle name="Millares 3 2 2 2" xfId="1261" xr:uid="{00000000-0005-0000-0000-00001B0B0000}"/>
    <cellStyle name="Millares 3 2 2 3" xfId="1262" xr:uid="{00000000-0005-0000-0000-00001C0B0000}"/>
    <cellStyle name="Millares 3 2 2 4" xfId="1260" xr:uid="{00000000-0005-0000-0000-00001D0B0000}"/>
    <cellStyle name="Millares 3 2 2 5" xfId="553" xr:uid="{00000000-0005-0000-0000-00001E0B0000}"/>
    <cellStyle name="Millares 3 2 3" xfId="1263" xr:uid="{00000000-0005-0000-0000-00001F0B0000}"/>
    <cellStyle name="Millares 3 2 3 2" xfId="1264" xr:uid="{00000000-0005-0000-0000-0000200B0000}"/>
    <cellStyle name="Millares 3 2 4" xfId="1265" xr:uid="{00000000-0005-0000-0000-0000210B0000}"/>
    <cellStyle name="Millares 3 2 5" xfId="1266" xr:uid="{00000000-0005-0000-0000-0000220B0000}"/>
    <cellStyle name="Millares 3 2 6" xfId="2089" xr:uid="{00000000-0005-0000-0000-0000230B0000}"/>
    <cellStyle name="Millares 3 2 7" xfId="1259" xr:uid="{00000000-0005-0000-0000-0000240B0000}"/>
    <cellStyle name="Millares 3 2 8" xfId="658" xr:uid="{00000000-0005-0000-0000-0000250B0000}"/>
    <cellStyle name="Millares 3 3" xfId="1067" xr:uid="{00000000-0005-0000-0000-0000260B0000}"/>
    <cellStyle name="Millares 3 3 2" xfId="1268" xr:uid="{00000000-0005-0000-0000-0000270B0000}"/>
    <cellStyle name="Millares 3 3 2 2" xfId="1269" xr:uid="{00000000-0005-0000-0000-0000280B0000}"/>
    <cellStyle name="Millares 3 3 3" xfId="1267" xr:uid="{00000000-0005-0000-0000-0000290B0000}"/>
    <cellStyle name="Millares 3 3 4" xfId="4395" xr:uid="{00000000-0005-0000-0000-00002A0B0000}"/>
    <cellStyle name="Millares 3 4" xfId="1270" xr:uid="{00000000-0005-0000-0000-00002B0B0000}"/>
    <cellStyle name="Millares 3 4 2" xfId="1271" xr:uid="{00000000-0005-0000-0000-00002C0B0000}"/>
    <cellStyle name="Millares 3 4 3" xfId="2352" xr:uid="{00000000-0005-0000-0000-00002D0B0000}"/>
    <cellStyle name="Millares 3 5" xfId="1272" xr:uid="{00000000-0005-0000-0000-00002E0B0000}"/>
    <cellStyle name="Millares 3 5 2" xfId="1273" xr:uid="{00000000-0005-0000-0000-00002F0B0000}"/>
    <cellStyle name="Millares 3 5 3" xfId="1274" xr:uid="{00000000-0005-0000-0000-0000300B0000}"/>
    <cellStyle name="Millares 3 5 4" xfId="2353" xr:uid="{00000000-0005-0000-0000-0000310B0000}"/>
    <cellStyle name="Millares 3 6" xfId="1275" xr:uid="{00000000-0005-0000-0000-0000320B0000}"/>
    <cellStyle name="Millares 3 6 2" xfId="1276" xr:uid="{00000000-0005-0000-0000-0000330B0000}"/>
    <cellStyle name="Millares 3 6 2 2" xfId="1277" xr:uid="{00000000-0005-0000-0000-0000340B0000}"/>
    <cellStyle name="Millares 3 6 3" xfId="1733" xr:uid="{00000000-0005-0000-0000-0000350B0000}"/>
    <cellStyle name="Millares 3 6 4" xfId="2354" xr:uid="{00000000-0005-0000-0000-0000360B0000}"/>
    <cellStyle name="Millares 3 7" xfId="1258" xr:uid="{00000000-0005-0000-0000-0000370B0000}"/>
    <cellStyle name="Millares 3 8" xfId="3281" xr:uid="{00000000-0005-0000-0000-0000380B0000}"/>
    <cellStyle name="Millares 3 8 2" xfId="3712" xr:uid="{00000000-0005-0000-0000-0000390B0000}"/>
    <cellStyle name="Millares 3 9" xfId="1109" xr:uid="{00000000-0005-0000-0000-00003A0B0000}"/>
    <cellStyle name="Millares 30" xfId="1278" xr:uid="{00000000-0005-0000-0000-00003B0B0000}"/>
    <cellStyle name="Millares 30 2" xfId="2355" xr:uid="{00000000-0005-0000-0000-00003C0B0000}"/>
    <cellStyle name="Millares 30 3" xfId="4213" xr:uid="{00000000-0005-0000-0000-00003D0B0000}"/>
    <cellStyle name="Millares 31" xfId="1279" xr:uid="{00000000-0005-0000-0000-00003E0B0000}"/>
    <cellStyle name="Millares 31 2" xfId="2356" xr:uid="{00000000-0005-0000-0000-00003F0B0000}"/>
    <cellStyle name="Millares 31 2 2" xfId="4292" xr:uid="{00000000-0005-0000-0000-0000400B0000}"/>
    <cellStyle name="Millares 31 3" xfId="4199" xr:uid="{00000000-0005-0000-0000-0000410B0000}"/>
    <cellStyle name="Millares 32" xfId="1280" xr:uid="{00000000-0005-0000-0000-0000420B0000}"/>
    <cellStyle name="Millares 32 2" xfId="2357" xr:uid="{00000000-0005-0000-0000-0000430B0000}"/>
    <cellStyle name="Millares 32 3" xfId="4204" xr:uid="{00000000-0005-0000-0000-0000440B0000}"/>
    <cellStyle name="Millares 33" xfId="1281" xr:uid="{00000000-0005-0000-0000-0000450B0000}"/>
    <cellStyle name="Millares 33 2" xfId="2358" xr:uid="{00000000-0005-0000-0000-0000460B0000}"/>
    <cellStyle name="Millares 33 3" xfId="4200" xr:uid="{00000000-0005-0000-0000-0000470B0000}"/>
    <cellStyle name="Millares 34" xfId="1282" xr:uid="{00000000-0005-0000-0000-0000480B0000}"/>
    <cellStyle name="Millares 34 2" xfId="2359" xr:uid="{00000000-0005-0000-0000-0000490B0000}"/>
    <cellStyle name="Millares 34 2 2" xfId="4325" xr:uid="{00000000-0005-0000-0000-00004A0B0000}"/>
    <cellStyle name="Millares 34 3" xfId="4227" xr:uid="{00000000-0005-0000-0000-00004B0B0000}"/>
    <cellStyle name="Millares 35" xfId="1283" xr:uid="{00000000-0005-0000-0000-00004C0B0000}"/>
    <cellStyle name="Millares 35 2" xfId="2360" xr:uid="{00000000-0005-0000-0000-00004D0B0000}"/>
    <cellStyle name="Millares 35 2 2" xfId="4326" xr:uid="{00000000-0005-0000-0000-00004E0B0000}"/>
    <cellStyle name="Millares 35 3" xfId="4228" xr:uid="{00000000-0005-0000-0000-00004F0B0000}"/>
    <cellStyle name="Millares 36" xfId="586" xr:uid="{00000000-0005-0000-0000-0000500B0000}"/>
    <cellStyle name="Millares 36 2" xfId="2361" xr:uid="{00000000-0005-0000-0000-0000510B0000}"/>
    <cellStyle name="Millares 36 3" xfId="4229" xr:uid="{00000000-0005-0000-0000-0000520B0000}"/>
    <cellStyle name="Millares 36 4" xfId="1284" xr:uid="{00000000-0005-0000-0000-0000530B0000}"/>
    <cellStyle name="Millares 37" xfId="1285" xr:uid="{00000000-0005-0000-0000-0000540B0000}"/>
    <cellStyle name="Millares 37 2" xfId="2362" xr:uid="{00000000-0005-0000-0000-0000550B0000}"/>
    <cellStyle name="Millares 37 3" xfId="4258" xr:uid="{00000000-0005-0000-0000-0000560B0000}"/>
    <cellStyle name="Millares 38" xfId="1286" xr:uid="{00000000-0005-0000-0000-0000570B0000}"/>
    <cellStyle name="Millares 38 2" xfId="2363" xr:uid="{00000000-0005-0000-0000-0000580B0000}"/>
    <cellStyle name="Millares 38 3" xfId="4358" xr:uid="{00000000-0005-0000-0000-0000590B0000}"/>
    <cellStyle name="Millares 39" xfId="1287" xr:uid="{00000000-0005-0000-0000-00005A0B0000}"/>
    <cellStyle name="Millares 39 2" xfId="2364" xr:uid="{00000000-0005-0000-0000-00005B0B0000}"/>
    <cellStyle name="Millares 39 3" xfId="4367" xr:uid="{00000000-0005-0000-0000-00005C0B0000}"/>
    <cellStyle name="Millares 4" xfId="172" xr:uid="{00000000-0005-0000-0000-00005D0B0000}"/>
    <cellStyle name="Millares 4 10" xfId="2365" xr:uid="{00000000-0005-0000-0000-00005E0B0000}"/>
    <cellStyle name="Millares 4 11" xfId="2366" xr:uid="{00000000-0005-0000-0000-00005F0B0000}"/>
    <cellStyle name="Millares 4 12" xfId="2367" xr:uid="{00000000-0005-0000-0000-0000600B0000}"/>
    <cellStyle name="Millares 4 13" xfId="2368" xr:uid="{00000000-0005-0000-0000-0000610B0000}"/>
    <cellStyle name="Millares 4 14" xfId="2369" xr:uid="{00000000-0005-0000-0000-0000620B0000}"/>
    <cellStyle name="Millares 4 15" xfId="2370" xr:uid="{00000000-0005-0000-0000-0000630B0000}"/>
    <cellStyle name="Millares 4 16" xfId="2371" xr:uid="{00000000-0005-0000-0000-0000640B0000}"/>
    <cellStyle name="Millares 4 17" xfId="2372" xr:uid="{00000000-0005-0000-0000-0000650B0000}"/>
    <cellStyle name="Millares 4 18" xfId="2373" xr:uid="{00000000-0005-0000-0000-0000660B0000}"/>
    <cellStyle name="Millares 4 19" xfId="2374" xr:uid="{00000000-0005-0000-0000-0000670B0000}"/>
    <cellStyle name="Millares 4 2" xfId="173" xr:uid="{00000000-0005-0000-0000-0000680B0000}"/>
    <cellStyle name="Millares 4 2 2" xfId="301" xr:uid="{00000000-0005-0000-0000-0000690B0000}"/>
    <cellStyle name="Millares 4 2 2 2" xfId="1290" xr:uid="{00000000-0005-0000-0000-00006A0B0000}"/>
    <cellStyle name="Millares 4 2 2 2 2" xfId="4306" xr:uid="{00000000-0005-0000-0000-00006B0B0000}"/>
    <cellStyle name="Millares 4 2 2 3" xfId="2582" xr:uid="{00000000-0005-0000-0000-00006C0B0000}"/>
    <cellStyle name="Millares 4 2 2 3 2" xfId="3725" xr:uid="{00000000-0005-0000-0000-00006D0B0000}"/>
    <cellStyle name="Millares 4 2 2 4" xfId="1289" xr:uid="{00000000-0005-0000-0000-00006E0B0000}"/>
    <cellStyle name="Millares 4 2 3" xfId="327" xr:uid="{00000000-0005-0000-0000-00006F0B0000}"/>
    <cellStyle name="Millares 4 2 3 2" xfId="4340" xr:uid="{00000000-0005-0000-0000-0000700B0000}"/>
    <cellStyle name="Millares 4 2 3 3" xfId="4243" xr:uid="{00000000-0005-0000-0000-0000710B0000}"/>
    <cellStyle name="Millares 4 2 3 4" xfId="1291" xr:uid="{00000000-0005-0000-0000-0000720B0000}"/>
    <cellStyle name="Millares 4 2 4" xfId="2375" xr:uid="{00000000-0005-0000-0000-0000730B0000}"/>
    <cellStyle name="Millares 4 2 4 2" xfId="4272" xr:uid="{00000000-0005-0000-0000-0000740B0000}"/>
    <cellStyle name="Millares 4 2 5" xfId="1288" xr:uid="{00000000-0005-0000-0000-0000750B0000}"/>
    <cellStyle name="Millares 4 20" xfId="2376" xr:uid="{00000000-0005-0000-0000-0000760B0000}"/>
    <cellStyle name="Millares 4 21" xfId="2377" xr:uid="{00000000-0005-0000-0000-0000770B0000}"/>
    <cellStyle name="Millares 4 22" xfId="2378" xr:uid="{00000000-0005-0000-0000-0000780B0000}"/>
    <cellStyle name="Millares 4 23" xfId="2379" xr:uid="{00000000-0005-0000-0000-0000790B0000}"/>
    <cellStyle name="Millares 4 24" xfId="2380" xr:uid="{00000000-0005-0000-0000-00007A0B0000}"/>
    <cellStyle name="Millares 4 25" xfId="2381" xr:uid="{00000000-0005-0000-0000-00007B0B0000}"/>
    <cellStyle name="Millares 4 26" xfId="2382" xr:uid="{00000000-0005-0000-0000-00007C0B0000}"/>
    <cellStyle name="Millares 4 27" xfId="2383" xr:uid="{00000000-0005-0000-0000-00007D0B0000}"/>
    <cellStyle name="Millares 4 28" xfId="2384" xr:uid="{00000000-0005-0000-0000-00007E0B0000}"/>
    <cellStyle name="Millares 4 29" xfId="2385" xr:uid="{00000000-0005-0000-0000-00007F0B0000}"/>
    <cellStyle name="Millares 4 3" xfId="174" xr:uid="{00000000-0005-0000-0000-0000800B0000}"/>
    <cellStyle name="Millares 4 3 2" xfId="2386" xr:uid="{00000000-0005-0000-0000-0000810B0000}"/>
    <cellStyle name="Millares 4 3 2 2" xfId="3713" xr:uid="{00000000-0005-0000-0000-0000820B0000}"/>
    <cellStyle name="Millares 4 3 3" xfId="1292" xr:uid="{00000000-0005-0000-0000-0000830B0000}"/>
    <cellStyle name="Millares 4 3 4" xfId="554" xr:uid="{00000000-0005-0000-0000-0000840B0000}"/>
    <cellStyle name="Millares 4 30" xfId="2387" xr:uid="{00000000-0005-0000-0000-0000850B0000}"/>
    <cellStyle name="Millares 4 31" xfId="2388" xr:uid="{00000000-0005-0000-0000-0000860B0000}"/>
    <cellStyle name="Millares 4 32" xfId="2389" xr:uid="{00000000-0005-0000-0000-0000870B0000}"/>
    <cellStyle name="Millares 4 33" xfId="2390" xr:uid="{00000000-0005-0000-0000-0000880B0000}"/>
    <cellStyle name="Millares 4 34" xfId="2391" xr:uid="{00000000-0005-0000-0000-0000890B0000}"/>
    <cellStyle name="Millares 4 35" xfId="2392" xr:uid="{00000000-0005-0000-0000-00008A0B0000}"/>
    <cellStyle name="Millares 4 36" xfId="2393" xr:uid="{00000000-0005-0000-0000-00008B0B0000}"/>
    <cellStyle name="Millares 4 37" xfId="2394" xr:uid="{00000000-0005-0000-0000-00008C0B0000}"/>
    <cellStyle name="Millares 4 38" xfId="2395" xr:uid="{00000000-0005-0000-0000-00008D0B0000}"/>
    <cellStyle name="Millares 4 39" xfId="2396" xr:uid="{00000000-0005-0000-0000-00008E0B0000}"/>
    <cellStyle name="Millares 4 4" xfId="297" xr:uid="{00000000-0005-0000-0000-00008F0B0000}"/>
    <cellStyle name="Millares 4 4 2" xfId="2397" xr:uid="{00000000-0005-0000-0000-0000900B0000}"/>
    <cellStyle name="Millares 4 4 3" xfId="1293" xr:uid="{00000000-0005-0000-0000-0000910B0000}"/>
    <cellStyle name="Millares 4 40" xfId="2398" xr:uid="{00000000-0005-0000-0000-0000920B0000}"/>
    <cellStyle name="Millares 4 41" xfId="2399" xr:uid="{00000000-0005-0000-0000-0000930B0000}"/>
    <cellStyle name="Millares 4 42" xfId="2400" xr:uid="{00000000-0005-0000-0000-0000940B0000}"/>
    <cellStyle name="Millares 4 43" xfId="2401" xr:uid="{00000000-0005-0000-0000-0000950B0000}"/>
    <cellStyle name="Millares 4 44" xfId="2583" xr:uid="{00000000-0005-0000-0000-0000960B0000}"/>
    <cellStyle name="Millares 4 45" xfId="3282" xr:uid="{00000000-0005-0000-0000-0000970B0000}"/>
    <cellStyle name="Millares 4 46" xfId="1110" xr:uid="{00000000-0005-0000-0000-0000980B0000}"/>
    <cellStyle name="Millares 4 5" xfId="1294" xr:uid="{00000000-0005-0000-0000-0000990B0000}"/>
    <cellStyle name="Millares 4 5 2" xfId="2402" xr:uid="{00000000-0005-0000-0000-00009A0B0000}"/>
    <cellStyle name="Millares 4 6" xfId="2403" xr:uid="{00000000-0005-0000-0000-00009B0B0000}"/>
    <cellStyle name="Millares 4 7" xfId="2404" xr:uid="{00000000-0005-0000-0000-00009C0B0000}"/>
    <cellStyle name="Millares 4 8" xfId="2405" xr:uid="{00000000-0005-0000-0000-00009D0B0000}"/>
    <cellStyle name="Millares 4 9" xfId="2406" xr:uid="{00000000-0005-0000-0000-00009E0B0000}"/>
    <cellStyle name="Millares 4 9 10" xfId="659" xr:uid="{00000000-0005-0000-0000-00009F0B0000}"/>
    <cellStyle name="Millares 4_IFB ANEXOS Diciembre11 IFHSBC El Salvador1" xfId="2407" xr:uid="{00000000-0005-0000-0000-0000A00B0000}"/>
    <cellStyle name="Millares 40" xfId="1295" xr:uid="{00000000-0005-0000-0000-0000A10B0000}"/>
    <cellStyle name="Millares 40 2" xfId="2408" xr:uid="{00000000-0005-0000-0000-0000A20B0000}"/>
    <cellStyle name="Millares 40 3" xfId="4368" xr:uid="{00000000-0005-0000-0000-0000A30B0000}"/>
    <cellStyle name="Millares 41" xfId="604" xr:uid="{00000000-0005-0000-0000-0000A40B0000}"/>
    <cellStyle name="Millares 41 2" xfId="2409" xr:uid="{00000000-0005-0000-0000-0000A50B0000}"/>
    <cellStyle name="Millares 41 3" xfId="1296" xr:uid="{00000000-0005-0000-0000-0000A60B0000}"/>
    <cellStyle name="Millares 42" xfId="1297" xr:uid="{00000000-0005-0000-0000-0000A70B0000}"/>
    <cellStyle name="Millares 42 2" xfId="2410" xr:uid="{00000000-0005-0000-0000-0000A80B0000}"/>
    <cellStyle name="Millares 42 3" xfId="4369" xr:uid="{00000000-0005-0000-0000-0000A90B0000}"/>
    <cellStyle name="Millares 43" xfId="1298" xr:uid="{00000000-0005-0000-0000-0000AA0B0000}"/>
    <cellStyle name="Millares 43 2" xfId="2411" xr:uid="{00000000-0005-0000-0000-0000AB0B0000}"/>
    <cellStyle name="Millares 43 3" xfId="4407" xr:uid="{00000000-0005-0000-0000-0000AC0B0000}"/>
    <cellStyle name="Millares 44" xfId="1299" xr:uid="{00000000-0005-0000-0000-0000AD0B0000}"/>
    <cellStyle name="Millares 44 2" xfId="2412" xr:uid="{00000000-0005-0000-0000-0000AE0B0000}"/>
    <cellStyle name="Millares 44 3" xfId="4408" xr:uid="{00000000-0005-0000-0000-0000AF0B0000}"/>
    <cellStyle name="Millares 45" xfId="640" xr:uid="{00000000-0005-0000-0000-0000B00B0000}"/>
    <cellStyle name="Millares 45 2" xfId="2413" xr:uid="{00000000-0005-0000-0000-0000B10B0000}"/>
    <cellStyle name="Millares 45 3" xfId="1300" xr:uid="{00000000-0005-0000-0000-0000B20B0000}"/>
    <cellStyle name="Millares 46" xfId="1301" xr:uid="{00000000-0005-0000-0000-0000B30B0000}"/>
    <cellStyle name="Millares 46 2" xfId="2414" xr:uid="{00000000-0005-0000-0000-0000B40B0000}"/>
    <cellStyle name="Millares 47" xfId="628" xr:uid="{00000000-0005-0000-0000-0000B50B0000}"/>
    <cellStyle name="Millares 47 2" xfId="2415" xr:uid="{00000000-0005-0000-0000-0000B60B0000}"/>
    <cellStyle name="Millares 47 3" xfId="1302" xr:uid="{00000000-0005-0000-0000-0000B70B0000}"/>
    <cellStyle name="Millares 48" xfId="632" xr:uid="{00000000-0005-0000-0000-0000B80B0000}"/>
    <cellStyle name="Millares 48 2" xfId="2416" xr:uid="{00000000-0005-0000-0000-0000B90B0000}"/>
    <cellStyle name="Millares 48 3" xfId="1303" xr:uid="{00000000-0005-0000-0000-0000BA0B0000}"/>
    <cellStyle name="Millares 49" xfId="636" xr:uid="{00000000-0005-0000-0000-0000BB0B0000}"/>
    <cellStyle name="Millares 49 2" xfId="2417" xr:uid="{00000000-0005-0000-0000-0000BC0B0000}"/>
    <cellStyle name="Millares 49 3" xfId="1304" xr:uid="{00000000-0005-0000-0000-0000BD0B0000}"/>
    <cellStyle name="Millares 5" xfId="175" xr:uid="{00000000-0005-0000-0000-0000BE0B0000}"/>
    <cellStyle name="Millares 5 18" xfId="176" xr:uid="{00000000-0005-0000-0000-0000BF0B0000}"/>
    <cellStyle name="Millares 5 2" xfId="2" xr:uid="{00000000-0005-0000-0000-0000C00B0000}"/>
    <cellStyle name="Millares 5 2 2" xfId="277" xr:uid="{00000000-0005-0000-0000-0000C10B0000}"/>
    <cellStyle name="Millares 5 2 2 2" xfId="2584" xr:uid="{00000000-0005-0000-0000-0000C20B0000}"/>
    <cellStyle name="Millares 5 2 3" xfId="328" xr:uid="{00000000-0005-0000-0000-0000C30B0000}"/>
    <cellStyle name="Millares 5 2 3 2" xfId="2418" xr:uid="{00000000-0005-0000-0000-0000C40B0000}"/>
    <cellStyle name="Millares 5 2 4" xfId="1305" xr:uid="{00000000-0005-0000-0000-0000C50B0000}"/>
    <cellStyle name="Millares 5 3" xfId="323" xr:uid="{00000000-0005-0000-0000-0000C60B0000}"/>
    <cellStyle name="Millares 5 3 2" xfId="2419" xr:uid="{00000000-0005-0000-0000-0000C70B0000}"/>
    <cellStyle name="Millares 5 3 3" xfId="476" xr:uid="{00000000-0005-0000-0000-0000C80B0000}"/>
    <cellStyle name="Millares 5 4" xfId="2420" xr:uid="{00000000-0005-0000-0000-0000C90B0000}"/>
    <cellStyle name="Millares 5 5" xfId="3283" xr:uid="{00000000-0005-0000-0000-0000CA0B0000}"/>
    <cellStyle name="Millares 5_anexo 10 otros activos" xfId="2421" xr:uid="{00000000-0005-0000-0000-0000CB0B0000}"/>
    <cellStyle name="Millares 50" xfId="624" xr:uid="{00000000-0005-0000-0000-0000CC0B0000}"/>
    <cellStyle name="Millares 50 2" xfId="2422" xr:uid="{00000000-0005-0000-0000-0000CD0B0000}"/>
    <cellStyle name="Millares 50 3" xfId="1306" xr:uid="{00000000-0005-0000-0000-0000CE0B0000}"/>
    <cellStyle name="Millares 51" xfId="639" xr:uid="{00000000-0005-0000-0000-0000CF0B0000}"/>
    <cellStyle name="Millares 51 2" xfId="2423" xr:uid="{00000000-0005-0000-0000-0000D00B0000}"/>
    <cellStyle name="Millares 51 3" xfId="1307" xr:uid="{00000000-0005-0000-0000-0000D10B0000}"/>
    <cellStyle name="Millares 52" xfId="1308" xr:uid="{00000000-0005-0000-0000-0000D20B0000}"/>
    <cellStyle name="Millares 52 2" xfId="2424" xr:uid="{00000000-0005-0000-0000-0000D30B0000}"/>
    <cellStyle name="Millares 53" xfId="1309" xr:uid="{00000000-0005-0000-0000-0000D40B0000}"/>
    <cellStyle name="Millares 53 2" xfId="2425" xr:uid="{00000000-0005-0000-0000-0000D50B0000}"/>
    <cellStyle name="Millares 54" xfId="1310" xr:uid="{00000000-0005-0000-0000-0000D60B0000}"/>
    <cellStyle name="Millares 54 2" xfId="1311" xr:uid="{00000000-0005-0000-0000-0000D70B0000}"/>
    <cellStyle name="Millares 54 3" xfId="2426" xr:uid="{00000000-0005-0000-0000-0000D80B0000}"/>
    <cellStyle name="Millares 55" xfId="1312" xr:uid="{00000000-0005-0000-0000-0000D90B0000}"/>
    <cellStyle name="Millares 55 2" xfId="2427" xr:uid="{00000000-0005-0000-0000-0000DA0B0000}"/>
    <cellStyle name="Millares 56" xfId="1313" xr:uid="{00000000-0005-0000-0000-0000DB0B0000}"/>
    <cellStyle name="Millares 56 2" xfId="2428" xr:uid="{00000000-0005-0000-0000-0000DC0B0000}"/>
    <cellStyle name="Millares 57" xfId="1314" xr:uid="{00000000-0005-0000-0000-0000DD0B0000}"/>
    <cellStyle name="Millares 57 2" xfId="2429" xr:uid="{00000000-0005-0000-0000-0000DE0B0000}"/>
    <cellStyle name="Millares 58" xfId="1315" xr:uid="{00000000-0005-0000-0000-0000DF0B0000}"/>
    <cellStyle name="Millares 58 2" xfId="2585" xr:uid="{00000000-0005-0000-0000-0000E00B0000}"/>
    <cellStyle name="Millares 59" xfId="1316" xr:uid="{00000000-0005-0000-0000-0000E10B0000}"/>
    <cellStyle name="Millares 59 2" xfId="1317" xr:uid="{00000000-0005-0000-0000-0000E20B0000}"/>
    <cellStyle name="Millares 59 3" xfId="2586" xr:uid="{00000000-0005-0000-0000-0000E30B0000}"/>
    <cellStyle name="Millares 6" xfId="177" xr:uid="{00000000-0005-0000-0000-0000E40B0000}"/>
    <cellStyle name="Millares 6 2" xfId="302" xr:uid="{00000000-0005-0000-0000-0000E50B0000}"/>
    <cellStyle name="Millares 6 2 2" xfId="1319" xr:uid="{00000000-0005-0000-0000-0000E60B0000}"/>
    <cellStyle name="Millares 6 2 2 2" xfId="4307" xr:uid="{00000000-0005-0000-0000-0000E70B0000}"/>
    <cellStyle name="Millares 6 2 3" xfId="2430" xr:uid="{00000000-0005-0000-0000-0000E80B0000}"/>
    <cellStyle name="Millares 6 2 4" xfId="4205" xr:uid="{00000000-0005-0000-0000-0000E90B0000}"/>
    <cellStyle name="Millares 6 2 5" xfId="1318" xr:uid="{00000000-0005-0000-0000-0000EA0B0000}"/>
    <cellStyle name="Millares 6 2 6" xfId="464" xr:uid="{00000000-0005-0000-0000-0000EB0B0000}"/>
    <cellStyle name="Millares 6 3" xfId="329" xr:uid="{00000000-0005-0000-0000-0000EC0B0000}"/>
    <cellStyle name="Millares 6 3 2" xfId="1321" xr:uid="{00000000-0005-0000-0000-0000ED0B0000}"/>
    <cellStyle name="Millares 6 3 2 2" xfId="4341" xr:uid="{00000000-0005-0000-0000-0000EE0B0000}"/>
    <cellStyle name="Millares 6 3 3" xfId="3722" xr:uid="{00000000-0005-0000-0000-0000EF0B0000}"/>
    <cellStyle name="Millares 6 3 4" xfId="1320" xr:uid="{00000000-0005-0000-0000-0000F00B0000}"/>
    <cellStyle name="Millares 6 4" xfId="1322" xr:uid="{00000000-0005-0000-0000-0000F10B0000}"/>
    <cellStyle name="Millares 6 4 2" xfId="3284" xr:uid="{00000000-0005-0000-0000-0000F20B0000}"/>
    <cellStyle name="Millares 6 4 3" xfId="4273" xr:uid="{00000000-0005-0000-0000-0000F30B0000}"/>
    <cellStyle name="Millares 6 5" xfId="2090" xr:uid="{00000000-0005-0000-0000-0000F40B0000}"/>
    <cellStyle name="Millares 6 6" xfId="1111" xr:uid="{00000000-0005-0000-0000-0000F50B0000}"/>
    <cellStyle name="Millares 6_IFB ANEXOS Diciembre11 IFHSBC El Salvador1" xfId="2431" xr:uid="{00000000-0005-0000-0000-0000F60B0000}"/>
    <cellStyle name="Millares 60" xfId="1323" xr:uid="{00000000-0005-0000-0000-0000F70B0000}"/>
    <cellStyle name="Millares 60 2" xfId="1324" xr:uid="{00000000-0005-0000-0000-0000F80B0000}"/>
    <cellStyle name="Millares 60 3" xfId="2587" xr:uid="{00000000-0005-0000-0000-0000F90B0000}"/>
    <cellStyle name="Millares 61" xfId="1325" xr:uid="{00000000-0005-0000-0000-0000FA0B0000}"/>
    <cellStyle name="Millares 61 2" xfId="1326" xr:uid="{00000000-0005-0000-0000-0000FB0B0000}"/>
    <cellStyle name="Millares 61 3" xfId="3004" xr:uid="{00000000-0005-0000-0000-0000FC0B0000}"/>
    <cellStyle name="Millares 62" xfId="1327" xr:uid="{00000000-0005-0000-0000-0000FD0B0000}"/>
    <cellStyle name="Millares 62 2" xfId="1328" xr:uid="{00000000-0005-0000-0000-0000FE0B0000}"/>
    <cellStyle name="Millares 62 3" xfId="3009" xr:uid="{00000000-0005-0000-0000-0000FF0B0000}"/>
    <cellStyle name="Millares 63" xfId="1329" xr:uid="{00000000-0005-0000-0000-0000000C0000}"/>
    <cellStyle name="Millares 63 2" xfId="1330" xr:uid="{00000000-0005-0000-0000-0000010C0000}"/>
    <cellStyle name="Millares 63 3" xfId="3389" xr:uid="{00000000-0005-0000-0000-0000020C0000}"/>
    <cellStyle name="Millares 64" xfId="1331" xr:uid="{00000000-0005-0000-0000-0000030C0000}"/>
    <cellStyle name="Millares 64 2" xfId="1332" xr:uid="{00000000-0005-0000-0000-0000040C0000}"/>
    <cellStyle name="Millares 64 3" xfId="3352" xr:uid="{00000000-0005-0000-0000-0000050C0000}"/>
    <cellStyle name="Millares 65" xfId="1333" xr:uid="{00000000-0005-0000-0000-0000060C0000}"/>
    <cellStyle name="Millares 65 2" xfId="3459" xr:uid="{00000000-0005-0000-0000-0000070C0000}"/>
    <cellStyle name="Millares 66" xfId="1334" xr:uid="{00000000-0005-0000-0000-0000080C0000}"/>
    <cellStyle name="Millares 66 2" xfId="3461" xr:uid="{00000000-0005-0000-0000-0000090C0000}"/>
    <cellStyle name="Millares 67" xfId="1335" xr:uid="{00000000-0005-0000-0000-00000A0C0000}"/>
    <cellStyle name="Millares 67 2" xfId="3421" xr:uid="{00000000-0005-0000-0000-00000B0C0000}"/>
    <cellStyle name="Millares 68" xfId="1336" xr:uid="{00000000-0005-0000-0000-00000C0C0000}"/>
    <cellStyle name="Millares 68 2" xfId="3458" xr:uid="{00000000-0005-0000-0000-00000D0C0000}"/>
    <cellStyle name="Millares 69" xfId="1337" xr:uid="{00000000-0005-0000-0000-00000E0C0000}"/>
    <cellStyle name="Millares 69 2" xfId="3425" xr:uid="{00000000-0005-0000-0000-00000F0C0000}"/>
    <cellStyle name="Millares 7" xfId="178" xr:uid="{00000000-0005-0000-0000-0000100C0000}"/>
    <cellStyle name="Millares 7 2" xfId="1339" xr:uid="{00000000-0005-0000-0000-0000110C0000}"/>
    <cellStyle name="Millares 7 2 2" xfId="2432" xr:uid="{00000000-0005-0000-0000-0000120C0000}"/>
    <cellStyle name="Millares 7 3" xfId="2999" xr:uid="{00000000-0005-0000-0000-0000130C0000}"/>
    <cellStyle name="Millares 7 4" xfId="3005" xr:uid="{00000000-0005-0000-0000-0000140C0000}"/>
    <cellStyle name="Millares 7 5" xfId="1338" xr:uid="{00000000-0005-0000-0000-0000150C0000}"/>
    <cellStyle name="Millares 7 6" xfId="459" xr:uid="{00000000-0005-0000-0000-0000160C0000}"/>
    <cellStyle name="Millares 7_IFB ANEXOS Diciembre11 IFHSBC El Salvador1" xfId="2433" xr:uid="{00000000-0005-0000-0000-0000170C0000}"/>
    <cellStyle name="Millares 70" xfId="1340" xr:uid="{00000000-0005-0000-0000-0000180C0000}"/>
    <cellStyle name="Millares 71" xfId="1341" xr:uid="{00000000-0005-0000-0000-0000190C0000}"/>
    <cellStyle name="Millares 72" xfId="1342" xr:uid="{00000000-0005-0000-0000-00001A0C0000}"/>
    <cellStyle name="Millares 73" xfId="1343" xr:uid="{00000000-0005-0000-0000-00001B0C0000}"/>
    <cellStyle name="Millares 74" xfId="1344" xr:uid="{00000000-0005-0000-0000-00001C0C0000}"/>
    <cellStyle name="Millares 75" xfId="1345" xr:uid="{00000000-0005-0000-0000-00001D0C0000}"/>
    <cellStyle name="Millares 76" xfId="1346" xr:uid="{00000000-0005-0000-0000-00001E0C0000}"/>
    <cellStyle name="Millares 77" xfId="1347" xr:uid="{00000000-0005-0000-0000-00001F0C0000}"/>
    <cellStyle name="Millares 78" xfId="1348" xr:uid="{00000000-0005-0000-0000-0000200C0000}"/>
    <cellStyle name="Millares 79" xfId="1349" xr:uid="{00000000-0005-0000-0000-0000210C0000}"/>
    <cellStyle name="Millares 79 2" xfId="1350" xr:uid="{00000000-0005-0000-0000-0000220C0000}"/>
    <cellStyle name="Millares 8" xfId="267" xr:uid="{00000000-0005-0000-0000-0000230C0000}"/>
    <cellStyle name="Millares 8 2" xfId="1351" xr:uid="{00000000-0005-0000-0000-0000240C0000}"/>
    <cellStyle name="Millares 8 2 2" xfId="1742" xr:uid="{00000000-0005-0000-0000-0000250C0000}"/>
    <cellStyle name="Millares 8 3" xfId="1706" xr:uid="{00000000-0005-0000-0000-0000260C0000}"/>
    <cellStyle name="Millares 8 3 2" xfId="2963" xr:uid="{00000000-0005-0000-0000-0000270C0000}"/>
    <cellStyle name="Millares 8 3 2 2" xfId="4354" xr:uid="{00000000-0005-0000-0000-0000280C0000}"/>
    <cellStyle name="Millares 8 4" xfId="1170" xr:uid="{00000000-0005-0000-0000-0000290C0000}"/>
    <cellStyle name="Millares 8 4 2" xfId="3285" xr:uid="{00000000-0005-0000-0000-00002A0C0000}"/>
    <cellStyle name="Millares 8 4 3" xfId="4287" xr:uid="{00000000-0005-0000-0000-00002B0C0000}"/>
    <cellStyle name="Millares 8 5" xfId="2091" xr:uid="{00000000-0005-0000-0000-00002C0C0000}"/>
    <cellStyle name="Millares 8 6" xfId="1112" xr:uid="{00000000-0005-0000-0000-00002D0C0000}"/>
    <cellStyle name="Millares 80" xfId="1352" xr:uid="{00000000-0005-0000-0000-00002E0C0000}"/>
    <cellStyle name="Millares 80 2" xfId="1353" xr:uid="{00000000-0005-0000-0000-00002F0C0000}"/>
    <cellStyle name="Millares 81" xfId="1354" xr:uid="{00000000-0005-0000-0000-0000300C0000}"/>
    <cellStyle name="Millares 82" xfId="1355" xr:uid="{00000000-0005-0000-0000-0000310C0000}"/>
    <cellStyle name="Millares 83" xfId="1356" xr:uid="{00000000-0005-0000-0000-0000320C0000}"/>
    <cellStyle name="Millares 84" xfId="1357" xr:uid="{00000000-0005-0000-0000-0000330C0000}"/>
    <cellStyle name="Millares 85" xfId="1358" xr:uid="{00000000-0005-0000-0000-0000340C0000}"/>
    <cellStyle name="Millares 86" xfId="1359" xr:uid="{00000000-0005-0000-0000-0000350C0000}"/>
    <cellStyle name="Millares 87" xfId="1360" xr:uid="{00000000-0005-0000-0000-0000360C0000}"/>
    <cellStyle name="Millares 88" xfId="1361" xr:uid="{00000000-0005-0000-0000-0000370C0000}"/>
    <cellStyle name="Millares 89" xfId="1362" xr:uid="{00000000-0005-0000-0000-0000380C0000}"/>
    <cellStyle name="Millares 9" xfId="310" xr:uid="{00000000-0005-0000-0000-0000390C0000}"/>
    <cellStyle name="Millares 9 2" xfId="1364" xr:uid="{00000000-0005-0000-0000-00003A0C0000}"/>
    <cellStyle name="Millares 9 2 2" xfId="4323" xr:uid="{00000000-0005-0000-0000-00003B0C0000}"/>
    <cellStyle name="Millares 9 2 3" xfId="4210" xr:uid="{00000000-0005-0000-0000-00003C0C0000}"/>
    <cellStyle name="Millares 9 3" xfId="2092" xr:uid="{00000000-0005-0000-0000-00003D0C0000}"/>
    <cellStyle name="Millares 9 3 2" xfId="4357" xr:uid="{00000000-0005-0000-0000-00003E0C0000}"/>
    <cellStyle name="Millares 9 3 3" xfId="4257" xr:uid="{00000000-0005-0000-0000-00003F0C0000}"/>
    <cellStyle name="Millares 9 4" xfId="4290" xr:uid="{00000000-0005-0000-0000-0000400C0000}"/>
    <cellStyle name="Millares 9 5" xfId="4198" xr:uid="{00000000-0005-0000-0000-0000410C0000}"/>
    <cellStyle name="Millares 9 6" xfId="1363" xr:uid="{00000000-0005-0000-0000-0000420C0000}"/>
    <cellStyle name="Millares 9 7" xfId="472" xr:uid="{00000000-0005-0000-0000-0000430C0000}"/>
    <cellStyle name="Millares 90" xfId="1716" xr:uid="{00000000-0005-0000-0000-0000440C0000}"/>
    <cellStyle name="Millares 91" xfId="1777" xr:uid="{00000000-0005-0000-0000-0000450C0000}"/>
    <cellStyle name="Millares 92" xfId="1712" xr:uid="{00000000-0005-0000-0000-0000460C0000}"/>
    <cellStyle name="Millares 93" xfId="1776" xr:uid="{00000000-0005-0000-0000-0000470C0000}"/>
    <cellStyle name="Millares 94" xfId="1713" xr:uid="{00000000-0005-0000-0000-0000480C0000}"/>
    <cellStyle name="Millares 95" xfId="1775" xr:uid="{00000000-0005-0000-0000-0000490C0000}"/>
    <cellStyle name="Millares 96" xfId="1709" xr:uid="{00000000-0005-0000-0000-00004A0C0000}"/>
    <cellStyle name="Millares 97" xfId="1774" xr:uid="{00000000-0005-0000-0000-00004B0C0000}"/>
    <cellStyle name="Millares 98" xfId="1710" xr:uid="{00000000-0005-0000-0000-00004C0C0000}"/>
    <cellStyle name="Millares 99" xfId="1773" xr:uid="{00000000-0005-0000-0000-00004D0C0000}"/>
    <cellStyle name="Millares_INFPARA CONSOL-PROPERTIES-marzo02" xfId="5224" xr:uid="{C85ED796-DEA0-496C-B939-A9A932E9F110}"/>
    <cellStyle name="Milliers [0]_Open&amp;Close" xfId="4396" xr:uid="{00000000-0005-0000-0000-00004E0C0000}"/>
    <cellStyle name="Milliers_Open&amp;Close" xfId="4397" xr:uid="{00000000-0005-0000-0000-00004F0C0000}"/>
    <cellStyle name="Moneda 10" xfId="3492" xr:uid="{00000000-0005-0000-0000-0000500C0000}"/>
    <cellStyle name="Moneda 10 2" xfId="3655" xr:uid="{00000000-0005-0000-0000-0000510C0000}"/>
    <cellStyle name="Moneda 10 2 2" xfId="4173" xr:uid="{00000000-0005-0000-0000-0000520C0000}"/>
    <cellStyle name="Moneda 10 3" xfId="4062" xr:uid="{00000000-0005-0000-0000-0000530C0000}"/>
    <cellStyle name="Moneda 11" xfId="3514" xr:uid="{00000000-0005-0000-0000-0000540C0000}"/>
    <cellStyle name="Moneda 11 2" xfId="3672" xr:uid="{00000000-0005-0000-0000-0000550C0000}"/>
    <cellStyle name="Moneda 11 2 2" xfId="4190" xr:uid="{00000000-0005-0000-0000-0000560C0000}"/>
    <cellStyle name="Moneda 11 3" xfId="4066" xr:uid="{00000000-0005-0000-0000-0000570C0000}"/>
    <cellStyle name="Moneda 2" xfId="179" xr:uid="{00000000-0005-0000-0000-0000580C0000}"/>
    <cellStyle name="Moneda 2 2" xfId="180" xr:uid="{00000000-0005-0000-0000-0000590C0000}"/>
    <cellStyle name="Moneda 2 2 2" xfId="1365" xr:uid="{00000000-0005-0000-0000-00005A0C0000}"/>
    <cellStyle name="Moneda 2 2 3" xfId="2434" xr:uid="{00000000-0005-0000-0000-00005B0C0000}"/>
    <cellStyle name="Moneda 2 3" xfId="555" xr:uid="{00000000-0005-0000-0000-00005C0C0000}"/>
    <cellStyle name="Moneda 2 4" xfId="1366" xr:uid="{00000000-0005-0000-0000-00005D0C0000}"/>
    <cellStyle name="Moneda 2 5" xfId="428" xr:uid="{00000000-0005-0000-0000-00005E0C0000}"/>
    <cellStyle name="Moneda 2_CALCULO NPV-NOTA # 45-PASIVOS FINANCIEROS-SEPTIEMBRE 2011" xfId="2435" xr:uid="{00000000-0005-0000-0000-00005F0C0000}"/>
    <cellStyle name="Moneda 3" xfId="181" xr:uid="{00000000-0005-0000-0000-0000600C0000}"/>
    <cellStyle name="Moneda 3 2" xfId="274" xr:uid="{00000000-0005-0000-0000-0000610C0000}"/>
    <cellStyle name="Moneda 3 2 2" xfId="3538" xr:uid="{00000000-0005-0000-0000-0000620C0000}"/>
    <cellStyle name="Moneda 3 2 2 2" xfId="4070" xr:uid="{00000000-0005-0000-0000-0000630C0000}"/>
    <cellStyle name="Moneda 3 2 3" xfId="3678" xr:uid="{00000000-0005-0000-0000-0000640C0000}"/>
    <cellStyle name="Moneda 3 2 3 2" xfId="4193" xr:uid="{00000000-0005-0000-0000-0000650C0000}"/>
    <cellStyle name="Moneda 3 2 4" xfId="4052" xr:uid="{00000000-0005-0000-0000-0000660C0000}"/>
    <cellStyle name="Moneda 3 2 5" xfId="1367" xr:uid="{00000000-0005-0000-0000-0000670C0000}"/>
    <cellStyle name="Moneda 3 3" xfId="2436" xr:uid="{00000000-0005-0000-0000-0000680C0000}"/>
    <cellStyle name="Moneda 4" xfId="182" xr:uid="{00000000-0005-0000-0000-0000690C0000}"/>
    <cellStyle name="Moneda 4 2" xfId="2437" xr:uid="{00000000-0005-0000-0000-00006A0C0000}"/>
    <cellStyle name="Moneda 5" xfId="583" xr:uid="{00000000-0005-0000-0000-00006B0C0000}"/>
    <cellStyle name="Moneda 5 2" xfId="3399" xr:uid="{00000000-0005-0000-0000-00006C0C0000}"/>
    <cellStyle name="Moneda 5 2 2" xfId="3632" xr:uid="{00000000-0005-0000-0000-00006D0C0000}"/>
    <cellStyle name="Moneda 5 2 2 2" xfId="4150" xr:uid="{00000000-0005-0000-0000-00006E0C0000}"/>
    <cellStyle name="Moneda 5 2 3" xfId="4058" xr:uid="{00000000-0005-0000-0000-00006F0C0000}"/>
    <cellStyle name="Moneda 5 3" xfId="3524" xr:uid="{00000000-0005-0000-0000-0000700C0000}"/>
    <cellStyle name="Moneda 5 3 2" xfId="3673" xr:uid="{00000000-0005-0000-0000-0000710C0000}"/>
    <cellStyle name="Moneda 5 3 2 2" xfId="4191" xr:uid="{00000000-0005-0000-0000-0000720C0000}"/>
    <cellStyle name="Moneda 5 3 3" xfId="4067" xr:uid="{00000000-0005-0000-0000-0000730C0000}"/>
    <cellStyle name="Moneda 5 4" xfId="3539" xr:uid="{00000000-0005-0000-0000-0000740C0000}"/>
    <cellStyle name="Moneda 5 4 2" xfId="4071" xr:uid="{00000000-0005-0000-0000-0000750C0000}"/>
    <cellStyle name="Moneda 5 5" xfId="3679" xr:uid="{00000000-0005-0000-0000-0000760C0000}"/>
    <cellStyle name="Moneda 5 5 2" xfId="4194" xr:uid="{00000000-0005-0000-0000-0000770C0000}"/>
    <cellStyle name="Moneda 5 6" xfId="4053" xr:uid="{00000000-0005-0000-0000-0000780C0000}"/>
    <cellStyle name="Moneda 5 7" xfId="1368" xr:uid="{00000000-0005-0000-0000-0000790C0000}"/>
    <cellStyle name="Moneda 6" xfId="3462" xr:uid="{00000000-0005-0000-0000-00007A0C0000}"/>
    <cellStyle name="Moneda 6 2" xfId="3526" xr:uid="{00000000-0005-0000-0000-00007B0C0000}"/>
    <cellStyle name="Moneda 6 2 2" xfId="3674" xr:uid="{00000000-0005-0000-0000-00007C0C0000}"/>
    <cellStyle name="Moneda 6 2 2 2" xfId="4192" xr:uid="{00000000-0005-0000-0000-00007D0C0000}"/>
    <cellStyle name="Moneda 6 2 3" xfId="4068" xr:uid="{00000000-0005-0000-0000-00007E0C0000}"/>
    <cellStyle name="Moneda 6 3" xfId="3633" xr:uid="{00000000-0005-0000-0000-00007F0C0000}"/>
    <cellStyle name="Moneda 6 3 2" xfId="4151" xr:uid="{00000000-0005-0000-0000-0000800C0000}"/>
    <cellStyle name="Moneda 6 4" xfId="4059" xr:uid="{00000000-0005-0000-0000-0000810C0000}"/>
    <cellStyle name="Moneda 7" xfId="2189" xr:uid="{00000000-0005-0000-0000-0000820C0000}"/>
    <cellStyle name="Moneda 7 2" xfId="3550" xr:uid="{00000000-0005-0000-0000-0000830C0000}"/>
    <cellStyle name="Moneda 7 2 2" xfId="4077" xr:uid="{00000000-0005-0000-0000-0000840C0000}"/>
    <cellStyle name="Moneda 7 3" xfId="4057" xr:uid="{00000000-0005-0000-0000-0000850C0000}"/>
    <cellStyle name="Moneda 8" xfId="3472" xr:uid="{00000000-0005-0000-0000-0000860C0000}"/>
    <cellStyle name="Moneda 8 2" xfId="3637" xr:uid="{00000000-0005-0000-0000-0000870C0000}"/>
    <cellStyle name="Moneda 8 2 2" xfId="4155" xr:uid="{00000000-0005-0000-0000-0000880C0000}"/>
    <cellStyle name="Moneda 8 3" xfId="4060" xr:uid="{00000000-0005-0000-0000-0000890C0000}"/>
    <cellStyle name="Moneda 9" xfId="3489" xr:uid="{00000000-0005-0000-0000-00008A0C0000}"/>
    <cellStyle name="Moneda 9 2" xfId="3653" xr:uid="{00000000-0005-0000-0000-00008B0C0000}"/>
    <cellStyle name="Moneda 9 2 2" xfId="4171" xr:uid="{00000000-0005-0000-0000-00008C0C0000}"/>
    <cellStyle name="Moneda 9 3" xfId="4061" xr:uid="{00000000-0005-0000-0000-00008D0C0000}"/>
    <cellStyle name="Monétaire [0]_Open&amp;Close" xfId="4398" xr:uid="{00000000-0005-0000-0000-00008E0C0000}"/>
    <cellStyle name="Monétaire_Open&amp;Close" xfId="4399" xr:uid="{00000000-0005-0000-0000-00008F0C0000}"/>
    <cellStyle name="Neutral 10" xfId="2093" xr:uid="{00000000-0005-0000-0000-0000900C0000}"/>
    <cellStyle name="Neutral 11" xfId="3428" xr:uid="{00000000-0005-0000-0000-0000910C0000}"/>
    <cellStyle name="Neutral 12" xfId="3355" xr:uid="{00000000-0005-0000-0000-0000920C0000}"/>
    <cellStyle name="Neutral 13" xfId="645" xr:uid="{00000000-0005-0000-0000-0000930C0000}"/>
    <cellStyle name="Neutral 2" xfId="183" xr:uid="{00000000-0005-0000-0000-0000940C0000}"/>
    <cellStyle name="Neutral 2 2" xfId="287" xr:uid="{00000000-0005-0000-0000-0000950C0000}"/>
    <cellStyle name="Neutral 2 2 2" xfId="2796" xr:uid="{00000000-0005-0000-0000-0000960C0000}"/>
    <cellStyle name="Neutral 2 2 3" xfId="2438" xr:uid="{00000000-0005-0000-0000-0000970C0000}"/>
    <cellStyle name="Neutral 2 2 4" xfId="4400" xr:uid="{00000000-0005-0000-0000-0000980C0000}"/>
    <cellStyle name="Neutral 2 2 5" xfId="1370" xr:uid="{00000000-0005-0000-0000-0000990C0000}"/>
    <cellStyle name="Neutral 2 3" xfId="2439" xr:uid="{00000000-0005-0000-0000-00009A0C0000}"/>
    <cellStyle name="Neutral 2 3 2" xfId="2797" xr:uid="{00000000-0005-0000-0000-00009B0C0000}"/>
    <cellStyle name="Neutral 2 4" xfId="2440" xr:uid="{00000000-0005-0000-0000-00009C0C0000}"/>
    <cellStyle name="Neutral 2 4 2" xfId="2798" xr:uid="{00000000-0005-0000-0000-00009D0C0000}"/>
    <cellStyle name="Neutral 2 5" xfId="2441" xr:uid="{00000000-0005-0000-0000-00009E0C0000}"/>
    <cellStyle name="Neutral 2 5 2" xfId="2799" xr:uid="{00000000-0005-0000-0000-00009F0C0000}"/>
    <cellStyle name="Neutral 2 6" xfId="2588" xr:uid="{00000000-0005-0000-0000-0000A00C0000}"/>
    <cellStyle name="Neutral 2 7" xfId="1369" xr:uid="{00000000-0005-0000-0000-0000A10C0000}"/>
    <cellStyle name="Neutral 3" xfId="184" xr:uid="{00000000-0005-0000-0000-0000A20C0000}"/>
    <cellStyle name="Neutral 3 2" xfId="2800" xr:uid="{00000000-0005-0000-0000-0000A30C0000}"/>
    <cellStyle name="Neutral 3 3" xfId="556" xr:uid="{00000000-0005-0000-0000-0000A40C0000}"/>
    <cellStyle name="Neutral 4" xfId="286" xr:uid="{00000000-0005-0000-0000-0000A50C0000}"/>
    <cellStyle name="Neutral 4 2" xfId="2801" xr:uid="{00000000-0005-0000-0000-0000A60C0000}"/>
    <cellStyle name="Neutral 4 3" xfId="4360" xr:uid="{00000000-0005-0000-0000-0000A70C0000}"/>
    <cellStyle name="Neutral 5" xfId="2094" xr:uid="{00000000-0005-0000-0000-0000A80C0000}"/>
    <cellStyle name="Neutral 5 2" xfId="2802" xr:uid="{00000000-0005-0000-0000-0000A90C0000}"/>
    <cellStyle name="Neutral 6" xfId="2095" xr:uid="{00000000-0005-0000-0000-0000AA0C0000}"/>
    <cellStyle name="Neutral 7" xfId="2096" xr:uid="{00000000-0005-0000-0000-0000AB0C0000}"/>
    <cellStyle name="Neutral 8" xfId="2097" xr:uid="{00000000-0005-0000-0000-0000AC0C0000}"/>
    <cellStyle name="Neutral 9" xfId="2098" xr:uid="{00000000-0005-0000-0000-0000AD0C0000}"/>
    <cellStyle name="no dec" xfId="1044" xr:uid="{00000000-0005-0000-0000-0000AE0C0000}"/>
    <cellStyle name="Normal" xfId="0" builtinId="0"/>
    <cellStyle name="Normal - Style1" xfId="1045" xr:uid="{00000000-0005-0000-0000-0000B00C0000}"/>
    <cellStyle name="Normal - Style1 2" xfId="477" xr:uid="{00000000-0005-0000-0000-0000B10C0000}"/>
    <cellStyle name="Normal (indent1)" xfId="2099" xr:uid="{00000000-0005-0000-0000-0000B20C0000}"/>
    <cellStyle name="Normal (indent2)" xfId="2100" xr:uid="{00000000-0005-0000-0000-0000B30C0000}"/>
    <cellStyle name="Normal (indent3)" xfId="2101" xr:uid="{00000000-0005-0000-0000-0000B40C0000}"/>
    <cellStyle name="Normal (indent4)" xfId="2102" xr:uid="{00000000-0005-0000-0000-0000B50C0000}"/>
    <cellStyle name="Normal (indent5)" xfId="2103" xr:uid="{00000000-0005-0000-0000-0000B60C0000}"/>
    <cellStyle name="Normal 10" xfId="185" xr:uid="{00000000-0005-0000-0000-0000B70C0000}"/>
    <cellStyle name="Normal 10 2" xfId="298" xr:uid="{00000000-0005-0000-0000-0000B80C0000}"/>
    <cellStyle name="Normal 10 2 2" xfId="4308" xr:uid="{00000000-0005-0000-0000-0000B90C0000}"/>
    <cellStyle name="Normal 10 3" xfId="1371" xr:uid="{00000000-0005-0000-0000-0000BA0C0000}"/>
    <cellStyle name="Normal 10 3 2" xfId="4342" xr:uid="{00000000-0005-0000-0000-0000BB0C0000}"/>
    <cellStyle name="Normal 10 3 3" xfId="4244" xr:uid="{00000000-0005-0000-0000-0000BC0C0000}"/>
    <cellStyle name="Normal 10 4" xfId="3286" xr:uid="{00000000-0005-0000-0000-0000BD0C0000}"/>
    <cellStyle name="Normal 10 4 2" xfId="4274" xr:uid="{00000000-0005-0000-0000-0000BE0C0000}"/>
    <cellStyle name="Normal 10 5" xfId="663" xr:uid="{00000000-0005-0000-0000-0000BF0C0000}"/>
    <cellStyle name="Normal 100" xfId="1372" xr:uid="{00000000-0005-0000-0000-0000C00C0000}"/>
    <cellStyle name="Normal 100 2" xfId="3404" xr:uid="{00000000-0005-0000-0000-0000C10C0000}"/>
    <cellStyle name="Normal 101" xfId="1373" xr:uid="{00000000-0005-0000-0000-0000C20C0000}"/>
    <cellStyle name="Normal 101 2" xfId="3401" xr:uid="{00000000-0005-0000-0000-0000C30C0000}"/>
    <cellStyle name="Normal 102" xfId="1374" xr:uid="{00000000-0005-0000-0000-0000C40C0000}"/>
    <cellStyle name="Normal 103" xfId="1375" xr:uid="{00000000-0005-0000-0000-0000C50C0000}"/>
    <cellStyle name="Normal 103 2" xfId="3426" xr:uid="{00000000-0005-0000-0000-0000C60C0000}"/>
    <cellStyle name="Normal 104" xfId="1376" xr:uid="{00000000-0005-0000-0000-0000C70C0000}"/>
    <cellStyle name="Normal 104 2" xfId="3423" xr:uid="{00000000-0005-0000-0000-0000C80C0000}"/>
    <cellStyle name="Normal 105" xfId="1377" xr:uid="{00000000-0005-0000-0000-0000C90C0000}"/>
    <cellStyle name="Normal 106" xfId="1378" xr:uid="{00000000-0005-0000-0000-0000CA0C0000}"/>
    <cellStyle name="Normal 107" xfId="1379" xr:uid="{00000000-0005-0000-0000-0000CB0C0000}"/>
    <cellStyle name="Normal 108" xfId="1380" xr:uid="{00000000-0005-0000-0000-0000CC0C0000}"/>
    <cellStyle name="Normal 109" xfId="1381" xr:uid="{00000000-0005-0000-0000-0000CD0C0000}"/>
    <cellStyle name="Normal 11" xfId="186" xr:uid="{00000000-0005-0000-0000-0000CE0C0000}"/>
    <cellStyle name="Normal 11 2" xfId="303" xr:uid="{00000000-0005-0000-0000-0000CF0C0000}"/>
    <cellStyle name="Normal 11 2 2" xfId="4309" xr:uid="{00000000-0005-0000-0000-0000D00C0000}"/>
    <cellStyle name="Normal 11 2 3" xfId="1382" xr:uid="{00000000-0005-0000-0000-0000D10C0000}"/>
    <cellStyle name="Normal 11 2 4" xfId="473" xr:uid="{00000000-0005-0000-0000-0000D20C0000}"/>
    <cellStyle name="Normal 11 3" xfId="1383" xr:uid="{00000000-0005-0000-0000-0000D30C0000}"/>
    <cellStyle name="Normal 11 3 2" xfId="3006" xr:uid="{00000000-0005-0000-0000-0000D40C0000}"/>
    <cellStyle name="Normal 11 3 2 2" xfId="4343" xr:uid="{00000000-0005-0000-0000-0000D50C0000}"/>
    <cellStyle name="Normal 11 3 3" xfId="2951" xr:uid="{00000000-0005-0000-0000-0000D60C0000}"/>
    <cellStyle name="Normal 11 3 4" xfId="4245" xr:uid="{00000000-0005-0000-0000-0000D70C0000}"/>
    <cellStyle name="Normal 11 4" xfId="3287" xr:uid="{00000000-0005-0000-0000-0000D80C0000}"/>
    <cellStyle name="Normal 11 4 2" xfId="4275" xr:uid="{00000000-0005-0000-0000-0000D90C0000}"/>
    <cellStyle name="Normal 11 5" xfId="2104" xr:uid="{00000000-0005-0000-0000-0000DA0C0000}"/>
    <cellStyle name="Normal 11 6" xfId="1113" xr:uid="{00000000-0005-0000-0000-0000DB0C0000}"/>
    <cellStyle name="Normal 11 7" xfId="1002" xr:uid="{00000000-0005-0000-0000-0000DC0C0000}"/>
    <cellStyle name="Normal 11_NOTA BANISTMO-SUBSIDIARIA SEP." xfId="2803" xr:uid="{00000000-0005-0000-0000-0000DD0C0000}"/>
    <cellStyle name="Normal 110" xfId="1384" xr:uid="{00000000-0005-0000-0000-0000DE0C0000}"/>
    <cellStyle name="Normal 111" xfId="1385" xr:uid="{00000000-0005-0000-0000-0000DF0C0000}"/>
    <cellStyle name="Normal 112" xfId="1386" xr:uid="{00000000-0005-0000-0000-0000E00C0000}"/>
    <cellStyle name="Normal 113" xfId="1387" xr:uid="{00000000-0005-0000-0000-0000E10C0000}"/>
    <cellStyle name="Normal 114" xfId="1388" xr:uid="{00000000-0005-0000-0000-0000E20C0000}"/>
    <cellStyle name="Normal 115" xfId="1389" xr:uid="{00000000-0005-0000-0000-0000E30C0000}"/>
    <cellStyle name="Normal 116" xfId="1390" xr:uid="{00000000-0005-0000-0000-0000E40C0000}"/>
    <cellStyle name="Normal 117" xfId="1391" xr:uid="{00000000-0005-0000-0000-0000E50C0000}"/>
    <cellStyle name="Normal 118" xfId="1392" xr:uid="{00000000-0005-0000-0000-0000E60C0000}"/>
    <cellStyle name="Normal 119" xfId="1393" xr:uid="{00000000-0005-0000-0000-0000E70C0000}"/>
    <cellStyle name="Normal 12" xfId="187" xr:uid="{00000000-0005-0000-0000-0000E80C0000}"/>
    <cellStyle name="Normal 12 2" xfId="1394" xr:uid="{00000000-0005-0000-0000-0000E90C0000}"/>
    <cellStyle name="Normal 12 2 2" xfId="4310" xr:uid="{00000000-0005-0000-0000-0000EA0C0000}"/>
    <cellStyle name="Normal 12 3" xfId="1395" xr:uid="{00000000-0005-0000-0000-0000EB0C0000}"/>
    <cellStyle name="Normal 12 3 2" xfId="3007" xr:uid="{00000000-0005-0000-0000-0000EC0C0000}"/>
    <cellStyle name="Normal 12 3 2 2" xfId="4344" xr:uid="{00000000-0005-0000-0000-0000ED0C0000}"/>
    <cellStyle name="Normal 12 3 3" xfId="2952" xr:uid="{00000000-0005-0000-0000-0000EE0C0000}"/>
    <cellStyle name="Normal 12 3 4" xfId="4246" xr:uid="{00000000-0005-0000-0000-0000EF0C0000}"/>
    <cellStyle name="Normal 12 4" xfId="3304" xr:uid="{00000000-0005-0000-0000-0000F00C0000}"/>
    <cellStyle name="Normal 12 4 2" xfId="4276" xr:uid="{00000000-0005-0000-0000-0000F10C0000}"/>
    <cellStyle name="Normal 12 5" xfId="1114" xr:uid="{00000000-0005-0000-0000-0000F20C0000}"/>
    <cellStyle name="Normal 12 6" xfId="1003" xr:uid="{00000000-0005-0000-0000-0000F30C0000}"/>
    <cellStyle name="Normal 120" xfId="1396" xr:uid="{00000000-0005-0000-0000-0000F40C0000}"/>
    <cellStyle name="Normal 121" xfId="1397" xr:uid="{00000000-0005-0000-0000-0000F50C0000}"/>
    <cellStyle name="Normal 122" xfId="1398" xr:uid="{00000000-0005-0000-0000-0000F60C0000}"/>
    <cellStyle name="Normal 123" xfId="1399" xr:uid="{00000000-0005-0000-0000-0000F70C0000}"/>
    <cellStyle name="Normal 124" xfId="1400" xr:uid="{00000000-0005-0000-0000-0000F80C0000}"/>
    <cellStyle name="Normal 125" xfId="1401" xr:uid="{00000000-0005-0000-0000-0000F90C0000}"/>
    <cellStyle name="Normal 126" xfId="1402" xr:uid="{00000000-0005-0000-0000-0000FA0C0000}"/>
    <cellStyle name="Normal 127" xfId="1403" xr:uid="{00000000-0005-0000-0000-0000FB0C0000}"/>
    <cellStyle name="Normal 128" xfId="1404" xr:uid="{00000000-0005-0000-0000-0000FC0C0000}"/>
    <cellStyle name="Normal 129" xfId="1405" xr:uid="{00000000-0005-0000-0000-0000FD0C0000}"/>
    <cellStyle name="Normal 13" xfId="268" xr:uid="{00000000-0005-0000-0000-0000FE0C0000}"/>
    <cellStyle name="Normal 13 2" xfId="1406" xr:uid="{00000000-0005-0000-0000-0000FF0C0000}"/>
    <cellStyle name="Normal 13 2 2" xfId="4319" xr:uid="{00000000-0005-0000-0000-0000000D0000}"/>
    <cellStyle name="Normal 13 3" xfId="1407" xr:uid="{00000000-0005-0000-0000-0000010D0000}"/>
    <cellStyle name="Normal 13 3 2" xfId="4352" xr:uid="{00000000-0005-0000-0000-0000020D0000}"/>
    <cellStyle name="Normal 13 3 3" xfId="4253" xr:uid="{00000000-0005-0000-0000-0000030D0000}"/>
    <cellStyle name="Normal 13 4" xfId="3321" xr:uid="{00000000-0005-0000-0000-0000040D0000}"/>
    <cellStyle name="Normal 13 4 2" xfId="4285" xr:uid="{00000000-0005-0000-0000-0000050D0000}"/>
    <cellStyle name="Normal 13 5" xfId="2556" xr:uid="{00000000-0005-0000-0000-0000060D0000}"/>
    <cellStyle name="Normal 13 6" xfId="1115" xr:uid="{00000000-0005-0000-0000-0000070D0000}"/>
    <cellStyle name="Normal 13 7" xfId="662" xr:uid="{00000000-0005-0000-0000-0000080D0000}"/>
    <cellStyle name="Normal 13 8" xfId="456" xr:uid="{00000000-0005-0000-0000-0000090D0000}"/>
    <cellStyle name="Normal 130" xfId="1408" xr:uid="{00000000-0005-0000-0000-00000A0D0000}"/>
    <cellStyle name="Normal 131" xfId="1409" xr:uid="{00000000-0005-0000-0000-00000B0D0000}"/>
    <cellStyle name="Normal 132" xfId="1410" xr:uid="{00000000-0005-0000-0000-00000C0D0000}"/>
    <cellStyle name="Normal 133" xfId="1411" xr:uid="{00000000-0005-0000-0000-00000D0D0000}"/>
    <cellStyle name="Normal 134" xfId="1412" xr:uid="{00000000-0005-0000-0000-00000E0D0000}"/>
    <cellStyle name="Normal 135" xfId="1413" xr:uid="{00000000-0005-0000-0000-00000F0D0000}"/>
    <cellStyle name="Normal 136" xfId="1414" xr:uid="{00000000-0005-0000-0000-0000100D0000}"/>
    <cellStyle name="Normal 137" xfId="1415" xr:uid="{00000000-0005-0000-0000-0000110D0000}"/>
    <cellStyle name="Normal 138" xfId="1416" xr:uid="{00000000-0005-0000-0000-0000120D0000}"/>
    <cellStyle name="Normal 139" xfId="1417" xr:uid="{00000000-0005-0000-0000-0000130D0000}"/>
    <cellStyle name="Normal 14" xfId="269" xr:uid="{00000000-0005-0000-0000-0000140D0000}"/>
    <cellStyle name="Normal 14 2" xfId="1418" xr:uid="{00000000-0005-0000-0000-0000150D0000}"/>
    <cellStyle name="Normal 14 2 2" xfId="4320" xr:uid="{00000000-0005-0000-0000-0000160D0000}"/>
    <cellStyle name="Normal 14 3" xfId="1419" xr:uid="{00000000-0005-0000-0000-0000170D0000}"/>
    <cellStyle name="Normal 14 3 2" xfId="4353" xr:uid="{00000000-0005-0000-0000-0000180D0000}"/>
    <cellStyle name="Normal 14 3 3" xfId="4254" xr:uid="{00000000-0005-0000-0000-0000190D0000}"/>
    <cellStyle name="Normal 14 4" xfId="4286" xr:uid="{00000000-0005-0000-0000-00001A0D0000}"/>
    <cellStyle name="Normal 14 5" xfId="1006" xr:uid="{00000000-0005-0000-0000-00001B0D0000}"/>
    <cellStyle name="Normal 14 6" xfId="465" xr:uid="{00000000-0005-0000-0000-00001C0D0000}"/>
    <cellStyle name="Normal 140" xfId="1420" xr:uid="{00000000-0005-0000-0000-00001D0D0000}"/>
    <cellStyle name="Normal 141" xfId="1421" xr:uid="{00000000-0005-0000-0000-00001E0D0000}"/>
    <cellStyle name="Normal 142" xfId="1422" xr:uid="{00000000-0005-0000-0000-00001F0D0000}"/>
    <cellStyle name="Normal 143" xfId="1423" xr:uid="{00000000-0005-0000-0000-0000200D0000}"/>
    <cellStyle name="Normal 144" xfId="1424" xr:uid="{00000000-0005-0000-0000-0000210D0000}"/>
    <cellStyle name="Normal 145" xfId="1425" xr:uid="{00000000-0005-0000-0000-0000220D0000}"/>
    <cellStyle name="Normal 146" xfId="1426" xr:uid="{00000000-0005-0000-0000-0000230D0000}"/>
    <cellStyle name="Normal 147" xfId="1427" xr:uid="{00000000-0005-0000-0000-0000240D0000}"/>
    <cellStyle name="Normal 148" xfId="1428" xr:uid="{00000000-0005-0000-0000-0000250D0000}"/>
    <cellStyle name="Normal 149" xfId="1429" xr:uid="{00000000-0005-0000-0000-0000260D0000}"/>
    <cellStyle name="Normal 15" xfId="273" xr:uid="{00000000-0005-0000-0000-0000270D0000}"/>
    <cellStyle name="Normal 15 2" xfId="587" xr:uid="{00000000-0005-0000-0000-0000280D0000}"/>
    <cellStyle name="Normal 15 2 2" xfId="2804" xr:uid="{00000000-0005-0000-0000-0000290D0000}"/>
    <cellStyle name="Normal 15 2 2 2" xfId="4322" xr:uid="{00000000-0005-0000-0000-00002A0D0000}"/>
    <cellStyle name="Normal 15 2 3" xfId="4209" xr:uid="{00000000-0005-0000-0000-00002B0D0000}"/>
    <cellStyle name="Normal 15 2 4" xfId="1076" xr:uid="{00000000-0005-0000-0000-00002C0D0000}"/>
    <cellStyle name="Normal 15 3" xfId="590" xr:uid="{00000000-0005-0000-0000-00002D0D0000}"/>
    <cellStyle name="Normal 15 3 2" xfId="4356" xr:uid="{00000000-0005-0000-0000-00002E0D0000}"/>
    <cellStyle name="Normal 15 3 3" xfId="4256" xr:uid="{00000000-0005-0000-0000-00002F0D0000}"/>
    <cellStyle name="Normal 15 3 4" xfId="2953" xr:uid="{00000000-0005-0000-0000-0000300D0000}"/>
    <cellStyle name="Normal 15 4" xfId="1063" xr:uid="{00000000-0005-0000-0000-0000310D0000}"/>
    <cellStyle name="Normal 15 4 2" xfId="4289" xr:uid="{00000000-0005-0000-0000-0000320D0000}"/>
    <cellStyle name="Normal 15 5" xfId="602" xr:uid="{00000000-0005-0000-0000-0000330D0000}"/>
    <cellStyle name="Normal 15 6" xfId="474" xr:uid="{00000000-0005-0000-0000-0000340D0000}"/>
    <cellStyle name="Normal 150" xfId="1430" xr:uid="{00000000-0005-0000-0000-0000350D0000}"/>
    <cellStyle name="Normal 151" xfId="1431" xr:uid="{00000000-0005-0000-0000-0000360D0000}"/>
    <cellStyle name="Normal 152" xfId="1432" xr:uid="{00000000-0005-0000-0000-0000370D0000}"/>
    <cellStyle name="Normal 153" xfId="1433" xr:uid="{00000000-0005-0000-0000-0000380D0000}"/>
    <cellStyle name="Normal 154" xfId="1434" xr:uid="{00000000-0005-0000-0000-0000390D0000}"/>
    <cellStyle name="Normal 155" xfId="1435" xr:uid="{00000000-0005-0000-0000-00003A0D0000}"/>
    <cellStyle name="Normal 156" xfId="1436" xr:uid="{00000000-0005-0000-0000-00003B0D0000}"/>
    <cellStyle name="Normal 157" xfId="1437" xr:uid="{00000000-0005-0000-0000-00003C0D0000}"/>
    <cellStyle name="Normal 158" xfId="1438" xr:uid="{00000000-0005-0000-0000-00003D0D0000}"/>
    <cellStyle name="Normal 159" xfId="1439" xr:uid="{00000000-0005-0000-0000-00003E0D0000}"/>
    <cellStyle name="Normal 16" xfId="279" xr:uid="{00000000-0005-0000-0000-00003F0D0000}"/>
    <cellStyle name="Normal 16 2" xfId="306" xr:uid="{00000000-0005-0000-0000-0000400D0000}"/>
    <cellStyle name="Normal 16 2 2" xfId="3333" xr:uid="{00000000-0005-0000-0000-0000410D0000}"/>
    <cellStyle name="Normal 16 2 3" xfId="2589" xr:uid="{00000000-0005-0000-0000-0000420D0000}"/>
    <cellStyle name="Normal 16 2 4" xfId="1168" xr:uid="{00000000-0005-0000-0000-0000430D0000}"/>
    <cellStyle name="Normal 16 2 5" xfId="557" xr:uid="{00000000-0005-0000-0000-0000440D0000}"/>
    <cellStyle name="Normal 16 2 6" xfId="370" xr:uid="{00000000-0005-0000-0000-0000450D0000}"/>
    <cellStyle name="Normal 16 3" xfId="1440" xr:uid="{00000000-0005-0000-0000-0000460D0000}"/>
    <cellStyle name="Normal 16 4" xfId="1116" xr:uid="{00000000-0005-0000-0000-0000470D0000}"/>
    <cellStyle name="Normal 16 5" xfId="1066" xr:uid="{00000000-0005-0000-0000-0000480D0000}"/>
    <cellStyle name="Normal 16 6" xfId="478" xr:uid="{00000000-0005-0000-0000-0000490D0000}"/>
    <cellStyle name="Normal 16 7" xfId="368" xr:uid="{00000000-0005-0000-0000-00004A0D0000}"/>
    <cellStyle name="Normal 160" xfId="1441" xr:uid="{00000000-0005-0000-0000-00004B0D0000}"/>
    <cellStyle name="Normal 161" xfId="1442" xr:uid="{00000000-0005-0000-0000-00004C0D0000}"/>
    <cellStyle name="Normal 162" xfId="1443" xr:uid="{00000000-0005-0000-0000-00004D0D0000}"/>
    <cellStyle name="Normal 163" xfId="1444" xr:uid="{00000000-0005-0000-0000-00004E0D0000}"/>
    <cellStyle name="Normal 164" xfId="1445" xr:uid="{00000000-0005-0000-0000-00004F0D0000}"/>
    <cellStyle name="Normal 165" xfId="1446" xr:uid="{00000000-0005-0000-0000-0000500D0000}"/>
    <cellStyle name="Normal 166" xfId="1447" xr:uid="{00000000-0005-0000-0000-0000510D0000}"/>
    <cellStyle name="Normal 167" xfId="1448" xr:uid="{00000000-0005-0000-0000-0000520D0000}"/>
    <cellStyle name="Normal 168" xfId="1449" xr:uid="{00000000-0005-0000-0000-0000530D0000}"/>
    <cellStyle name="Normal 169" xfId="1450" xr:uid="{00000000-0005-0000-0000-0000540D0000}"/>
    <cellStyle name="Normal 17" xfId="308" xr:uid="{00000000-0005-0000-0000-0000550D0000}"/>
    <cellStyle name="Normal 17 2" xfId="4291" xr:uid="{00000000-0005-0000-0000-0000560D0000}"/>
    <cellStyle name="Normal 17 3" xfId="4371" xr:uid="{00000000-0005-0000-0000-0000570D0000}"/>
    <cellStyle name="Normal 17 4" xfId="1117" xr:uid="{00000000-0005-0000-0000-0000580D0000}"/>
    <cellStyle name="Normal 17 5" xfId="483" xr:uid="{00000000-0005-0000-0000-0000590D0000}"/>
    <cellStyle name="Normal 170" xfId="1451" xr:uid="{00000000-0005-0000-0000-00005A0D0000}"/>
    <cellStyle name="Normal 171" xfId="1452" xr:uid="{00000000-0005-0000-0000-00005B0D0000}"/>
    <cellStyle name="Normal 172" xfId="1453" xr:uid="{00000000-0005-0000-0000-00005C0D0000}"/>
    <cellStyle name="Normal 173" xfId="1454" xr:uid="{00000000-0005-0000-0000-00005D0D0000}"/>
    <cellStyle name="Normal 174" xfId="1455" xr:uid="{00000000-0005-0000-0000-00005E0D0000}"/>
    <cellStyle name="Normal 175" xfId="1456" xr:uid="{00000000-0005-0000-0000-00005F0D0000}"/>
    <cellStyle name="Normal 176" xfId="1457" xr:uid="{00000000-0005-0000-0000-0000600D0000}"/>
    <cellStyle name="Normal 177" xfId="1458" xr:uid="{00000000-0005-0000-0000-0000610D0000}"/>
    <cellStyle name="Normal 178" xfId="1459" xr:uid="{00000000-0005-0000-0000-0000620D0000}"/>
    <cellStyle name="Normal 179" xfId="1460" xr:uid="{00000000-0005-0000-0000-0000630D0000}"/>
    <cellStyle name="Normal 18" xfId="584" xr:uid="{00000000-0005-0000-0000-0000640D0000}"/>
    <cellStyle name="Normal 18 2" xfId="4324" xr:uid="{00000000-0005-0000-0000-0000650D0000}"/>
    <cellStyle name="Normal 18 3" xfId="1118" xr:uid="{00000000-0005-0000-0000-0000660D0000}"/>
    <cellStyle name="Normal 180" xfId="1461" xr:uid="{00000000-0005-0000-0000-0000670D0000}"/>
    <cellStyle name="Normal 181" xfId="1462" xr:uid="{00000000-0005-0000-0000-0000680D0000}"/>
    <cellStyle name="Normal 182" xfId="1463" xr:uid="{00000000-0005-0000-0000-0000690D0000}"/>
    <cellStyle name="Normal 183" xfId="1464" xr:uid="{00000000-0005-0000-0000-00006A0D0000}"/>
    <cellStyle name="Normal 184" xfId="1465" xr:uid="{00000000-0005-0000-0000-00006B0D0000}"/>
    <cellStyle name="Normal 185" xfId="1466" xr:uid="{00000000-0005-0000-0000-00006C0D0000}"/>
    <cellStyle name="Normal 185 2" xfId="1467" xr:uid="{00000000-0005-0000-0000-00006D0D0000}"/>
    <cellStyle name="Normal 186" xfId="1468" xr:uid="{00000000-0005-0000-0000-00006E0D0000}"/>
    <cellStyle name="Normal 186 2" xfId="1469" xr:uid="{00000000-0005-0000-0000-00006F0D0000}"/>
    <cellStyle name="Normal 187" xfId="1470" xr:uid="{00000000-0005-0000-0000-0000700D0000}"/>
    <cellStyle name="Normal 187 2" xfId="1471" xr:uid="{00000000-0005-0000-0000-0000710D0000}"/>
    <cellStyle name="Normal 188" xfId="1472" xr:uid="{00000000-0005-0000-0000-0000720D0000}"/>
    <cellStyle name="Normal 188 2" xfId="1473" xr:uid="{00000000-0005-0000-0000-0000730D0000}"/>
    <cellStyle name="Normal 189" xfId="1474" xr:uid="{00000000-0005-0000-0000-0000740D0000}"/>
    <cellStyle name="Normal 189 2" xfId="1475" xr:uid="{00000000-0005-0000-0000-0000750D0000}"/>
    <cellStyle name="Normal 19" xfId="585" xr:uid="{00000000-0005-0000-0000-0000760D0000}"/>
    <cellStyle name="Normal 19 2" xfId="588" xr:uid="{00000000-0005-0000-0000-0000770D0000}"/>
    <cellStyle name="Normal 19 2 2" xfId="591" xr:uid="{00000000-0005-0000-0000-0000780D0000}"/>
    <cellStyle name="Normal 19 2 3" xfId="601" xr:uid="{00000000-0005-0000-0000-0000790D0000}"/>
    <cellStyle name="Normal 19 3" xfId="1119" xr:uid="{00000000-0005-0000-0000-00007A0D0000}"/>
    <cellStyle name="Normal 190" xfId="1476" xr:uid="{00000000-0005-0000-0000-00007B0D0000}"/>
    <cellStyle name="Normal 190 2" xfId="1477" xr:uid="{00000000-0005-0000-0000-00007C0D0000}"/>
    <cellStyle name="Normal 191" xfId="1478" xr:uid="{00000000-0005-0000-0000-00007D0D0000}"/>
    <cellStyle name="Normal 191 2" xfId="1479" xr:uid="{00000000-0005-0000-0000-00007E0D0000}"/>
    <cellStyle name="Normal 192" xfId="1480" xr:uid="{00000000-0005-0000-0000-00007F0D0000}"/>
    <cellStyle name="Normal 192 2" xfId="1481" xr:uid="{00000000-0005-0000-0000-0000800D0000}"/>
    <cellStyle name="Normal 193" xfId="1482" xr:uid="{00000000-0005-0000-0000-0000810D0000}"/>
    <cellStyle name="Normal 193 2" xfId="1483" xr:uid="{00000000-0005-0000-0000-0000820D0000}"/>
    <cellStyle name="Normal 194" xfId="188" xr:uid="{00000000-0005-0000-0000-0000830D0000}"/>
    <cellStyle name="Normal 194 2" xfId="1485" xr:uid="{00000000-0005-0000-0000-0000840D0000}"/>
    <cellStyle name="Normal 194 3" xfId="1484" xr:uid="{00000000-0005-0000-0000-0000850D0000}"/>
    <cellStyle name="Normal 195" xfId="1486" xr:uid="{00000000-0005-0000-0000-0000860D0000}"/>
    <cellStyle name="Normal 195 2" xfId="1487" xr:uid="{00000000-0005-0000-0000-0000870D0000}"/>
    <cellStyle name="Normal 196" xfId="1488" xr:uid="{00000000-0005-0000-0000-0000880D0000}"/>
    <cellStyle name="Normal 196 2" xfId="1489" xr:uid="{00000000-0005-0000-0000-0000890D0000}"/>
    <cellStyle name="Normal 197" xfId="1490" xr:uid="{00000000-0005-0000-0000-00008A0D0000}"/>
    <cellStyle name="Normal 197 2" xfId="1491" xr:uid="{00000000-0005-0000-0000-00008B0D0000}"/>
    <cellStyle name="Normal 198" xfId="1492" xr:uid="{00000000-0005-0000-0000-00008C0D0000}"/>
    <cellStyle name="Normal 198 2" xfId="1493" xr:uid="{00000000-0005-0000-0000-00008D0D0000}"/>
    <cellStyle name="Normal 199" xfId="1494" xr:uid="{00000000-0005-0000-0000-00008E0D0000}"/>
    <cellStyle name="Normal 199 2" xfId="1495" xr:uid="{00000000-0005-0000-0000-00008F0D0000}"/>
    <cellStyle name="Normal 2" xfId="189" xr:uid="{00000000-0005-0000-0000-0000900D0000}"/>
    <cellStyle name="Normal 2 10" xfId="1074" xr:uid="{00000000-0005-0000-0000-0000910D0000}"/>
    <cellStyle name="Normal 2 10 2" xfId="2805" xr:uid="{00000000-0005-0000-0000-0000920D0000}"/>
    <cellStyle name="Normal 2 11" xfId="2442" xr:uid="{00000000-0005-0000-0000-0000930D0000}"/>
    <cellStyle name="Normal 2 11 2" xfId="2806" xr:uid="{00000000-0005-0000-0000-0000940D0000}"/>
    <cellStyle name="Normal 2 12" xfId="2443" xr:uid="{00000000-0005-0000-0000-0000950D0000}"/>
    <cellStyle name="Normal 2 12 2" xfId="2807" xr:uid="{00000000-0005-0000-0000-0000960D0000}"/>
    <cellStyle name="Normal 2 13" xfId="2444" xr:uid="{00000000-0005-0000-0000-0000970D0000}"/>
    <cellStyle name="Normal 2 13 2" xfId="2808" xr:uid="{00000000-0005-0000-0000-0000980D0000}"/>
    <cellStyle name="Normal 2 14" xfId="2445" xr:uid="{00000000-0005-0000-0000-0000990D0000}"/>
    <cellStyle name="Normal 2 14 2" xfId="2809" xr:uid="{00000000-0005-0000-0000-00009A0D0000}"/>
    <cellStyle name="Normal 2 15" xfId="2446" xr:uid="{00000000-0005-0000-0000-00009B0D0000}"/>
    <cellStyle name="Normal 2 15 2" xfId="2810" xr:uid="{00000000-0005-0000-0000-00009C0D0000}"/>
    <cellStyle name="Normal 2 16" xfId="2447" xr:uid="{00000000-0005-0000-0000-00009D0D0000}"/>
    <cellStyle name="Normal 2 16 2" xfId="2811" xr:uid="{00000000-0005-0000-0000-00009E0D0000}"/>
    <cellStyle name="Normal 2 17" xfId="2448" xr:uid="{00000000-0005-0000-0000-00009F0D0000}"/>
    <cellStyle name="Normal 2 17 2" xfId="2812" xr:uid="{00000000-0005-0000-0000-0000A00D0000}"/>
    <cellStyle name="Normal 2 18" xfId="2449" xr:uid="{00000000-0005-0000-0000-0000A10D0000}"/>
    <cellStyle name="Normal 2 18 2" xfId="2813" xr:uid="{00000000-0005-0000-0000-0000A20D0000}"/>
    <cellStyle name="Normal 2 19" xfId="2450" xr:uid="{00000000-0005-0000-0000-0000A30D0000}"/>
    <cellStyle name="Normal 2 19 2" xfId="2814" xr:uid="{00000000-0005-0000-0000-0000A40D0000}"/>
    <cellStyle name="Normal 2 2" xfId="190" xr:uid="{00000000-0005-0000-0000-0000A50D0000}"/>
    <cellStyle name="Normal 2 2 2" xfId="289" xr:uid="{00000000-0005-0000-0000-0000A60D0000}"/>
    <cellStyle name="Normal 2 2 2 10" xfId="479" xr:uid="{00000000-0005-0000-0000-0000A70D0000}"/>
    <cellStyle name="Normal 2 2 2 2" xfId="2452" xr:uid="{00000000-0005-0000-0000-0000A80D0000}"/>
    <cellStyle name="Normal 2 2 2 2 2" xfId="2453" xr:uid="{00000000-0005-0000-0000-0000A90D0000}"/>
    <cellStyle name="Normal 2 2 2 2 2 2" xfId="2815" xr:uid="{00000000-0005-0000-0000-0000AA0D0000}"/>
    <cellStyle name="Normal 2 2 2 2 3" xfId="2454" xr:uid="{00000000-0005-0000-0000-0000AB0D0000}"/>
    <cellStyle name="Normal 2 2 2 2 3 2" xfId="2816" xr:uid="{00000000-0005-0000-0000-0000AC0D0000}"/>
    <cellStyle name="Normal 2 2 2 2 4" xfId="2817" xr:uid="{00000000-0005-0000-0000-0000AD0D0000}"/>
    <cellStyle name="Normal 2 2 2 2 5" xfId="3690" xr:uid="{00000000-0005-0000-0000-0000AE0D0000}"/>
    <cellStyle name="Normal 2 2 2 3" xfId="2455" xr:uid="{00000000-0005-0000-0000-0000AF0D0000}"/>
    <cellStyle name="Normal 2 2 2 3 2" xfId="2818" xr:uid="{00000000-0005-0000-0000-0000B00D0000}"/>
    <cellStyle name="Normal 2 2 2 4" xfId="2456" xr:uid="{00000000-0005-0000-0000-0000B10D0000}"/>
    <cellStyle name="Normal 2 2 2 4 2" xfId="2819" xr:uid="{00000000-0005-0000-0000-0000B20D0000}"/>
    <cellStyle name="Normal 2 2 2 5" xfId="2457" xr:uid="{00000000-0005-0000-0000-0000B30D0000}"/>
    <cellStyle name="Normal 2 2 2 5 2" xfId="2820" xr:uid="{00000000-0005-0000-0000-0000B40D0000}"/>
    <cellStyle name="Normal 2 2 2 6" xfId="2590" xr:uid="{00000000-0005-0000-0000-0000B50D0000}"/>
    <cellStyle name="Normal 2 2 2 7" xfId="2451" xr:uid="{00000000-0005-0000-0000-0000B60D0000}"/>
    <cellStyle name="Normal 2 2 2 8" xfId="1496" xr:uid="{00000000-0005-0000-0000-0000B70D0000}"/>
    <cellStyle name="Normal 2 2 2 9" xfId="1012" xr:uid="{00000000-0005-0000-0000-0000B80D0000}"/>
    <cellStyle name="Normal 2 2 3" xfId="1065" xr:uid="{00000000-0005-0000-0000-0000B90D0000}"/>
    <cellStyle name="Normal 2 2 3 2" xfId="2459" xr:uid="{00000000-0005-0000-0000-0000BA0D0000}"/>
    <cellStyle name="Normal 2 2 3 2 2" xfId="2821" xr:uid="{00000000-0005-0000-0000-0000BB0D0000}"/>
    <cellStyle name="Normal 2 2 3 3" xfId="2460" xr:uid="{00000000-0005-0000-0000-0000BC0D0000}"/>
    <cellStyle name="Normal 2 2 3 3 2" xfId="2822" xr:uid="{00000000-0005-0000-0000-0000BD0D0000}"/>
    <cellStyle name="Normal 2 2 3 4" xfId="2823" xr:uid="{00000000-0005-0000-0000-0000BE0D0000}"/>
    <cellStyle name="Normal 2 2 3 5" xfId="2458" xr:uid="{00000000-0005-0000-0000-0000BF0D0000}"/>
    <cellStyle name="Normal 2 2 3 6" xfId="1497" xr:uid="{00000000-0005-0000-0000-0000C00D0000}"/>
    <cellStyle name="Normal 2 2 4" xfId="558" xr:uid="{00000000-0005-0000-0000-0000C10D0000}"/>
    <cellStyle name="Normal 2 2 4 2" xfId="2824" xr:uid="{00000000-0005-0000-0000-0000C20D0000}"/>
    <cellStyle name="Normal 2 2 5" xfId="2461" xr:uid="{00000000-0005-0000-0000-0000C30D0000}"/>
    <cellStyle name="Normal 2 2 5 2" xfId="2825" xr:uid="{00000000-0005-0000-0000-0000C40D0000}"/>
    <cellStyle name="Normal 2 2 6" xfId="2826" xr:uid="{00000000-0005-0000-0000-0000C50D0000}"/>
    <cellStyle name="Normal 2 2 7" xfId="3288" xr:uid="{00000000-0005-0000-0000-0000C60D0000}"/>
    <cellStyle name="Normal 2 2 8" xfId="1121" xr:uid="{00000000-0005-0000-0000-0000C70D0000}"/>
    <cellStyle name="Normal 2 2 9" xfId="665" xr:uid="{00000000-0005-0000-0000-0000C80D0000}"/>
    <cellStyle name="Normal 2 2_anexo 10 otros activos" xfId="2462" xr:uid="{00000000-0005-0000-0000-0000C90D0000}"/>
    <cellStyle name="Normal 2 20" xfId="2463" xr:uid="{00000000-0005-0000-0000-0000CA0D0000}"/>
    <cellStyle name="Normal 2 20 2" xfId="2827" xr:uid="{00000000-0005-0000-0000-0000CB0D0000}"/>
    <cellStyle name="Normal 2 21" xfId="2464" xr:uid="{00000000-0005-0000-0000-0000CC0D0000}"/>
    <cellStyle name="Normal 2 21 2" xfId="2828" xr:uid="{00000000-0005-0000-0000-0000CD0D0000}"/>
    <cellStyle name="Normal 2 22" xfId="2465" xr:uid="{00000000-0005-0000-0000-0000CE0D0000}"/>
    <cellStyle name="Normal 2 22 2" xfId="2829" xr:uid="{00000000-0005-0000-0000-0000CF0D0000}"/>
    <cellStyle name="Normal 2 23" xfId="2466" xr:uid="{00000000-0005-0000-0000-0000D00D0000}"/>
    <cellStyle name="Normal 2 23 2" xfId="2830" xr:uid="{00000000-0005-0000-0000-0000D10D0000}"/>
    <cellStyle name="Normal 2 24" xfId="2467" xr:uid="{00000000-0005-0000-0000-0000D20D0000}"/>
    <cellStyle name="Normal 2 24 2" xfId="2831" xr:uid="{00000000-0005-0000-0000-0000D30D0000}"/>
    <cellStyle name="Normal 2 25" xfId="2468" xr:uid="{00000000-0005-0000-0000-0000D40D0000}"/>
    <cellStyle name="Normal 2 25 2" xfId="2832" xr:uid="{00000000-0005-0000-0000-0000D50D0000}"/>
    <cellStyle name="Normal 2 26" xfId="2469" xr:uid="{00000000-0005-0000-0000-0000D60D0000}"/>
    <cellStyle name="Normal 2 26 2" xfId="2833" xr:uid="{00000000-0005-0000-0000-0000D70D0000}"/>
    <cellStyle name="Normal 2 27" xfId="2470" xr:uid="{00000000-0005-0000-0000-0000D80D0000}"/>
    <cellStyle name="Normal 2 27 2" xfId="2834" xr:uid="{00000000-0005-0000-0000-0000D90D0000}"/>
    <cellStyle name="Normal 2 28" xfId="2471" xr:uid="{00000000-0005-0000-0000-0000DA0D0000}"/>
    <cellStyle name="Normal 2 28 2" xfId="2835" xr:uid="{00000000-0005-0000-0000-0000DB0D0000}"/>
    <cellStyle name="Normal 2 29" xfId="2472" xr:uid="{00000000-0005-0000-0000-0000DC0D0000}"/>
    <cellStyle name="Normal 2 29 2" xfId="2836" xr:uid="{00000000-0005-0000-0000-0000DD0D0000}"/>
    <cellStyle name="Normal 2 3" xfId="191" xr:uid="{00000000-0005-0000-0000-0000DE0D0000}"/>
    <cellStyle name="Normal 2 3 2" xfId="192" xr:uid="{00000000-0005-0000-0000-0000DF0D0000}"/>
    <cellStyle name="Normal 2 3 2 2" xfId="2591" xr:uid="{00000000-0005-0000-0000-0000E00D0000}"/>
    <cellStyle name="Normal 2 3 2 3" xfId="1498" xr:uid="{00000000-0005-0000-0000-0000E10D0000}"/>
    <cellStyle name="Normal 2 3 3" xfId="3305" xr:uid="{00000000-0005-0000-0000-0000E20D0000}"/>
    <cellStyle name="Normal 2 3 4" xfId="2473" xr:uid="{00000000-0005-0000-0000-0000E30D0000}"/>
    <cellStyle name="Normal 2 3 5" xfId="1122" xr:uid="{00000000-0005-0000-0000-0000E40D0000}"/>
    <cellStyle name="Normal 2 3 6" xfId="667" xr:uid="{00000000-0005-0000-0000-0000E50D0000}"/>
    <cellStyle name="Normal 2 30" xfId="2474" xr:uid="{00000000-0005-0000-0000-0000E60D0000}"/>
    <cellStyle name="Normal 2 30 2" xfId="2837" xr:uid="{00000000-0005-0000-0000-0000E70D0000}"/>
    <cellStyle name="Normal 2 31" xfId="2475" xr:uid="{00000000-0005-0000-0000-0000E80D0000}"/>
    <cellStyle name="Normal 2 31 2" xfId="2838" xr:uid="{00000000-0005-0000-0000-0000E90D0000}"/>
    <cellStyle name="Normal 2 32" xfId="2476" xr:uid="{00000000-0005-0000-0000-0000EA0D0000}"/>
    <cellStyle name="Normal 2 32 2" xfId="2839" xr:uid="{00000000-0005-0000-0000-0000EB0D0000}"/>
    <cellStyle name="Normal 2 33" xfId="2477" xr:uid="{00000000-0005-0000-0000-0000EC0D0000}"/>
    <cellStyle name="Normal 2 33 2" xfId="2840" xr:uid="{00000000-0005-0000-0000-0000ED0D0000}"/>
    <cellStyle name="Normal 2 34" xfId="2478" xr:uid="{00000000-0005-0000-0000-0000EE0D0000}"/>
    <cellStyle name="Normal 2 34 2" xfId="2841" xr:uid="{00000000-0005-0000-0000-0000EF0D0000}"/>
    <cellStyle name="Normal 2 35" xfId="2479" xr:uid="{00000000-0005-0000-0000-0000F00D0000}"/>
    <cellStyle name="Normal 2 35 2" xfId="2842" xr:uid="{00000000-0005-0000-0000-0000F10D0000}"/>
    <cellStyle name="Normal 2 36" xfId="2480" xr:uid="{00000000-0005-0000-0000-0000F20D0000}"/>
    <cellStyle name="Normal 2 36 2" xfId="2843" xr:uid="{00000000-0005-0000-0000-0000F30D0000}"/>
    <cellStyle name="Normal 2 37" xfId="2481" xr:uid="{00000000-0005-0000-0000-0000F40D0000}"/>
    <cellStyle name="Normal 2 37 2" xfId="2844" xr:uid="{00000000-0005-0000-0000-0000F50D0000}"/>
    <cellStyle name="Normal 2 38" xfId="2482" xr:uid="{00000000-0005-0000-0000-0000F60D0000}"/>
    <cellStyle name="Normal 2 38 2" xfId="2845" xr:uid="{00000000-0005-0000-0000-0000F70D0000}"/>
    <cellStyle name="Normal 2 39" xfId="2483" xr:uid="{00000000-0005-0000-0000-0000F80D0000}"/>
    <cellStyle name="Normal 2 39 2" xfId="2846" xr:uid="{00000000-0005-0000-0000-0000F90D0000}"/>
    <cellStyle name="Normal 2 4" xfId="193" xr:uid="{00000000-0005-0000-0000-0000FA0D0000}"/>
    <cellStyle name="Normal 2 4 2" xfId="1499" xr:uid="{00000000-0005-0000-0000-0000FB0D0000}"/>
    <cellStyle name="Normal 2 4 2 2" xfId="2592" xr:uid="{00000000-0005-0000-0000-0000FC0D0000}"/>
    <cellStyle name="Normal 2 4 2 2 2" xfId="4311" xr:uid="{00000000-0005-0000-0000-0000FD0D0000}"/>
    <cellStyle name="Normal 2 4 3" xfId="3306" xr:uid="{00000000-0005-0000-0000-0000FE0D0000}"/>
    <cellStyle name="Normal 2 4 3 2" xfId="4345" xr:uid="{00000000-0005-0000-0000-0000FF0D0000}"/>
    <cellStyle name="Normal 2 4 3 3" xfId="4247" xr:uid="{00000000-0005-0000-0000-0000000E0000}"/>
    <cellStyle name="Normal 2 4 4" xfId="2484" xr:uid="{00000000-0005-0000-0000-0000010E0000}"/>
    <cellStyle name="Normal 2 4 4 2" xfId="4277" xr:uid="{00000000-0005-0000-0000-0000020E0000}"/>
    <cellStyle name="Normal 2 4 5" xfId="1123" xr:uid="{00000000-0005-0000-0000-0000030E0000}"/>
    <cellStyle name="Normal 2 40" xfId="2485" xr:uid="{00000000-0005-0000-0000-0000040E0000}"/>
    <cellStyle name="Normal 2 40 2" xfId="2847" xr:uid="{00000000-0005-0000-0000-0000050E0000}"/>
    <cellStyle name="Normal 2 41" xfId="2486" xr:uid="{00000000-0005-0000-0000-0000060E0000}"/>
    <cellStyle name="Normal 2 41 2" xfId="2848" xr:uid="{00000000-0005-0000-0000-0000070E0000}"/>
    <cellStyle name="Normal 2 42" xfId="2487" xr:uid="{00000000-0005-0000-0000-0000080E0000}"/>
    <cellStyle name="Normal 2 42 2" xfId="2849" xr:uid="{00000000-0005-0000-0000-0000090E0000}"/>
    <cellStyle name="Normal 2 43" xfId="2488" xr:uid="{00000000-0005-0000-0000-00000A0E0000}"/>
    <cellStyle name="Normal 2 43 2" xfId="2850" xr:uid="{00000000-0005-0000-0000-00000B0E0000}"/>
    <cellStyle name="Normal 2 44" xfId="2489" xr:uid="{00000000-0005-0000-0000-00000C0E0000}"/>
    <cellStyle name="Normal 2 44 2" xfId="2851" xr:uid="{00000000-0005-0000-0000-00000D0E0000}"/>
    <cellStyle name="Normal 2 45" xfId="2490" xr:uid="{00000000-0005-0000-0000-00000E0E0000}"/>
    <cellStyle name="Normal 2 45 2" xfId="2852" xr:uid="{00000000-0005-0000-0000-00000F0E0000}"/>
    <cellStyle name="Normal 2 46" xfId="2853" xr:uid="{00000000-0005-0000-0000-0000100E0000}"/>
    <cellStyle name="Normal 2 47" xfId="1120" xr:uid="{00000000-0005-0000-0000-0000110E0000}"/>
    <cellStyle name="Normal 2 48" xfId="3527" xr:uid="{00000000-0005-0000-0000-0000120E0000}"/>
    <cellStyle name="Normal 2 49" xfId="3549" xr:uid="{00000000-0005-0000-0000-0000130E0000}"/>
    <cellStyle name="Normal 2 5" xfId="288" xr:uid="{00000000-0005-0000-0000-0000140E0000}"/>
    <cellStyle name="Normal 2 5 2" xfId="1501" xr:uid="{00000000-0005-0000-0000-0000150E0000}"/>
    <cellStyle name="Normal 2 5 2 2" xfId="2593" xr:uid="{00000000-0005-0000-0000-0000160E0000}"/>
    <cellStyle name="Normal 2 5 3" xfId="3008" xr:uid="{00000000-0005-0000-0000-0000170E0000}"/>
    <cellStyle name="Normal 2 5 4" xfId="2491" xr:uid="{00000000-0005-0000-0000-0000180E0000}"/>
    <cellStyle name="Normal 2 5 5" xfId="1500" xr:uid="{00000000-0005-0000-0000-0000190E0000}"/>
    <cellStyle name="Normal 2 50" xfId="3535" xr:uid="{00000000-0005-0000-0000-00001A0E0000}"/>
    <cellStyle name="Normal 2 51" xfId="3534" xr:uid="{00000000-0005-0000-0000-00001B0E0000}"/>
    <cellStyle name="Normal 2 52" xfId="3558" xr:uid="{00000000-0005-0000-0000-00001C0E0000}"/>
    <cellStyle name="Normal 2 53" xfId="3556" xr:uid="{00000000-0005-0000-0000-00001D0E0000}"/>
    <cellStyle name="Normal 2 54" xfId="3532" xr:uid="{00000000-0005-0000-0000-00001E0E0000}"/>
    <cellStyle name="Normal 2 55" xfId="3552" xr:uid="{00000000-0005-0000-0000-00001F0E0000}"/>
    <cellStyle name="Normal 2 56" xfId="3541" xr:uid="{00000000-0005-0000-0000-0000200E0000}"/>
    <cellStyle name="Normal 2 57" xfId="3557" xr:uid="{00000000-0005-0000-0000-0000210E0000}"/>
    <cellStyle name="Normal 2 58" xfId="3553" xr:uid="{00000000-0005-0000-0000-0000220E0000}"/>
    <cellStyle name="Normal 2 59" xfId="3554" xr:uid="{00000000-0005-0000-0000-0000230E0000}"/>
    <cellStyle name="Normal 2 6" xfId="1502" xr:uid="{00000000-0005-0000-0000-0000240E0000}"/>
    <cellStyle name="Normal 2 6 2" xfId="2594" xr:uid="{00000000-0005-0000-0000-0000250E0000}"/>
    <cellStyle name="Normal 2 6 3" xfId="2492" xr:uid="{00000000-0005-0000-0000-0000260E0000}"/>
    <cellStyle name="Normal 2 7" xfId="2493" xr:uid="{00000000-0005-0000-0000-0000270E0000}"/>
    <cellStyle name="Normal 2 7 2" xfId="2854" xr:uid="{00000000-0005-0000-0000-0000280E0000}"/>
    <cellStyle name="Normal 2 7 3" xfId="3691" xr:uid="{00000000-0005-0000-0000-0000290E0000}"/>
    <cellStyle name="Normal 2 8" xfId="2494" xr:uid="{00000000-0005-0000-0000-00002A0E0000}"/>
    <cellStyle name="Normal 2 8 2" xfId="2855" xr:uid="{00000000-0005-0000-0000-00002B0E0000}"/>
    <cellStyle name="Normal 2 9" xfId="2495" xr:uid="{00000000-0005-0000-0000-00002C0E0000}"/>
    <cellStyle name="Normal 2 9 2" xfId="2856" xr:uid="{00000000-0005-0000-0000-00002D0E0000}"/>
    <cellStyle name="Normal 2_03-13 HSBC LEASING, S.A." xfId="194" xr:uid="{00000000-0005-0000-0000-00002E0E0000}"/>
    <cellStyle name="Normal 20" xfId="1124" xr:uid="{00000000-0005-0000-0000-00002F0E0000}"/>
    <cellStyle name="Normal 200" xfId="1503" xr:uid="{00000000-0005-0000-0000-0000300E0000}"/>
    <cellStyle name="Normal 200 2" xfId="1504" xr:uid="{00000000-0005-0000-0000-0000310E0000}"/>
    <cellStyle name="Normal 201" xfId="1505" xr:uid="{00000000-0005-0000-0000-0000320E0000}"/>
    <cellStyle name="Normal 201 2" xfId="1506" xr:uid="{00000000-0005-0000-0000-0000330E0000}"/>
    <cellStyle name="Normal 202" xfId="1507" xr:uid="{00000000-0005-0000-0000-0000340E0000}"/>
    <cellStyle name="Normal 202 2" xfId="1508" xr:uid="{00000000-0005-0000-0000-0000350E0000}"/>
    <cellStyle name="Normal 203" xfId="1509" xr:uid="{00000000-0005-0000-0000-0000360E0000}"/>
    <cellStyle name="Normal 203 2" xfId="1510" xr:uid="{00000000-0005-0000-0000-0000370E0000}"/>
    <cellStyle name="Normal 204" xfId="1511" xr:uid="{00000000-0005-0000-0000-0000380E0000}"/>
    <cellStyle name="Normal 204 2" xfId="1512" xr:uid="{00000000-0005-0000-0000-0000390E0000}"/>
    <cellStyle name="Normal 205" xfId="1513" xr:uid="{00000000-0005-0000-0000-00003A0E0000}"/>
    <cellStyle name="Normal 206" xfId="1514" xr:uid="{00000000-0005-0000-0000-00003B0E0000}"/>
    <cellStyle name="Normal 207" xfId="1515" xr:uid="{00000000-0005-0000-0000-00003C0E0000}"/>
    <cellStyle name="Normal 208" xfId="1516" xr:uid="{00000000-0005-0000-0000-00003D0E0000}"/>
    <cellStyle name="Normal 209" xfId="1517" xr:uid="{00000000-0005-0000-0000-00003E0E0000}"/>
    <cellStyle name="Normal 21" xfId="1125" xr:uid="{00000000-0005-0000-0000-00003F0E0000}"/>
    <cellStyle name="Normal 210" xfId="1518" xr:uid="{00000000-0005-0000-0000-0000400E0000}"/>
    <cellStyle name="Normal 211" xfId="1519" xr:uid="{00000000-0005-0000-0000-0000410E0000}"/>
    <cellStyle name="Normal 212" xfId="1520" xr:uid="{00000000-0005-0000-0000-0000420E0000}"/>
    <cellStyle name="Normal 213" xfId="1521" xr:uid="{00000000-0005-0000-0000-0000430E0000}"/>
    <cellStyle name="Normal 214" xfId="1522" xr:uid="{00000000-0005-0000-0000-0000440E0000}"/>
    <cellStyle name="Normal 215" xfId="1523" xr:uid="{00000000-0005-0000-0000-0000450E0000}"/>
    <cellStyle name="Normal 216" xfId="1524" xr:uid="{00000000-0005-0000-0000-0000460E0000}"/>
    <cellStyle name="Normal 217" xfId="1525" xr:uid="{00000000-0005-0000-0000-0000470E0000}"/>
    <cellStyle name="Normal 217 2" xfId="3702" xr:uid="{00000000-0005-0000-0000-0000480E0000}"/>
    <cellStyle name="Normal 218" xfId="1526" xr:uid="{00000000-0005-0000-0000-0000490E0000}"/>
    <cellStyle name="Normal 218 2" xfId="3710" xr:uid="{00000000-0005-0000-0000-00004A0E0000}"/>
    <cellStyle name="Normal 219" xfId="1527" xr:uid="{00000000-0005-0000-0000-00004B0E0000}"/>
    <cellStyle name="Normal 22" xfId="1126" xr:uid="{00000000-0005-0000-0000-00004C0E0000}"/>
    <cellStyle name="Normal 220" xfId="1528" xr:uid="{00000000-0005-0000-0000-00004D0E0000}"/>
    <cellStyle name="Normal 221" xfId="1529" xr:uid="{00000000-0005-0000-0000-00004E0E0000}"/>
    <cellStyle name="Normal 222" xfId="1530" xr:uid="{00000000-0005-0000-0000-00004F0E0000}"/>
    <cellStyle name="Normal 223" xfId="1531" xr:uid="{00000000-0005-0000-0000-0000500E0000}"/>
    <cellStyle name="Normal 224" xfId="1532" xr:uid="{00000000-0005-0000-0000-0000510E0000}"/>
    <cellStyle name="Normal 225" xfId="1533" xr:uid="{00000000-0005-0000-0000-0000520E0000}"/>
    <cellStyle name="Normal 226" xfId="1534" xr:uid="{00000000-0005-0000-0000-0000530E0000}"/>
    <cellStyle name="Normal 227" xfId="1535" xr:uid="{00000000-0005-0000-0000-0000540E0000}"/>
    <cellStyle name="Normal 228" xfId="1536" xr:uid="{00000000-0005-0000-0000-0000550E0000}"/>
    <cellStyle name="Normal 229" xfId="1537" xr:uid="{00000000-0005-0000-0000-0000560E0000}"/>
    <cellStyle name="Normal 23" xfId="592" xr:uid="{00000000-0005-0000-0000-0000570E0000}"/>
    <cellStyle name="Normal 23 2" xfId="603" xr:uid="{00000000-0005-0000-0000-0000580E0000}"/>
    <cellStyle name="Normal 23 3" xfId="600" xr:uid="{00000000-0005-0000-0000-0000590E0000}"/>
    <cellStyle name="Normal 230" xfId="1538" xr:uid="{00000000-0005-0000-0000-00005A0E0000}"/>
    <cellStyle name="Normal 231" xfId="1539" xr:uid="{00000000-0005-0000-0000-00005B0E0000}"/>
    <cellStyle name="Normal 232" xfId="1540" xr:uid="{00000000-0005-0000-0000-00005C0E0000}"/>
    <cellStyle name="Normal 233" xfId="1541" xr:uid="{00000000-0005-0000-0000-00005D0E0000}"/>
    <cellStyle name="Normal 234" xfId="1542" xr:uid="{00000000-0005-0000-0000-00005E0E0000}"/>
    <cellStyle name="Normal 235" xfId="1543" xr:uid="{00000000-0005-0000-0000-00005F0E0000}"/>
    <cellStyle name="Normal 236" xfId="1544" xr:uid="{00000000-0005-0000-0000-0000600E0000}"/>
    <cellStyle name="Normal 237" xfId="1545" xr:uid="{00000000-0005-0000-0000-0000610E0000}"/>
    <cellStyle name="Normal 238" xfId="1546" xr:uid="{00000000-0005-0000-0000-0000620E0000}"/>
    <cellStyle name="Normal 239" xfId="1547" xr:uid="{00000000-0005-0000-0000-0000630E0000}"/>
    <cellStyle name="Normal 24" xfId="1127" xr:uid="{00000000-0005-0000-0000-0000640E0000}"/>
    <cellStyle name="Normal 240" xfId="1548" xr:uid="{00000000-0005-0000-0000-0000650E0000}"/>
    <cellStyle name="Normal 240 2" xfId="1549" xr:uid="{00000000-0005-0000-0000-0000660E0000}"/>
    <cellStyle name="Normal 241" xfId="1550" xr:uid="{00000000-0005-0000-0000-0000670E0000}"/>
    <cellStyle name="Normal 241 2" xfId="1707" xr:uid="{00000000-0005-0000-0000-0000680E0000}"/>
    <cellStyle name="Normal 241 2 2" xfId="1788" xr:uid="{00000000-0005-0000-0000-0000690E0000}"/>
    <cellStyle name="Normal 242" xfId="1551" xr:uid="{00000000-0005-0000-0000-00006A0E0000}"/>
    <cellStyle name="Normal 242 2" xfId="1552" xr:uid="{00000000-0005-0000-0000-00006B0E0000}"/>
    <cellStyle name="Normal 243" xfId="1553" xr:uid="{00000000-0005-0000-0000-00006C0E0000}"/>
    <cellStyle name="Normal 244" xfId="1554" xr:uid="{00000000-0005-0000-0000-00006D0E0000}"/>
    <cellStyle name="Normal 245" xfId="1072" xr:uid="{00000000-0005-0000-0000-00006E0E0000}"/>
    <cellStyle name="Normal 245 2" xfId="1790" xr:uid="{00000000-0005-0000-0000-00006F0E0000}"/>
    <cellStyle name="Normal 246" xfId="3682" xr:uid="{00000000-0005-0000-0000-0000700E0000}"/>
    <cellStyle name="Normal 247" xfId="3675" xr:uid="{00000000-0005-0000-0000-0000710E0000}"/>
    <cellStyle name="Normal 248" xfId="3676" xr:uid="{00000000-0005-0000-0000-0000720E0000}"/>
    <cellStyle name="Normal 249" xfId="3730" xr:uid="{00000000-0005-0000-0000-0000730E0000}"/>
    <cellStyle name="Normal 25" xfId="1128" xr:uid="{00000000-0005-0000-0000-0000740E0000}"/>
    <cellStyle name="Normal 250" xfId="4195" xr:uid="{00000000-0005-0000-0000-0000750E0000}"/>
    <cellStyle name="Normal 251" xfId="599" xr:uid="{00000000-0005-0000-0000-0000760E0000}"/>
    <cellStyle name="Normal 252" xfId="450" xr:uid="{00000000-0005-0000-0000-0000770E0000}"/>
    <cellStyle name="Normal 253" xfId="5223" xr:uid="{98A15F21-85C8-401E-857B-2D6676DA9FB6}"/>
    <cellStyle name="Normal 254" xfId="5225" xr:uid="{0E6F7E9D-4498-48CC-BBC2-CA9159F72A20}"/>
    <cellStyle name="Normal 26" xfId="1129" xr:uid="{00000000-0005-0000-0000-0000780E0000}"/>
    <cellStyle name="Normal 260" xfId="612" xr:uid="{00000000-0005-0000-0000-0000790E0000}"/>
    <cellStyle name="Normal 261" xfId="614" xr:uid="{00000000-0005-0000-0000-00007A0E0000}"/>
    <cellStyle name="Normal 262" xfId="616" xr:uid="{00000000-0005-0000-0000-00007B0E0000}"/>
    <cellStyle name="Normal 263" xfId="618" xr:uid="{00000000-0005-0000-0000-00007C0E0000}"/>
    <cellStyle name="Normal 267" xfId="610" xr:uid="{00000000-0005-0000-0000-00007D0E0000}"/>
    <cellStyle name="Normal 268" xfId="611" xr:uid="{00000000-0005-0000-0000-00007E0E0000}"/>
    <cellStyle name="Normal 269" xfId="608" xr:uid="{00000000-0005-0000-0000-00007F0E0000}"/>
    <cellStyle name="Normal 27" xfId="620" xr:uid="{00000000-0005-0000-0000-0000800E0000}"/>
    <cellStyle name="Normal 27 3" xfId="2961" xr:uid="{00000000-0005-0000-0000-0000810E0000}"/>
    <cellStyle name="Normal 28" xfId="605" xr:uid="{00000000-0005-0000-0000-0000820E0000}"/>
    <cellStyle name="Normal 29" xfId="633" xr:uid="{00000000-0005-0000-0000-0000830E0000}"/>
    <cellStyle name="Normal 3" xfId="195" xr:uid="{00000000-0005-0000-0000-0000840E0000}"/>
    <cellStyle name="Normal 3 10" xfId="805" xr:uid="{00000000-0005-0000-0000-0000850E0000}"/>
    <cellStyle name="Normal 3 10 2" xfId="978" xr:uid="{00000000-0005-0000-0000-0000860E0000}"/>
    <cellStyle name="Normal 3 10 3" xfId="2496" xr:uid="{00000000-0005-0000-0000-0000870E0000}"/>
    <cellStyle name="Normal 3 11" xfId="823" xr:uid="{00000000-0005-0000-0000-0000880E0000}"/>
    <cellStyle name="Normal 3 11 2" xfId="996" xr:uid="{00000000-0005-0000-0000-0000890E0000}"/>
    <cellStyle name="Normal 3 11 3" xfId="2497" xr:uid="{00000000-0005-0000-0000-00008A0E0000}"/>
    <cellStyle name="Normal 3 12" xfId="844" xr:uid="{00000000-0005-0000-0000-00008B0E0000}"/>
    <cellStyle name="Normal 3 12 2" xfId="2857" xr:uid="{00000000-0005-0000-0000-00008C0E0000}"/>
    <cellStyle name="Normal 3 12 3" xfId="2954" xr:uid="{00000000-0005-0000-0000-00008D0E0000}"/>
    <cellStyle name="Normal 3 12 4" xfId="2498" xr:uid="{00000000-0005-0000-0000-00008E0E0000}"/>
    <cellStyle name="Normal 3 13" xfId="1064" xr:uid="{00000000-0005-0000-0000-00008F0E0000}"/>
    <cellStyle name="Normal 3 13 2" xfId="2858" xr:uid="{00000000-0005-0000-0000-0000900E0000}"/>
    <cellStyle name="Normal 3 14" xfId="2499" xr:uid="{00000000-0005-0000-0000-0000910E0000}"/>
    <cellStyle name="Normal 3 14 2" xfId="2859" xr:uid="{00000000-0005-0000-0000-0000920E0000}"/>
    <cellStyle name="Normal 3 15" xfId="2500" xr:uid="{00000000-0005-0000-0000-0000930E0000}"/>
    <cellStyle name="Normal 3 15 2" xfId="2860" xr:uid="{00000000-0005-0000-0000-0000940E0000}"/>
    <cellStyle name="Normal 3 16" xfId="2501" xr:uid="{00000000-0005-0000-0000-0000950E0000}"/>
    <cellStyle name="Normal 3 16 2" xfId="2861" xr:uid="{00000000-0005-0000-0000-0000960E0000}"/>
    <cellStyle name="Normal 3 17" xfId="2502" xr:uid="{00000000-0005-0000-0000-0000970E0000}"/>
    <cellStyle name="Normal 3 17 2" xfId="2862" xr:uid="{00000000-0005-0000-0000-0000980E0000}"/>
    <cellStyle name="Normal 3 18" xfId="2503" xr:uid="{00000000-0005-0000-0000-0000990E0000}"/>
    <cellStyle name="Normal 3 18 2" xfId="2863" xr:uid="{00000000-0005-0000-0000-00009A0E0000}"/>
    <cellStyle name="Normal 3 19" xfId="2504" xr:uid="{00000000-0005-0000-0000-00009B0E0000}"/>
    <cellStyle name="Normal 3 19 2" xfId="2864" xr:uid="{00000000-0005-0000-0000-00009C0E0000}"/>
    <cellStyle name="Normal 3 2" xfId="196" xr:uid="{00000000-0005-0000-0000-00009D0E0000}"/>
    <cellStyle name="Normal 3 2 10" xfId="807" xr:uid="{00000000-0005-0000-0000-00009E0E0000}"/>
    <cellStyle name="Normal 3 2 10 2" xfId="980" xr:uid="{00000000-0005-0000-0000-00009F0E0000}"/>
    <cellStyle name="Normal 3 2 11" xfId="825" xr:uid="{00000000-0005-0000-0000-0000A00E0000}"/>
    <cellStyle name="Normal 3 2 11 2" xfId="998" xr:uid="{00000000-0005-0000-0000-0000A10E0000}"/>
    <cellStyle name="Normal 3 2 12" xfId="846" xr:uid="{00000000-0005-0000-0000-0000A20E0000}"/>
    <cellStyle name="Normal 3 2 13" xfId="1556" xr:uid="{00000000-0005-0000-0000-0000A30E0000}"/>
    <cellStyle name="Normal 3 2 14" xfId="668" xr:uid="{00000000-0005-0000-0000-0000A40E0000}"/>
    <cellStyle name="Normal 3 2 2" xfId="671" xr:uid="{00000000-0005-0000-0000-0000A50E0000}"/>
    <cellStyle name="Normal 3 2 2 2" xfId="850" xr:uid="{00000000-0005-0000-0000-0000A60E0000}"/>
    <cellStyle name="Normal 3 2 2 3" xfId="2557" xr:uid="{00000000-0005-0000-0000-0000A70E0000}"/>
    <cellStyle name="Normal 3 2 2 4" xfId="1557" xr:uid="{00000000-0005-0000-0000-0000A80E0000}"/>
    <cellStyle name="Normal 3 2 3" xfId="686" xr:uid="{00000000-0005-0000-0000-0000A90E0000}"/>
    <cellStyle name="Normal 3 2 3 2" xfId="865" xr:uid="{00000000-0005-0000-0000-0000AA0E0000}"/>
    <cellStyle name="Normal 3 2 4" xfId="704" xr:uid="{00000000-0005-0000-0000-0000AB0E0000}"/>
    <cellStyle name="Normal 3 2 4 2" xfId="883" xr:uid="{00000000-0005-0000-0000-0000AC0E0000}"/>
    <cellStyle name="Normal 3 2 5" xfId="660" xr:uid="{00000000-0005-0000-0000-0000AD0E0000}"/>
    <cellStyle name="Normal 3 2 5 2" xfId="661" xr:uid="{00000000-0005-0000-0000-0000AE0E0000}"/>
    <cellStyle name="Normal 3 2 6" xfId="735" xr:uid="{00000000-0005-0000-0000-0000AF0E0000}"/>
    <cellStyle name="Normal 3 2 6 2" xfId="908" xr:uid="{00000000-0005-0000-0000-0000B00E0000}"/>
    <cellStyle name="Normal 3 2 7" xfId="753" xr:uid="{00000000-0005-0000-0000-0000B10E0000}"/>
    <cellStyle name="Normal 3 2 7 2" xfId="926" xr:uid="{00000000-0005-0000-0000-0000B20E0000}"/>
    <cellStyle name="Normal 3 2 8" xfId="771" xr:uid="{00000000-0005-0000-0000-0000B30E0000}"/>
    <cellStyle name="Normal 3 2 8 2" xfId="944" xr:uid="{00000000-0005-0000-0000-0000B40E0000}"/>
    <cellStyle name="Normal 3 2 9" xfId="789" xr:uid="{00000000-0005-0000-0000-0000B50E0000}"/>
    <cellStyle name="Normal 3 2 9 2" xfId="962" xr:uid="{00000000-0005-0000-0000-0000B60E0000}"/>
    <cellStyle name="Normal 3 2_800200 LFR" xfId="712" xr:uid="{00000000-0005-0000-0000-0000B70E0000}"/>
    <cellStyle name="Normal 3 20" xfId="2505" xr:uid="{00000000-0005-0000-0000-0000B80E0000}"/>
    <cellStyle name="Normal 3 20 2" xfId="2865" xr:uid="{00000000-0005-0000-0000-0000B90E0000}"/>
    <cellStyle name="Normal 3 21" xfId="2506" xr:uid="{00000000-0005-0000-0000-0000BA0E0000}"/>
    <cellStyle name="Normal 3 21 2" xfId="2866" xr:uid="{00000000-0005-0000-0000-0000BB0E0000}"/>
    <cellStyle name="Normal 3 22" xfId="2507" xr:uid="{00000000-0005-0000-0000-0000BC0E0000}"/>
    <cellStyle name="Normal 3 22 2" xfId="2867" xr:uid="{00000000-0005-0000-0000-0000BD0E0000}"/>
    <cellStyle name="Normal 3 23" xfId="2508" xr:uid="{00000000-0005-0000-0000-0000BE0E0000}"/>
    <cellStyle name="Normal 3 23 2" xfId="2868" xr:uid="{00000000-0005-0000-0000-0000BF0E0000}"/>
    <cellStyle name="Normal 3 24" xfId="2509" xr:uid="{00000000-0005-0000-0000-0000C00E0000}"/>
    <cellStyle name="Normal 3 24 2" xfId="2869" xr:uid="{00000000-0005-0000-0000-0000C10E0000}"/>
    <cellStyle name="Normal 3 25" xfId="2510" xr:uid="{00000000-0005-0000-0000-0000C20E0000}"/>
    <cellStyle name="Normal 3 25 2" xfId="2870" xr:uid="{00000000-0005-0000-0000-0000C30E0000}"/>
    <cellStyle name="Normal 3 26" xfId="2511" xr:uid="{00000000-0005-0000-0000-0000C40E0000}"/>
    <cellStyle name="Normal 3 26 2" xfId="2871" xr:uid="{00000000-0005-0000-0000-0000C50E0000}"/>
    <cellStyle name="Normal 3 27" xfId="2512" xr:uid="{00000000-0005-0000-0000-0000C60E0000}"/>
    <cellStyle name="Normal 3 27 2" xfId="2872" xr:uid="{00000000-0005-0000-0000-0000C70E0000}"/>
    <cellStyle name="Normal 3 28" xfId="2513" xr:uid="{00000000-0005-0000-0000-0000C80E0000}"/>
    <cellStyle name="Normal 3 28 2" xfId="2873" xr:uid="{00000000-0005-0000-0000-0000C90E0000}"/>
    <cellStyle name="Normal 3 29" xfId="2514" xr:uid="{00000000-0005-0000-0000-0000CA0E0000}"/>
    <cellStyle name="Normal 3 29 2" xfId="2874" xr:uid="{00000000-0005-0000-0000-0000CB0E0000}"/>
    <cellStyle name="Normal 3 3" xfId="197" xr:uid="{00000000-0005-0000-0000-0000CC0E0000}"/>
    <cellStyle name="Normal 3 3 2" xfId="864" xr:uid="{00000000-0005-0000-0000-0000CD0E0000}"/>
    <cellStyle name="Normal 3 3 3" xfId="1558" xr:uid="{00000000-0005-0000-0000-0000CE0E0000}"/>
    <cellStyle name="Normal 3 3 4" xfId="685" xr:uid="{00000000-0005-0000-0000-0000CF0E0000}"/>
    <cellStyle name="Normal 3 30" xfId="2515" xr:uid="{00000000-0005-0000-0000-0000D00E0000}"/>
    <cellStyle name="Normal 3 30 2" xfId="2875" xr:uid="{00000000-0005-0000-0000-0000D10E0000}"/>
    <cellStyle name="Normal 3 31" xfId="2516" xr:uid="{00000000-0005-0000-0000-0000D20E0000}"/>
    <cellStyle name="Normal 3 31 2" xfId="2876" xr:uid="{00000000-0005-0000-0000-0000D30E0000}"/>
    <cellStyle name="Normal 3 32" xfId="2517" xr:uid="{00000000-0005-0000-0000-0000D40E0000}"/>
    <cellStyle name="Normal 3 32 2" xfId="2877" xr:uid="{00000000-0005-0000-0000-0000D50E0000}"/>
    <cellStyle name="Normal 3 33" xfId="2518" xr:uid="{00000000-0005-0000-0000-0000D60E0000}"/>
    <cellStyle name="Normal 3 33 2" xfId="2878" xr:uid="{00000000-0005-0000-0000-0000D70E0000}"/>
    <cellStyle name="Normal 3 34" xfId="2519" xr:uid="{00000000-0005-0000-0000-0000D80E0000}"/>
    <cellStyle name="Normal 3 34 2" xfId="2879" xr:uid="{00000000-0005-0000-0000-0000D90E0000}"/>
    <cellStyle name="Normal 3 35" xfId="2520" xr:uid="{00000000-0005-0000-0000-0000DA0E0000}"/>
    <cellStyle name="Normal 3 35 2" xfId="2880" xr:uid="{00000000-0005-0000-0000-0000DB0E0000}"/>
    <cellStyle name="Normal 3 36" xfId="2521" xr:uid="{00000000-0005-0000-0000-0000DC0E0000}"/>
    <cellStyle name="Normal 3 36 2" xfId="2881" xr:uid="{00000000-0005-0000-0000-0000DD0E0000}"/>
    <cellStyle name="Normal 3 37" xfId="2522" xr:uid="{00000000-0005-0000-0000-0000DE0E0000}"/>
    <cellStyle name="Normal 3 37 2" xfId="2882" xr:uid="{00000000-0005-0000-0000-0000DF0E0000}"/>
    <cellStyle name="Normal 3 38" xfId="2523" xr:uid="{00000000-0005-0000-0000-0000E00E0000}"/>
    <cellStyle name="Normal 3 38 2" xfId="2883" xr:uid="{00000000-0005-0000-0000-0000E10E0000}"/>
    <cellStyle name="Normal 3 39" xfId="2524" xr:uid="{00000000-0005-0000-0000-0000E20E0000}"/>
    <cellStyle name="Normal 3 39 2" xfId="2884" xr:uid="{00000000-0005-0000-0000-0000E30E0000}"/>
    <cellStyle name="Normal 3 4" xfId="559" xr:uid="{00000000-0005-0000-0000-0000E40E0000}"/>
    <cellStyle name="Normal 3 4 2" xfId="882" xr:uid="{00000000-0005-0000-0000-0000E50E0000}"/>
    <cellStyle name="Normal 3 4 3" xfId="1555" xr:uid="{00000000-0005-0000-0000-0000E60E0000}"/>
    <cellStyle name="Normal 3 4 4" xfId="703" xr:uid="{00000000-0005-0000-0000-0000E70E0000}"/>
    <cellStyle name="Normal 3 40" xfId="2525" xr:uid="{00000000-0005-0000-0000-0000E80E0000}"/>
    <cellStyle name="Normal 3 40 2" xfId="2885" xr:uid="{00000000-0005-0000-0000-0000E90E0000}"/>
    <cellStyle name="Normal 3 41" xfId="2526" xr:uid="{00000000-0005-0000-0000-0000EA0E0000}"/>
    <cellStyle name="Normal 3 41 2" xfId="2886" xr:uid="{00000000-0005-0000-0000-0000EB0E0000}"/>
    <cellStyle name="Normal 3 42" xfId="2527" xr:uid="{00000000-0005-0000-0000-0000EC0E0000}"/>
    <cellStyle name="Normal 3 42 2" xfId="2887" xr:uid="{00000000-0005-0000-0000-0000ED0E0000}"/>
    <cellStyle name="Normal 3 43" xfId="2888" xr:uid="{00000000-0005-0000-0000-0000EE0E0000}"/>
    <cellStyle name="Normal 3 44" xfId="3289" xr:uid="{00000000-0005-0000-0000-0000EF0E0000}"/>
    <cellStyle name="Normal 3 45" xfId="3273" xr:uid="{00000000-0005-0000-0000-0000F00E0000}"/>
    <cellStyle name="Normal 3 46" xfId="3295" xr:uid="{00000000-0005-0000-0000-0000F10E0000}"/>
    <cellStyle name="Normal 3 47" xfId="3330" xr:uid="{00000000-0005-0000-0000-0000F20E0000}"/>
    <cellStyle name="Normal 3 48" xfId="3329" xr:uid="{00000000-0005-0000-0000-0000F30E0000}"/>
    <cellStyle name="Normal 3 49" xfId="3332" xr:uid="{00000000-0005-0000-0000-0000F40E0000}"/>
    <cellStyle name="Normal 3 5" xfId="726" xr:uid="{00000000-0005-0000-0000-0000F50E0000}"/>
    <cellStyle name="Normal 3 5 2" xfId="900" xr:uid="{00000000-0005-0000-0000-0000F60E0000}"/>
    <cellStyle name="Normal 3 5 3" xfId="2528" xr:uid="{00000000-0005-0000-0000-0000F70E0000}"/>
    <cellStyle name="Normal 3 50" xfId="3331" xr:uid="{00000000-0005-0000-0000-0000F80E0000}"/>
    <cellStyle name="Normal 3 51" xfId="1130" xr:uid="{00000000-0005-0000-0000-0000F90E0000}"/>
    <cellStyle name="Normal 3 52" xfId="3528" xr:uid="{00000000-0005-0000-0000-0000FA0E0000}"/>
    <cellStyle name="Normal 3 53" xfId="3548" xr:uid="{00000000-0005-0000-0000-0000FB0E0000}"/>
    <cellStyle name="Normal 3 54" xfId="3536" xr:uid="{00000000-0005-0000-0000-0000FC0E0000}"/>
    <cellStyle name="Normal 3 55" xfId="3533" xr:uid="{00000000-0005-0000-0000-0000FD0E0000}"/>
    <cellStyle name="Normal 3 56" xfId="3631" xr:uid="{00000000-0005-0000-0000-0000FE0E0000}"/>
    <cellStyle name="Normal 3 57" xfId="3531" xr:uid="{00000000-0005-0000-0000-0000FF0E0000}"/>
    <cellStyle name="Normal 3 58" xfId="3542" xr:uid="{00000000-0005-0000-0000-0000000F0000}"/>
    <cellStyle name="Normal 3 59" xfId="3551" xr:uid="{00000000-0005-0000-0000-0000010F0000}"/>
    <cellStyle name="Normal 3 6" xfId="734" xr:uid="{00000000-0005-0000-0000-0000020F0000}"/>
    <cellStyle name="Normal 3 6 2" xfId="907" xr:uid="{00000000-0005-0000-0000-0000030F0000}"/>
    <cellStyle name="Normal 3 6 3" xfId="2529" xr:uid="{00000000-0005-0000-0000-0000040F0000}"/>
    <cellStyle name="Normal 3 60" xfId="3540" xr:uid="{00000000-0005-0000-0000-0000050F0000}"/>
    <cellStyle name="Normal 3 61" xfId="3529" xr:uid="{00000000-0005-0000-0000-0000060F0000}"/>
    <cellStyle name="Normal 3 62" xfId="3613" xr:uid="{00000000-0005-0000-0000-0000070F0000}"/>
    <cellStyle name="Normal 3 63" xfId="3537" xr:uid="{00000000-0005-0000-0000-0000080F0000}"/>
    <cellStyle name="Normal 3 64" xfId="657" xr:uid="{00000000-0005-0000-0000-0000090F0000}"/>
    <cellStyle name="Normal 3 7" xfId="751" xr:uid="{00000000-0005-0000-0000-00000A0F0000}"/>
    <cellStyle name="Normal 3 7 2" xfId="924" xr:uid="{00000000-0005-0000-0000-00000B0F0000}"/>
    <cellStyle name="Normal 3 7 3" xfId="2530" xr:uid="{00000000-0005-0000-0000-00000C0F0000}"/>
    <cellStyle name="Normal 3 8" xfId="769" xr:uid="{00000000-0005-0000-0000-00000D0F0000}"/>
    <cellStyle name="Normal 3 8 2" xfId="942" xr:uid="{00000000-0005-0000-0000-00000E0F0000}"/>
    <cellStyle name="Normal 3 8 3" xfId="2531" xr:uid="{00000000-0005-0000-0000-00000F0F0000}"/>
    <cellStyle name="Normal 3 9" xfId="787" xr:uid="{00000000-0005-0000-0000-0000100F0000}"/>
    <cellStyle name="Normal 3 9 2" xfId="960" xr:uid="{00000000-0005-0000-0000-0000110F0000}"/>
    <cellStyle name="Normal 3 9 3" xfId="2532" xr:uid="{00000000-0005-0000-0000-0000120F0000}"/>
    <cellStyle name="Normal 3_800200 LFR" xfId="713" xr:uid="{00000000-0005-0000-0000-0000130F0000}"/>
    <cellStyle name="Normal 30" xfId="629" xr:uid="{00000000-0005-0000-0000-0000140F0000}"/>
    <cellStyle name="Normal 31" xfId="625" xr:uid="{00000000-0005-0000-0000-0000150F0000}"/>
    <cellStyle name="Normal 32" xfId="1131" xr:uid="{00000000-0005-0000-0000-0000160F0000}"/>
    <cellStyle name="Normal 33" xfId="622" xr:uid="{00000000-0005-0000-0000-0000170F0000}"/>
    <cellStyle name="Normal 33 2" xfId="1132" xr:uid="{00000000-0005-0000-0000-0000180F0000}"/>
    <cellStyle name="Normal 33 3" xfId="1071" xr:uid="{00000000-0005-0000-0000-0000190F0000}"/>
    <cellStyle name="Normal 34" xfId="623" xr:uid="{00000000-0005-0000-0000-00001A0F0000}"/>
    <cellStyle name="Normal 35" xfId="627" xr:uid="{00000000-0005-0000-0000-00001B0F0000}"/>
    <cellStyle name="Normal 36" xfId="631" xr:uid="{00000000-0005-0000-0000-00001C0F0000}"/>
    <cellStyle name="Normal 37" xfId="635" xr:uid="{00000000-0005-0000-0000-00001D0F0000}"/>
    <cellStyle name="Normal 38" xfId="621" xr:uid="{00000000-0005-0000-0000-00001E0F0000}"/>
    <cellStyle name="Normal 39" xfId="638" xr:uid="{00000000-0005-0000-0000-00001F0F0000}"/>
    <cellStyle name="Normal 4" xfId="198" xr:uid="{00000000-0005-0000-0000-0000200F0000}"/>
    <cellStyle name="Normal 4 10" xfId="788" xr:uid="{00000000-0005-0000-0000-0000210F0000}"/>
    <cellStyle name="Normal 4 10 2" xfId="961" xr:uid="{00000000-0005-0000-0000-0000220F0000}"/>
    <cellStyle name="Normal 4 11" xfId="806" xr:uid="{00000000-0005-0000-0000-0000230F0000}"/>
    <cellStyle name="Normal 4 11 2" xfId="979" xr:uid="{00000000-0005-0000-0000-0000240F0000}"/>
    <cellStyle name="Normal 4 12" xfId="824" xr:uid="{00000000-0005-0000-0000-0000250F0000}"/>
    <cellStyle name="Normal 4 12 2" xfId="997" xr:uid="{00000000-0005-0000-0000-0000260F0000}"/>
    <cellStyle name="Normal 4 13" xfId="845" xr:uid="{00000000-0005-0000-0000-0000270F0000}"/>
    <cellStyle name="Normal 4 14" xfId="1013" xr:uid="{00000000-0005-0000-0000-0000280F0000}"/>
    <cellStyle name="Normal 4 15" xfId="1062" xr:uid="{00000000-0005-0000-0000-0000290F0000}"/>
    <cellStyle name="Normal 4 16" xfId="655" xr:uid="{00000000-0005-0000-0000-00002A0F0000}"/>
    <cellStyle name="Normal 4 17" xfId="429" xr:uid="{00000000-0005-0000-0000-00002B0F0000}"/>
    <cellStyle name="Normal 4 2" xfId="199" xr:uid="{00000000-0005-0000-0000-00002C0F0000}"/>
    <cellStyle name="Normal 4 2 10" xfId="808" xr:uid="{00000000-0005-0000-0000-00002D0F0000}"/>
    <cellStyle name="Normal 4 2 10 2" xfId="981" xr:uid="{00000000-0005-0000-0000-00002E0F0000}"/>
    <cellStyle name="Normal 4 2 11" xfId="826" xr:uid="{00000000-0005-0000-0000-00002F0F0000}"/>
    <cellStyle name="Normal 4 2 11 2" xfId="999" xr:uid="{00000000-0005-0000-0000-0000300F0000}"/>
    <cellStyle name="Normal 4 2 12" xfId="847" xr:uid="{00000000-0005-0000-0000-0000310F0000}"/>
    <cellStyle name="Normal 4 2 13" xfId="1070" xr:uid="{00000000-0005-0000-0000-0000320F0000}"/>
    <cellStyle name="Normal 4 2 14" xfId="1559" xr:uid="{00000000-0005-0000-0000-0000330F0000}"/>
    <cellStyle name="Normal 4 2 15" xfId="666" xr:uid="{00000000-0005-0000-0000-0000340F0000}"/>
    <cellStyle name="Normal 4 2 2" xfId="672" xr:uid="{00000000-0005-0000-0000-0000350F0000}"/>
    <cellStyle name="Normal 4 2 2 2" xfId="851" xr:uid="{00000000-0005-0000-0000-0000360F0000}"/>
    <cellStyle name="Normal 4 2 2 2 2" xfId="2559" xr:uid="{00000000-0005-0000-0000-0000370F0000}"/>
    <cellStyle name="Normal 4 2 2 2 3" xfId="1789" xr:uid="{00000000-0005-0000-0000-0000380F0000}"/>
    <cellStyle name="Normal 4 2 2 3" xfId="2558" xr:uid="{00000000-0005-0000-0000-0000390F0000}"/>
    <cellStyle name="Normal 4 2 2 4" xfId="1787" xr:uid="{00000000-0005-0000-0000-00003A0F0000}"/>
    <cellStyle name="Normal 4 2 3" xfId="688" xr:uid="{00000000-0005-0000-0000-00003B0F0000}"/>
    <cellStyle name="Normal 4 2 3 2" xfId="867" xr:uid="{00000000-0005-0000-0000-00003C0F0000}"/>
    <cellStyle name="Normal 4 2 3 3" xfId="1005" xr:uid="{00000000-0005-0000-0000-00003D0F0000}"/>
    <cellStyle name="Normal 4 2 3 3 2" xfId="1016" xr:uid="{00000000-0005-0000-0000-00003E0F0000}"/>
    <cellStyle name="Normal 4 2 3 4" xfId="1007" xr:uid="{00000000-0005-0000-0000-00003F0F0000}"/>
    <cellStyle name="Normal 4 2 3 4 2" xfId="1017" xr:uid="{00000000-0005-0000-0000-0000400F0000}"/>
    <cellStyle name="Normal 4 2 4" xfId="706" xr:uid="{00000000-0005-0000-0000-0000410F0000}"/>
    <cellStyle name="Normal 4 2 4 2" xfId="885" xr:uid="{00000000-0005-0000-0000-0000420F0000}"/>
    <cellStyle name="Normal 4 2 4 3" xfId="1004" xr:uid="{00000000-0005-0000-0000-0000430F0000}"/>
    <cellStyle name="Normal 4 2 4 3 2" xfId="1008" xr:uid="{00000000-0005-0000-0000-0000440F0000}"/>
    <cellStyle name="Normal 4 2 4 3 2 2" xfId="1015" xr:uid="{00000000-0005-0000-0000-0000450F0000}"/>
    <cellStyle name="Normal 4 2 5" xfId="728" xr:uid="{00000000-0005-0000-0000-0000460F0000}"/>
    <cellStyle name="Normal 4 2 5 2" xfId="902" xr:uid="{00000000-0005-0000-0000-0000470F0000}"/>
    <cellStyle name="Normal 4 2 6" xfId="733" xr:uid="{00000000-0005-0000-0000-0000480F0000}"/>
    <cellStyle name="Normal 4 2 6 2" xfId="906" xr:uid="{00000000-0005-0000-0000-0000490F0000}"/>
    <cellStyle name="Normal 4 2 7" xfId="754" xr:uid="{00000000-0005-0000-0000-00004A0F0000}"/>
    <cellStyle name="Normal 4 2 7 2" xfId="927" xr:uid="{00000000-0005-0000-0000-00004B0F0000}"/>
    <cellStyle name="Normal 4 2 8" xfId="772" xr:uid="{00000000-0005-0000-0000-00004C0F0000}"/>
    <cellStyle name="Normal 4 2 8 2" xfId="829" xr:uid="{00000000-0005-0000-0000-00004D0F0000}"/>
    <cellStyle name="Normal 4 2 8 2 2" xfId="1001" xr:uid="{00000000-0005-0000-0000-00004E0F0000}"/>
    <cellStyle name="Normal 4 2 8 2 3" xfId="1014" xr:uid="{00000000-0005-0000-0000-00004F0F0000}"/>
    <cellStyle name="Normal 4 2 8 3" xfId="945" xr:uid="{00000000-0005-0000-0000-0000500F0000}"/>
    <cellStyle name="Normal 4 2 9" xfId="790" xr:uid="{00000000-0005-0000-0000-0000510F0000}"/>
    <cellStyle name="Normal 4 2 9 2" xfId="963" xr:uid="{00000000-0005-0000-0000-0000520F0000}"/>
    <cellStyle name="Normal 4 2_800200 LFR" xfId="710" xr:uid="{00000000-0005-0000-0000-0000530F0000}"/>
    <cellStyle name="Normal 4 3" xfId="560" xr:uid="{00000000-0005-0000-0000-0000540F0000}"/>
    <cellStyle name="Normal 4 3 2" xfId="849" xr:uid="{00000000-0005-0000-0000-0000550F0000}"/>
    <cellStyle name="Normal 4 3 2 2" xfId="2560" xr:uid="{00000000-0005-0000-0000-0000560F0000}"/>
    <cellStyle name="Normal 4 3 2 3" xfId="1560" xr:uid="{00000000-0005-0000-0000-0000570F0000}"/>
    <cellStyle name="Normal 4 3 3" xfId="3010" xr:uid="{00000000-0005-0000-0000-0000580F0000}"/>
    <cellStyle name="Normal 4 3 4" xfId="670" xr:uid="{00000000-0005-0000-0000-0000590F0000}"/>
    <cellStyle name="Normal 4 4" xfId="687" xr:uid="{00000000-0005-0000-0000-00005A0F0000}"/>
    <cellStyle name="Normal 4 4 2" xfId="866" xr:uid="{00000000-0005-0000-0000-00005B0F0000}"/>
    <cellStyle name="Normal 4 5" xfId="705" xr:uid="{00000000-0005-0000-0000-00005C0F0000}"/>
    <cellStyle name="Normal 4 5 2" xfId="884" xr:uid="{00000000-0005-0000-0000-00005D0F0000}"/>
    <cellStyle name="Normal 4 6" xfId="727" xr:uid="{00000000-0005-0000-0000-00005E0F0000}"/>
    <cellStyle name="Normal 4 6 2" xfId="901" xr:uid="{00000000-0005-0000-0000-00005F0F0000}"/>
    <cellStyle name="Normal 4 7" xfId="736" xr:uid="{00000000-0005-0000-0000-0000600F0000}"/>
    <cellStyle name="Normal 4 7 2" xfId="909" xr:uid="{00000000-0005-0000-0000-0000610F0000}"/>
    <cellStyle name="Normal 4 8" xfId="752" xr:uid="{00000000-0005-0000-0000-0000620F0000}"/>
    <cellStyle name="Normal 4 8 2" xfId="925" xr:uid="{00000000-0005-0000-0000-0000630F0000}"/>
    <cellStyle name="Normal 4 9" xfId="770" xr:uid="{00000000-0005-0000-0000-0000640F0000}"/>
    <cellStyle name="Normal 4 9 2" xfId="943" xr:uid="{00000000-0005-0000-0000-0000650F0000}"/>
    <cellStyle name="Normal 4_800200 LFR" xfId="709" xr:uid="{00000000-0005-0000-0000-0000660F0000}"/>
    <cellStyle name="Normal 40" xfId="1133" xr:uid="{00000000-0005-0000-0000-0000670F0000}"/>
    <cellStyle name="Normal 41" xfId="1134" xr:uid="{00000000-0005-0000-0000-0000680F0000}"/>
    <cellStyle name="Normal 42" xfId="1135" xr:uid="{00000000-0005-0000-0000-0000690F0000}"/>
    <cellStyle name="Normal 43" xfId="1136" xr:uid="{00000000-0005-0000-0000-00006A0F0000}"/>
    <cellStyle name="Normal 44" xfId="1137" xr:uid="{00000000-0005-0000-0000-00006B0F0000}"/>
    <cellStyle name="Normal 45" xfId="1561" xr:uid="{00000000-0005-0000-0000-00006C0F0000}"/>
    <cellStyle name="Normal 45 2" xfId="1562" xr:uid="{00000000-0005-0000-0000-00006D0F0000}"/>
    <cellStyle name="Normal 45 3" xfId="3011" xr:uid="{00000000-0005-0000-0000-00006E0F0000}"/>
    <cellStyle name="Normal 45 4" xfId="2595" xr:uid="{00000000-0005-0000-0000-00006F0F0000}"/>
    <cellStyle name="Normal 46" xfId="1563" xr:uid="{00000000-0005-0000-0000-0000700F0000}"/>
    <cellStyle name="Normal 47" xfId="1564" xr:uid="{00000000-0005-0000-0000-0000710F0000}"/>
    <cellStyle name="Normal 48" xfId="1565" xr:uid="{00000000-0005-0000-0000-0000720F0000}"/>
    <cellStyle name="Normal 49" xfId="1566" xr:uid="{00000000-0005-0000-0000-0000730F0000}"/>
    <cellStyle name="Normal 5" xfId="200" xr:uid="{00000000-0005-0000-0000-0000740F0000}"/>
    <cellStyle name="Normal 5 10" xfId="827" xr:uid="{00000000-0005-0000-0000-0000750F0000}"/>
    <cellStyle name="Normal 5 10 2" xfId="1000" xr:uid="{00000000-0005-0000-0000-0000760F0000}"/>
    <cellStyle name="Normal 5 11" xfId="848" xr:uid="{00000000-0005-0000-0000-0000770F0000}"/>
    <cellStyle name="Normal 5 12" xfId="669" xr:uid="{00000000-0005-0000-0000-0000780F0000}"/>
    <cellStyle name="Normal 5 12 2" xfId="3290" xr:uid="{00000000-0005-0000-0000-0000790F0000}"/>
    <cellStyle name="Normal 5 13" xfId="664" xr:uid="{00000000-0005-0000-0000-00007A0F0000}"/>
    <cellStyle name="Normal 5 2" xfId="201" xr:uid="{00000000-0005-0000-0000-00007B0F0000}"/>
    <cellStyle name="Normal 5 2 2" xfId="868" xr:uid="{00000000-0005-0000-0000-00007C0F0000}"/>
    <cellStyle name="Normal 5 2 2 2" xfId="4312" xr:uid="{00000000-0005-0000-0000-00007D0F0000}"/>
    <cellStyle name="Normal 5 2 3" xfId="2596" xr:uid="{00000000-0005-0000-0000-00007E0F0000}"/>
    <cellStyle name="Normal 5 2 3 2" xfId="4346" xr:uid="{00000000-0005-0000-0000-00007F0F0000}"/>
    <cellStyle name="Normal 5 2 3 3" xfId="4248" xr:uid="{00000000-0005-0000-0000-0000800F0000}"/>
    <cellStyle name="Normal 5 2 4" xfId="2533" xr:uid="{00000000-0005-0000-0000-0000810F0000}"/>
    <cellStyle name="Normal 5 2 4 2" xfId="4278" xr:uid="{00000000-0005-0000-0000-0000820F0000}"/>
    <cellStyle name="Normal 5 2 5" xfId="1568" xr:uid="{00000000-0005-0000-0000-0000830F0000}"/>
    <cellStyle name="Normal 5 2 6" xfId="689" xr:uid="{00000000-0005-0000-0000-0000840F0000}"/>
    <cellStyle name="Normal 5 3" xfId="561" xr:uid="{00000000-0005-0000-0000-0000850F0000}"/>
    <cellStyle name="Normal 5 3 2" xfId="886" xr:uid="{00000000-0005-0000-0000-0000860F0000}"/>
    <cellStyle name="Normal 5 3 2 2" xfId="2561" xr:uid="{00000000-0005-0000-0000-0000870F0000}"/>
    <cellStyle name="Normal 5 3 2 3" xfId="1569" xr:uid="{00000000-0005-0000-0000-0000880F0000}"/>
    <cellStyle name="Normal 5 3 3" xfId="3012" xr:uid="{00000000-0005-0000-0000-0000890F0000}"/>
    <cellStyle name="Normal 5 3 4" xfId="2534" xr:uid="{00000000-0005-0000-0000-00008A0F0000}"/>
    <cellStyle name="Normal 5 3 5" xfId="707" xr:uid="{00000000-0005-0000-0000-00008B0F0000}"/>
    <cellStyle name="Normal 5 4" xfId="729" xr:uid="{00000000-0005-0000-0000-00008C0F0000}"/>
    <cellStyle name="Normal 5 4 2" xfId="903" xr:uid="{00000000-0005-0000-0000-00008D0F0000}"/>
    <cellStyle name="Normal 5 4 3" xfId="2535" xr:uid="{00000000-0005-0000-0000-00008E0F0000}"/>
    <cellStyle name="Normal 5 4 4" xfId="1567" xr:uid="{00000000-0005-0000-0000-00008F0F0000}"/>
    <cellStyle name="Normal 5 5" xfId="737" xr:uid="{00000000-0005-0000-0000-0000900F0000}"/>
    <cellStyle name="Normal 5 5 2" xfId="910" xr:uid="{00000000-0005-0000-0000-0000910F0000}"/>
    <cellStyle name="Normal 5 5 3" xfId="2536" xr:uid="{00000000-0005-0000-0000-0000920F0000}"/>
    <cellStyle name="Normal 5 6" xfId="755" xr:uid="{00000000-0005-0000-0000-0000930F0000}"/>
    <cellStyle name="Normal 5 6 2" xfId="928" xr:uid="{00000000-0005-0000-0000-0000940F0000}"/>
    <cellStyle name="Normal 5 7" xfId="773" xr:uid="{00000000-0005-0000-0000-0000950F0000}"/>
    <cellStyle name="Normal 5 7 2" xfId="946" xr:uid="{00000000-0005-0000-0000-0000960F0000}"/>
    <cellStyle name="Normal 5 8" xfId="791" xr:uid="{00000000-0005-0000-0000-0000970F0000}"/>
    <cellStyle name="Normal 5 8 2" xfId="964" xr:uid="{00000000-0005-0000-0000-0000980F0000}"/>
    <cellStyle name="Normal 5 9" xfId="809" xr:uid="{00000000-0005-0000-0000-0000990F0000}"/>
    <cellStyle name="Normal 5 9 2" xfId="982" xr:uid="{00000000-0005-0000-0000-00009A0F0000}"/>
    <cellStyle name="Normal 5_800200 LFR" xfId="711" xr:uid="{00000000-0005-0000-0000-00009B0F0000}"/>
    <cellStyle name="Normal 50" xfId="1570" xr:uid="{00000000-0005-0000-0000-00009C0F0000}"/>
    <cellStyle name="Normal 50 2" xfId="1571" xr:uid="{00000000-0005-0000-0000-00009D0F0000}"/>
    <cellStyle name="Normal 51" xfId="1572" xr:uid="{00000000-0005-0000-0000-00009E0F0000}"/>
    <cellStyle name="Normal 51 2" xfId="1573" xr:uid="{00000000-0005-0000-0000-00009F0F0000}"/>
    <cellStyle name="Normal 51 2 2" xfId="2996" xr:uid="{00000000-0005-0000-0000-0000A00F0000}"/>
    <cellStyle name="Normal 52" xfId="1574" xr:uid="{00000000-0005-0000-0000-0000A10F0000}"/>
    <cellStyle name="Normal 52 2" xfId="1575" xr:uid="{00000000-0005-0000-0000-0000A20F0000}"/>
    <cellStyle name="Normal 52 3" xfId="1576" xr:uid="{00000000-0005-0000-0000-0000A30F0000}"/>
    <cellStyle name="Normal 53" xfId="1577" xr:uid="{00000000-0005-0000-0000-0000A40F0000}"/>
    <cellStyle name="Normal 53 2" xfId="1578" xr:uid="{00000000-0005-0000-0000-0000A50F0000}"/>
    <cellStyle name="Normal 53 3" xfId="1579" xr:uid="{00000000-0005-0000-0000-0000A60F0000}"/>
    <cellStyle name="Normal 54" xfId="1580" xr:uid="{00000000-0005-0000-0000-0000A70F0000}"/>
    <cellStyle name="Normal 54 2" xfId="1581" xr:uid="{00000000-0005-0000-0000-0000A80F0000}"/>
    <cellStyle name="Normal 54 3" xfId="1582" xr:uid="{00000000-0005-0000-0000-0000A90F0000}"/>
    <cellStyle name="Normal 55" xfId="1583" xr:uid="{00000000-0005-0000-0000-0000AA0F0000}"/>
    <cellStyle name="Normal 55 2" xfId="1584" xr:uid="{00000000-0005-0000-0000-0000AB0F0000}"/>
    <cellStyle name="Normal 55 3" xfId="1585" xr:uid="{00000000-0005-0000-0000-0000AC0F0000}"/>
    <cellStyle name="Normal 56" xfId="1586" xr:uid="{00000000-0005-0000-0000-0000AD0F0000}"/>
    <cellStyle name="Normal 56 2" xfId="1587" xr:uid="{00000000-0005-0000-0000-0000AE0F0000}"/>
    <cellStyle name="Normal 56 3" xfId="1588" xr:uid="{00000000-0005-0000-0000-0000AF0F0000}"/>
    <cellStyle name="Normal 57" xfId="1589" xr:uid="{00000000-0005-0000-0000-0000B00F0000}"/>
    <cellStyle name="Normal 57 2" xfId="1590" xr:uid="{00000000-0005-0000-0000-0000B10F0000}"/>
    <cellStyle name="Normal 57 3" xfId="1591" xr:uid="{00000000-0005-0000-0000-0000B20F0000}"/>
    <cellStyle name="Normal 58" xfId="1592" xr:uid="{00000000-0005-0000-0000-0000B30F0000}"/>
    <cellStyle name="Normal 58 2" xfId="1593" xr:uid="{00000000-0005-0000-0000-0000B40F0000}"/>
    <cellStyle name="Normal 59" xfId="1594" xr:uid="{00000000-0005-0000-0000-0000B50F0000}"/>
    <cellStyle name="Normal 59 2" xfId="1595" xr:uid="{00000000-0005-0000-0000-0000B60F0000}"/>
    <cellStyle name="Normal 6" xfId="202" xr:uid="{00000000-0005-0000-0000-0000B70F0000}"/>
    <cellStyle name="Normal 6 2" xfId="203" xr:uid="{00000000-0005-0000-0000-0000B80F0000}"/>
    <cellStyle name="Normal 6 2 2" xfId="304" xr:uid="{00000000-0005-0000-0000-0000B90F0000}"/>
    <cellStyle name="Normal 6 2 2 2" xfId="2889" xr:uid="{00000000-0005-0000-0000-0000BA0F0000}"/>
    <cellStyle name="Normal 6 2 2 2 2" xfId="4314" xr:uid="{00000000-0005-0000-0000-0000BB0F0000}"/>
    <cellStyle name="Normal 6 2 3" xfId="3013" xr:uid="{00000000-0005-0000-0000-0000BC0F0000}"/>
    <cellStyle name="Normal 6 2 3 2" xfId="4348" xr:uid="{00000000-0005-0000-0000-0000BD0F0000}"/>
    <cellStyle name="Normal 6 2 4" xfId="4280" xr:uid="{00000000-0005-0000-0000-0000BE0F0000}"/>
    <cellStyle name="Normal 6 2 5" xfId="1061" xr:uid="{00000000-0005-0000-0000-0000BF0F0000}"/>
    <cellStyle name="Normal 6 3" xfId="1597" xr:uid="{00000000-0005-0000-0000-0000C00F0000}"/>
    <cellStyle name="Normal 6 3 2" xfId="1598" xr:uid="{00000000-0005-0000-0000-0000C10F0000}"/>
    <cellStyle name="Normal 6 3 2 2" xfId="4313" xr:uid="{00000000-0005-0000-0000-0000C20F0000}"/>
    <cellStyle name="Normal 6 4" xfId="1596" xr:uid="{00000000-0005-0000-0000-0000C30F0000}"/>
    <cellStyle name="Normal 6 4 2" xfId="2955" xr:uid="{00000000-0005-0000-0000-0000C40F0000}"/>
    <cellStyle name="Normal 6 4 2 2" xfId="4347" xr:uid="{00000000-0005-0000-0000-0000C50F0000}"/>
    <cellStyle name="Normal 6 4 3" xfId="4249" xr:uid="{00000000-0005-0000-0000-0000C60F0000}"/>
    <cellStyle name="Normal 6 5" xfId="3291" xr:uid="{00000000-0005-0000-0000-0000C70F0000}"/>
    <cellStyle name="Normal 6 5 2" xfId="4279" xr:uid="{00000000-0005-0000-0000-0000C80F0000}"/>
    <cellStyle name="Normal 6 6" xfId="1138" xr:uid="{00000000-0005-0000-0000-0000C90F0000}"/>
    <cellStyle name="Normal 6 7" xfId="656" xr:uid="{00000000-0005-0000-0000-0000CA0F0000}"/>
    <cellStyle name="Normal 6_TablaGRCASic_201310 1" xfId="1599" xr:uid="{00000000-0005-0000-0000-0000CB0F0000}"/>
    <cellStyle name="Normal 60" xfId="1600" xr:uid="{00000000-0005-0000-0000-0000CC0F0000}"/>
    <cellStyle name="Normal 60 2" xfId="1601" xr:uid="{00000000-0005-0000-0000-0000CD0F0000}"/>
    <cellStyle name="Normal 61" xfId="1602" xr:uid="{00000000-0005-0000-0000-0000CE0F0000}"/>
    <cellStyle name="Normal 61 2" xfId="1603" xr:uid="{00000000-0005-0000-0000-0000CF0F0000}"/>
    <cellStyle name="Normal 62" xfId="1604" xr:uid="{00000000-0005-0000-0000-0000D00F0000}"/>
    <cellStyle name="Normal 62 2" xfId="1605" xr:uid="{00000000-0005-0000-0000-0000D10F0000}"/>
    <cellStyle name="Normal 63" xfId="1606" xr:uid="{00000000-0005-0000-0000-0000D20F0000}"/>
    <cellStyle name="Normal 63 2" xfId="1607" xr:uid="{00000000-0005-0000-0000-0000D30F0000}"/>
    <cellStyle name="Normal 64" xfId="1608" xr:uid="{00000000-0005-0000-0000-0000D40F0000}"/>
    <cellStyle name="Normal 64 2" xfId="1609" xr:uid="{00000000-0005-0000-0000-0000D50F0000}"/>
    <cellStyle name="Normal 65" xfId="1610" xr:uid="{00000000-0005-0000-0000-0000D60F0000}"/>
    <cellStyle name="Normal 65 2" xfId="1611" xr:uid="{00000000-0005-0000-0000-0000D70F0000}"/>
    <cellStyle name="Normal 66" xfId="1612" xr:uid="{00000000-0005-0000-0000-0000D80F0000}"/>
    <cellStyle name="Normal 66 2" xfId="1613" xr:uid="{00000000-0005-0000-0000-0000D90F0000}"/>
    <cellStyle name="Normal 67" xfId="1614" xr:uid="{00000000-0005-0000-0000-0000DA0F0000}"/>
    <cellStyle name="Normal 67 2" xfId="1615" xr:uid="{00000000-0005-0000-0000-0000DB0F0000}"/>
    <cellStyle name="Normal 68" xfId="1616" xr:uid="{00000000-0005-0000-0000-0000DC0F0000}"/>
    <cellStyle name="Normal 68 2" xfId="1617" xr:uid="{00000000-0005-0000-0000-0000DD0F0000}"/>
    <cellStyle name="Normal 69" xfId="1618" xr:uid="{00000000-0005-0000-0000-0000DE0F0000}"/>
    <cellStyle name="Normal 69 2" xfId="1619" xr:uid="{00000000-0005-0000-0000-0000DF0F0000}"/>
    <cellStyle name="Normal 7" xfId="204" xr:uid="{00000000-0005-0000-0000-0000E00F0000}"/>
    <cellStyle name="Normal 7 2" xfId="205" xr:uid="{00000000-0005-0000-0000-0000E10F0000}"/>
    <cellStyle name="Normal 7 2 2" xfId="4207" xr:uid="{00000000-0005-0000-0000-0000E20F0000}"/>
    <cellStyle name="Normal 7 2 2 2" xfId="4316" xr:uid="{00000000-0005-0000-0000-0000E30F0000}"/>
    <cellStyle name="Normal 7 2 3" xfId="4251" xr:uid="{00000000-0005-0000-0000-0000E40F0000}"/>
    <cellStyle name="Normal 7 2 3 2" xfId="4350" xr:uid="{00000000-0005-0000-0000-0000E50F0000}"/>
    <cellStyle name="Normal 7 2 4" xfId="4282" xr:uid="{00000000-0005-0000-0000-0000E60F0000}"/>
    <cellStyle name="Normal 7 2 5" xfId="905" xr:uid="{00000000-0005-0000-0000-0000E70F0000}"/>
    <cellStyle name="Normal 7 3" xfId="1620" xr:uid="{00000000-0005-0000-0000-0000E80F0000}"/>
    <cellStyle name="Normal 7 3 2" xfId="4315" xr:uid="{00000000-0005-0000-0000-0000E90F0000}"/>
    <cellStyle name="Normal 7 3 3" xfId="4206" xr:uid="{00000000-0005-0000-0000-0000EA0F0000}"/>
    <cellStyle name="Normal 7 4" xfId="3292" xr:uid="{00000000-0005-0000-0000-0000EB0F0000}"/>
    <cellStyle name="Normal 7 4 2" xfId="4349" xr:uid="{00000000-0005-0000-0000-0000EC0F0000}"/>
    <cellStyle name="Normal 7 4 3" xfId="4250" xr:uid="{00000000-0005-0000-0000-0000ED0F0000}"/>
    <cellStyle name="Normal 7 5" xfId="4281" xr:uid="{00000000-0005-0000-0000-0000EE0F0000}"/>
    <cellStyle name="Normal 7 6" xfId="731" xr:uid="{00000000-0005-0000-0000-0000EF0F0000}"/>
    <cellStyle name="Normal 70" xfId="1621" xr:uid="{00000000-0005-0000-0000-0000F00F0000}"/>
    <cellStyle name="Normal 70 2" xfId="1622" xr:uid="{00000000-0005-0000-0000-0000F10F0000}"/>
    <cellStyle name="Normal 71" xfId="1623" xr:uid="{00000000-0005-0000-0000-0000F20F0000}"/>
    <cellStyle name="Normal 71 2" xfId="1624" xr:uid="{00000000-0005-0000-0000-0000F30F0000}"/>
    <cellStyle name="Normal 72" xfId="1625" xr:uid="{00000000-0005-0000-0000-0000F40F0000}"/>
    <cellStyle name="Normal 72 2" xfId="1626" xr:uid="{00000000-0005-0000-0000-0000F50F0000}"/>
    <cellStyle name="Normal 73" xfId="1627" xr:uid="{00000000-0005-0000-0000-0000F60F0000}"/>
    <cellStyle name="Normal 73 2" xfId="1628" xr:uid="{00000000-0005-0000-0000-0000F70F0000}"/>
    <cellStyle name="Normal 74" xfId="1629" xr:uid="{00000000-0005-0000-0000-0000F80F0000}"/>
    <cellStyle name="Normal 74 2" xfId="1630" xr:uid="{00000000-0005-0000-0000-0000F90F0000}"/>
    <cellStyle name="Normal 75" xfId="1631" xr:uid="{00000000-0005-0000-0000-0000FA0F0000}"/>
    <cellStyle name="Normal 75 2" xfId="1632" xr:uid="{00000000-0005-0000-0000-0000FB0F0000}"/>
    <cellStyle name="Normal 76" xfId="1633" xr:uid="{00000000-0005-0000-0000-0000FC0F0000}"/>
    <cellStyle name="Normal 76 2" xfId="1634" xr:uid="{00000000-0005-0000-0000-0000FD0F0000}"/>
    <cellStyle name="Normal 77" xfId="1635" xr:uid="{00000000-0005-0000-0000-0000FE0F0000}"/>
    <cellStyle name="Normal 77 2" xfId="1636" xr:uid="{00000000-0005-0000-0000-0000FF0F0000}"/>
    <cellStyle name="Normal 78" xfId="1637" xr:uid="{00000000-0005-0000-0000-000000100000}"/>
    <cellStyle name="Normal 78 2" xfId="1638" xr:uid="{00000000-0005-0000-0000-000001100000}"/>
    <cellStyle name="Normal 79" xfId="1639" xr:uid="{00000000-0005-0000-0000-000002100000}"/>
    <cellStyle name="Normal 79 2" xfId="1640" xr:uid="{00000000-0005-0000-0000-000003100000}"/>
    <cellStyle name="Normal 8" xfId="206" xr:uid="{00000000-0005-0000-0000-000004100000}"/>
    <cellStyle name="Normal 8 2" xfId="207" xr:uid="{00000000-0005-0000-0000-000005100000}"/>
    <cellStyle name="Normal 8 2 2" xfId="1642" xr:uid="{00000000-0005-0000-0000-000006100000}"/>
    <cellStyle name="Normal 8 2 3" xfId="828" xr:uid="{00000000-0005-0000-0000-000007100000}"/>
    <cellStyle name="Normal 8 3" xfId="1643" xr:uid="{00000000-0005-0000-0000-000008100000}"/>
    <cellStyle name="Normal 8 4" xfId="1641" xr:uid="{00000000-0005-0000-0000-000009100000}"/>
    <cellStyle name="Normal 8 4 2" xfId="2956" xr:uid="{00000000-0005-0000-0000-00000A100000}"/>
    <cellStyle name="Normal 8 5" xfId="3293" xr:uid="{00000000-0005-0000-0000-00000B100000}"/>
    <cellStyle name="Normal 8 6" xfId="1139" xr:uid="{00000000-0005-0000-0000-00000C100000}"/>
    <cellStyle name="Normal 8 7" xfId="430" xr:uid="{00000000-0005-0000-0000-00000D100000}"/>
    <cellStyle name="Normal 80" xfId="1644" xr:uid="{00000000-0005-0000-0000-00000E100000}"/>
    <cellStyle name="Normal 80 2" xfId="1645" xr:uid="{00000000-0005-0000-0000-00000F100000}"/>
    <cellStyle name="Normal 81" xfId="1646" xr:uid="{00000000-0005-0000-0000-000010100000}"/>
    <cellStyle name="Normal 81 2" xfId="1647" xr:uid="{00000000-0005-0000-0000-000011100000}"/>
    <cellStyle name="Normal 82" xfId="1648" xr:uid="{00000000-0005-0000-0000-000012100000}"/>
    <cellStyle name="Normal 82 2" xfId="1649" xr:uid="{00000000-0005-0000-0000-000013100000}"/>
    <cellStyle name="Normal 83" xfId="1650" xr:uid="{00000000-0005-0000-0000-000014100000}"/>
    <cellStyle name="Normal 83 2" xfId="1651" xr:uid="{00000000-0005-0000-0000-000015100000}"/>
    <cellStyle name="Normal 84" xfId="1652" xr:uid="{00000000-0005-0000-0000-000016100000}"/>
    <cellStyle name="Normal 84 2" xfId="1653" xr:uid="{00000000-0005-0000-0000-000017100000}"/>
    <cellStyle name="Normal 85" xfId="1654" xr:uid="{00000000-0005-0000-0000-000018100000}"/>
    <cellStyle name="Normal 85 2" xfId="1655" xr:uid="{00000000-0005-0000-0000-000019100000}"/>
    <cellStyle name="Normal 86" xfId="1656" xr:uid="{00000000-0005-0000-0000-00001A100000}"/>
    <cellStyle name="Normal 86 2" xfId="1657" xr:uid="{00000000-0005-0000-0000-00001B100000}"/>
    <cellStyle name="Normal 87" xfId="1658" xr:uid="{00000000-0005-0000-0000-00001C100000}"/>
    <cellStyle name="Normal 87 2" xfId="1659" xr:uid="{00000000-0005-0000-0000-00001D100000}"/>
    <cellStyle name="Normal 88" xfId="1660" xr:uid="{00000000-0005-0000-0000-00001E100000}"/>
    <cellStyle name="Normal 88 2" xfId="1661" xr:uid="{00000000-0005-0000-0000-00001F100000}"/>
    <cellStyle name="Normal 89" xfId="1662" xr:uid="{00000000-0005-0000-0000-000020100000}"/>
    <cellStyle name="Normal 89 2" xfId="1663" xr:uid="{00000000-0005-0000-0000-000021100000}"/>
    <cellStyle name="Normal 9" xfId="208" xr:uid="{00000000-0005-0000-0000-000022100000}"/>
    <cellStyle name="Normal 9 2" xfId="296" xr:uid="{00000000-0005-0000-0000-000023100000}"/>
    <cellStyle name="Normal 9 2 2" xfId="1665" xr:uid="{00000000-0005-0000-0000-000024100000}"/>
    <cellStyle name="Normal 9 2 3" xfId="1664" xr:uid="{00000000-0005-0000-0000-000025100000}"/>
    <cellStyle name="Normal 9 3" xfId="1666" xr:uid="{00000000-0005-0000-0000-000026100000}"/>
    <cellStyle name="Normal 9 3 2" xfId="3015" xr:uid="{00000000-0005-0000-0000-000027100000}"/>
    <cellStyle name="Normal 9 3 3" xfId="2957" xr:uid="{00000000-0005-0000-0000-000028100000}"/>
    <cellStyle name="Normal 9 4" xfId="3294" xr:uid="{00000000-0005-0000-0000-000029100000}"/>
    <cellStyle name="Normal 9 5" xfId="1140" xr:uid="{00000000-0005-0000-0000-00002A100000}"/>
    <cellStyle name="Normal 9 6" xfId="843" xr:uid="{00000000-0005-0000-0000-00002B100000}"/>
    <cellStyle name="Normal 90" xfId="1667" xr:uid="{00000000-0005-0000-0000-00002C100000}"/>
    <cellStyle name="Normal 90 2" xfId="1668" xr:uid="{00000000-0005-0000-0000-00002D100000}"/>
    <cellStyle name="Normal 91" xfId="1669" xr:uid="{00000000-0005-0000-0000-00002E100000}"/>
    <cellStyle name="Normal 91 2" xfId="1670" xr:uid="{00000000-0005-0000-0000-00002F100000}"/>
    <cellStyle name="Normal 92" xfId="1671" xr:uid="{00000000-0005-0000-0000-000030100000}"/>
    <cellStyle name="Normal 92 2" xfId="1672" xr:uid="{00000000-0005-0000-0000-000031100000}"/>
    <cellStyle name="Normal 93" xfId="1673" xr:uid="{00000000-0005-0000-0000-000032100000}"/>
    <cellStyle name="Normal 93 2" xfId="3002" xr:uid="{00000000-0005-0000-0000-000033100000}"/>
    <cellStyle name="Normal 94" xfId="1674" xr:uid="{00000000-0005-0000-0000-000034100000}"/>
    <cellStyle name="Normal 94 2" xfId="3021" xr:uid="{00000000-0005-0000-0000-000035100000}"/>
    <cellStyle name="Normal 95" xfId="1675" xr:uid="{00000000-0005-0000-0000-000036100000}"/>
    <cellStyle name="Normal 95 2" xfId="3326" xr:uid="{00000000-0005-0000-0000-000037100000}"/>
    <cellStyle name="Normal 96" xfId="1676" xr:uid="{00000000-0005-0000-0000-000038100000}"/>
    <cellStyle name="Normal 96 2" xfId="3327" xr:uid="{00000000-0005-0000-0000-000039100000}"/>
    <cellStyle name="Normal 97" xfId="1677" xr:uid="{00000000-0005-0000-0000-00003A100000}"/>
    <cellStyle name="Normal 97 2" xfId="3328" xr:uid="{00000000-0005-0000-0000-00003B100000}"/>
    <cellStyle name="Normal 98" xfId="1678" xr:uid="{00000000-0005-0000-0000-00003C100000}"/>
    <cellStyle name="Normal 99" xfId="1679" xr:uid="{00000000-0005-0000-0000-00003D100000}"/>
    <cellStyle name="Normal 99 2" xfId="3351" xr:uid="{00000000-0005-0000-0000-00003E100000}"/>
    <cellStyle name="Normal_01-Fs11 Marzo2011 HSBC Bank y Subs- CNV BVP" xfId="309" xr:uid="{00000000-0005-0000-0000-00003F100000}"/>
    <cellStyle name="Normal_Con300600BDI" xfId="209" xr:uid="{00000000-0005-0000-0000-000040100000}"/>
    <cellStyle name="Normal_CONSEPT20012" xfId="210" xr:uid="{00000000-0005-0000-0000-000041100000}"/>
    <cellStyle name="Normal_FORMATO DE INFORMES PBI JUN 07-AUDITADOS KPMG" xfId="211" xr:uid="{00000000-0005-0000-0000-000042100000}"/>
    <cellStyle name="Normal_FORMATO DE INFORMES PBI JUN 07-AUDITADOS KPMG 2" xfId="307" xr:uid="{00000000-0005-0000-0000-000043100000}"/>
    <cellStyle name="Normal_Libro2_CONSOLIDADO VAN DYKE Y SUBSIDIARIA NOVIEMBRE 06" xfId="212" xr:uid="{00000000-0005-0000-0000-000044100000}"/>
    <cellStyle name="Normal_Otros Gastos-27" xfId="270" xr:uid="{00000000-0005-0000-0000-000045100000}"/>
    <cellStyle name="Notas 10" xfId="830" xr:uid="{00000000-0005-0000-0000-000046100000}"/>
    <cellStyle name="Notas 10 2" xfId="2958" xr:uid="{00000000-0005-0000-0000-000047100000}"/>
    <cellStyle name="Notas 10 3" xfId="2980" xr:uid="{00000000-0005-0000-0000-000048100000}"/>
    <cellStyle name="Notas 10 3 2" xfId="4571" xr:uid="{00000000-0005-0000-0000-000049100000}"/>
    <cellStyle name="Notas 10 3 2 2" xfId="5169" xr:uid="{00000000-0005-0000-0000-00004A100000}"/>
    <cellStyle name="Notas 10 4" xfId="2106" xr:uid="{00000000-0005-0000-0000-00004B100000}"/>
    <cellStyle name="Notas 10 4 2" xfId="4476" xr:uid="{00000000-0005-0000-0000-00004C100000}"/>
    <cellStyle name="Notas 10 4 2 2" xfId="5078" xr:uid="{00000000-0005-0000-0000-00004D100000}"/>
    <cellStyle name="Notas 11" xfId="3024" xr:uid="{00000000-0005-0000-0000-00004E100000}"/>
    <cellStyle name="Notas 11 2" xfId="4409" xr:uid="{00000000-0005-0000-0000-00004F100000}"/>
    <cellStyle name="Notas 11 3" xfId="4587" xr:uid="{00000000-0005-0000-0000-000050100000}"/>
    <cellStyle name="Notas 11 3 2" xfId="5185" xr:uid="{00000000-0005-0000-0000-000051100000}"/>
    <cellStyle name="Notas 12" xfId="3322" xr:uid="{00000000-0005-0000-0000-000052100000}"/>
    <cellStyle name="Notas 12 2" xfId="4428" xr:uid="{00000000-0005-0000-0000-000053100000}"/>
    <cellStyle name="Notas 12 3" xfId="4591" xr:uid="{00000000-0005-0000-0000-000054100000}"/>
    <cellStyle name="Notas 12 3 2" xfId="5188" xr:uid="{00000000-0005-0000-0000-000055100000}"/>
    <cellStyle name="Notas 13" xfId="3412" xr:uid="{00000000-0005-0000-0000-000056100000}"/>
    <cellStyle name="Notas 13 2" xfId="4593" xr:uid="{00000000-0005-0000-0000-000057100000}"/>
    <cellStyle name="Notas 13 2 2" xfId="5190" xr:uid="{00000000-0005-0000-0000-000058100000}"/>
    <cellStyle name="Notas 14" xfId="3362" xr:uid="{00000000-0005-0000-0000-000059100000}"/>
    <cellStyle name="Notas 15" xfId="641" xr:uid="{00000000-0005-0000-0000-00005A100000}"/>
    <cellStyle name="Notas 2" xfId="213" xr:uid="{00000000-0005-0000-0000-00005B100000}"/>
    <cellStyle name="Notas 2 10" xfId="1680" xr:uid="{00000000-0005-0000-0000-00005C100000}"/>
    <cellStyle name="Notas 2 10 2" xfId="4455" xr:uid="{00000000-0005-0000-0000-00005D100000}"/>
    <cellStyle name="Notas 2 10 2 2" xfId="5057" xr:uid="{00000000-0005-0000-0000-00005E100000}"/>
    <cellStyle name="Notas 2 11" xfId="690" xr:uid="{00000000-0005-0000-0000-00005F100000}"/>
    <cellStyle name="Notas 2 12" xfId="431" xr:uid="{00000000-0005-0000-0000-000060100000}"/>
    <cellStyle name="Notas 2 13" xfId="382" xr:uid="{00000000-0005-0000-0000-000061100000}"/>
    <cellStyle name="Notas 2 13 2" xfId="4629" xr:uid="{00000000-0005-0000-0000-000062100000}"/>
    <cellStyle name="Notas 2 2" xfId="869" xr:uid="{00000000-0005-0000-0000-000063100000}"/>
    <cellStyle name="Notas 2 2 2" xfId="2890" xr:uid="{00000000-0005-0000-0000-000064100000}"/>
    <cellStyle name="Notas 2 2 2 2" xfId="4293" xr:uid="{00000000-0005-0000-0000-000065100000}"/>
    <cellStyle name="Notas 2 2 2 3" xfId="4539" xr:uid="{00000000-0005-0000-0000-000066100000}"/>
    <cellStyle name="Notas 2 2 2 3 2" xfId="5140" xr:uid="{00000000-0005-0000-0000-000067100000}"/>
    <cellStyle name="Notas 2 2 3" xfId="2960" xr:uid="{00000000-0005-0000-0000-000068100000}"/>
    <cellStyle name="Notas 2 2 4" xfId="2537" xr:uid="{00000000-0005-0000-0000-000069100000}"/>
    <cellStyle name="Notas 2 2 4 2" xfId="4509" xr:uid="{00000000-0005-0000-0000-00006A100000}"/>
    <cellStyle name="Notas 2 2 4 2 2" xfId="5111" xr:uid="{00000000-0005-0000-0000-00006B100000}"/>
    <cellStyle name="Notas 2 2 5" xfId="1681" xr:uid="{00000000-0005-0000-0000-00006C100000}"/>
    <cellStyle name="Notas 2 2 5 2" xfId="4456" xr:uid="{00000000-0005-0000-0000-00006D100000}"/>
    <cellStyle name="Notas 2 2 5 2 2" xfId="5058" xr:uid="{00000000-0005-0000-0000-00006E100000}"/>
    <cellStyle name="Notas 2 3" xfId="2538" xr:uid="{00000000-0005-0000-0000-00006F100000}"/>
    <cellStyle name="Notas 2 3 2" xfId="2891" xr:uid="{00000000-0005-0000-0000-000070100000}"/>
    <cellStyle name="Notas 2 3 2 2" xfId="4327" xr:uid="{00000000-0005-0000-0000-000071100000}"/>
    <cellStyle name="Notas 2 3 2 3" xfId="4540" xr:uid="{00000000-0005-0000-0000-000072100000}"/>
    <cellStyle name="Notas 2 3 2 3 2" xfId="5141" xr:uid="{00000000-0005-0000-0000-000073100000}"/>
    <cellStyle name="Notas 2 3 3" xfId="4230" xr:uid="{00000000-0005-0000-0000-000074100000}"/>
    <cellStyle name="Notas 2 3 4" xfId="4510" xr:uid="{00000000-0005-0000-0000-000075100000}"/>
    <cellStyle name="Notas 2 3 4 2" xfId="5112" xr:uid="{00000000-0005-0000-0000-000076100000}"/>
    <cellStyle name="Notas 2 4" xfId="2539" xr:uid="{00000000-0005-0000-0000-000077100000}"/>
    <cellStyle name="Notas 2 4 2" xfId="2892" xr:uid="{00000000-0005-0000-0000-000078100000}"/>
    <cellStyle name="Notas 2 4 2 2" xfId="4541" xr:uid="{00000000-0005-0000-0000-000079100000}"/>
    <cellStyle name="Notas 2 4 2 2 2" xfId="5142" xr:uid="{00000000-0005-0000-0000-00007A100000}"/>
    <cellStyle name="Notas 2 4 3" xfId="4259" xr:uid="{00000000-0005-0000-0000-00007B100000}"/>
    <cellStyle name="Notas 2 4 4" xfId="4511" xr:uid="{00000000-0005-0000-0000-00007C100000}"/>
    <cellStyle name="Notas 2 4 4 2" xfId="5113" xr:uid="{00000000-0005-0000-0000-00007D100000}"/>
    <cellStyle name="Notas 2 5" xfId="2540" xr:uid="{00000000-0005-0000-0000-00007E100000}"/>
    <cellStyle name="Notas 2 5 2" xfId="2893" xr:uid="{00000000-0005-0000-0000-00007F100000}"/>
    <cellStyle name="Notas 2 5 2 2" xfId="4542" xr:uid="{00000000-0005-0000-0000-000080100000}"/>
    <cellStyle name="Notas 2 5 2 2 2" xfId="5143" xr:uid="{00000000-0005-0000-0000-000081100000}"/>
    <cellStyle name="Notas 2 5 3" xfId="4512" xr:uid="{00000000-0005-0000-0000-000082100000}"/>
    <cellStyle name="Notas 2 5 3 2" xfId="5114" xr:uid="{00000000-0005-0000-0000-000083100000}"/>
    <cellStyle name="Notas 2 6" xfId="2597" xr:uid="{00000000-0005-0000-0000-000084100000}"/>
    <cellStyle name="Notas 2 6 2" xfId="4518" xr:uid="{00000000-0005-0000-0000-000085100000}"/>
    <cellStyle name="Notas 2 6 2 2" xfId="5120" xr:uid="{00000000-0005-0000-0000-000086100000}"/>
    <cellStyle name="Notas 2 7" xfId="2959" xr:uid="{00000000-0005-0000-0000-000087100000}"/>
    <cellStyle name="Notas 2 8" xfId="2981" xr:uid="{00000000-0005-0000-0000-000088100000}"/>
    <cellStyle name="Notas 2 8 2" xfId="4572" xr:uid="{00000000-0005-0000-0000-000089100000}"/>
    <cellStyle name="Notas 2 8 2 2" xfId="5170" xr:uid="{00000000-0005-0000-0000-00008A100000}"/>
    <cellStyle name="Notas 2 9" xfId="2107" xr:uid="{00000000-0005-0000-0000-00008B100000}"/>
    <cellStyle name="Notas 2 9 2" xfId="4477" xr:uid="{00000000-0005-0000-0000-00008C100000}"/>
    <cellStyle name="Notas 2 9 2 2" xfId="5079" xr:uid="{00000000-0005-0000-0000-00008D100000}"/>
    <cellStyle name="Notas 2_anexo 10 otros activos" xfId="2541" xr:uid="{00000000-0005-0000-0000-00008E100000}"/>
    <cellStyle name="Notas 3" xfId="214" xr:uid="{00000000-0005-0000-0000-00008F100000}"/>
    <cellStyle name="Notas 3 2" xfId="215" xr:uid="{00000000-0005-0000-0000-000090100000}"/>
    <cellStyle name="Notas 3 2 2" xfId="1684" xr:uid="{00000000-0005-0000-0000-000091100000}"/>
    <cellStyle name="Notas 3 2 2 2" xfId="4317" xr:uid="{00000000-0005-0000-0000-000092100000}"/>
    <cellStyle name="Notas 3 2 3" xfId="2562" xr:uid="{00000000-0005-0000-0000-000093100000}"/>
    <cellStyle name="Notas 3 2 4" xfId="1683" xr:uid="{00000000-0005-0000-0000-000094100000}"/>
    <cellStyle name="Notas 3 2 5" xfId="887" xr:uid="{00000000-0005-0000-0000-000095100000}"/>
    <cellStyle name="Notas 3 3" xfId="2598" xr:uid="{00000000-0005-0000-0000-000096100000}"/>
    <cellStyle name="Notas 3 3 2" xfId="4351" xr:uid="{00000000-0005-0000-0000-000097100000}"/>
    <cellStyle name="Notas 3 3 3" xfId="4252" xr:uid="{00000000-0005-0000-0000-000098100000}"/>
    <cellStyle name="Notas 3 3 4" xfId="4519" xr:uid="{00000000-0005-0000-0000-000099100000}"/>
    <cellStyle name="Notas 3 3 4 2" xfId="5121" xr:uid="{00000000-0005-0000-0000-00009A100000}"/>
    <cellStyle name="Notas 3 4" xfId="3000" xr:uid="{00000000-0005-0000-0000-00009B100000}"/>
    <cellStyle name="Notas 3 4 2" xfId="4283" xr:uid="{00000000-0005-0000-0000-00009C100000}"/>
    <cellStyle name="Notas 3 5" xfId="1682" xr:uid="{00000000-0005-0000-0000-00009D100000}"/>
    <cellStyle name="Notas 3 5 2" xfId="4457" xr:uid="{00000000-0005-0000-0000-00009E100000}"/>
    <cellStyle name="Notas 3 5 2 2" xfId="5059" xr:uid="{00000000-0005-0000-0000-00009F100000}"/>
    <cellStyle name="Notas 3 6" xfId="708" xr:uid="{00000000-0005-0000-0000-0000A0100000}"/>
    <cellStyle name="Notas 4" xfId="216" xr:uid="{00000000-0005-0000-0000-0000A1100000}"/>
    <cellStyle name="Notas 4 2" xfId="904" xr:uid="{00000000-0005-0000-0000-0000A2100000}"/>
    <cellStyle name="Notas 4 2 2" xfId="2563" xr:uid="{00000000-0005-0000-0000-0000A3100000}"/>
    <cellStyle name="Notas 4 2 3" xfId="1686" xr:uid="{00000000-0005-0000-0000-0000A4100000}"/>
    <cellStyle name="Notas 4 3" xfId="1778" xr:uid="{00000000-0005-0000-0000-0000A5100000}"/>
    <cellStyle name="Notas 4 3 2" xfId="2982" xr:uid="{00000000-0005-0000-0000-0000A6100000}"/>
    <cellStyle name="Notas 4 3 2 2" xfId="4573" xr:uid="{00000000-0005-0000-0000-0000A7100000}"/>
    <cellStyle name="Notas 4 3 2 2 2" xfId="5171" xr:uid="{00000000-0005-0000-0000-0000A8100000}"/>
    <cellStyle name="Notas 4 4" xfId="2108" xr:uid="{00000000-0005-0000-0000-0000A9100000}"/>
    <cellStyle name="Notas 4 4 2" xfId="4478" xr:uid="{00000000-0005-0000-0000-0000AA100000}"/>
    <cellStyle name="Notas 4 4 2 2" xfId="5080" xr:uid="{00000000-0005-0000-0000-0000AB100000}"/>
    <cellStyle name="Notas 4 5" xfId="1685" xr:uid="{00000000-0005-0000-0000-0000AC100000}"/>
    <cellStyle name="Notas 4 6" xfId="730" xr:uid="{00000000-0005-0000-0000-0000AD100000}"/>
    <cellStyle name="Notas 5" xfId="738" xr:uid="{00000000-0005-0000-0000-0000AE100000}"/>
    <cellStyle name="Notas 5 2" xfId="911" xr:uid="{00000000-0005-0000-0000-0000AF100000}"/>
    <cellStyle name="Notas 5 3" xfId="2983" xr:uid="{00000000-0005-0000-0000-0000B0100000}"/>
    <cellStyle name="Notas 5 3 2" xfId="4574" xr:uid="{00000000-0005-0000-0000-0000B1100000}"/>
    <cellStyle name="Notas 5 3 2 2" xfId="5172" xr:uid="{00000000-0005-0000-0000-0000B2100000}"/>
    <cellStyle name="Notas 5 4" xfId="2109" xr:uid="{00000000-0005-0000-0000-0000B3100000}"/>
    <cellStyle name="Notas 5 4 2" xfId="4479" xr:uid="{00000000-0005-0000-0000-0000B4100000}"/>
    <cellStyle name="Notas 5 4 2 2" xfId="5081" xr:uid="{00000000-0005-0000-0000-0000B5100000}"/>
    <cellStyle name="Notas 5 5" xfId="1687" xr:uid="{00000000-0005-0000-0000-0000B6100000}"/>
    <cellStyle name="Notas 6" xfId="756" xr:uid="{00000000-0005-0000-0000-0000B7100000}"/>
    <cellStyle name="Notas 6 2" xfId="929" xr:uid="{00000000-0005-0000-0000-0000B8100000}"/>
    <cellStyle name="Notas 6 3" xfId="2984" xr:uid="{00000000-0005-0000-0000-0000B9100000}"/>
    <cellStyle name="Notas 6 3 2" xfId="4575" xr:uid="{00000000-0005-0000-0000-0000BA100000}"/>
    <cellStyle name="Notas 6 3 2 2" xfId="5173" xr:uid="{00000000-0005-0000-0000-0000BB100000}"/>
    <cellStyle name="Notas 6 4" xfId="2110" xr:uid="{00000000-0005-0000-0000-0000BC100000}"/>
    <cellStyle name="Notas 6 4 2" xfId="4480" xr:uid="{00000000-0005-0000-0000-0000BD100000}"/>
    <cellStyle name="Notas 6 4 2 2" xfId="5082" xr:uid="{00000000-0005-0000-0000-0000BE100000}"/>
    <cellStyle name="Notas 7" xfId="774" xr:uid="{00000000-0005-0000-0000-0000BF100000}"/>
    <cellStyle name="Notas 7 2" xfId="947" xr:uid="{00000000-0005-0000-0000-0000C0100000}"/>
    <cellStyle name="Notas 7 3" xfId="2985" xr:uid="{00000000-0005-0000-0000-0000C1100000}"/>
    <cellStyle name="Notas 7 3 2" xfId="4576" xr:uid="{00000000-0005-0000-0000-0000C2100000}"/>
    <cellStyle name="Notas 7 3 2 2" xfId="5174" xr:uid="{00000000-0005-0000-0000-0000C3100000}"/>
    <cellStyle name="Notas 7 4" xfId="2111" xr:uid="{00000000-0005-0000-0000-0000C4100000}"/>
    <cellStyle name="Notas 7 4 2" xfId="4481" xr:uid="{00000000-0005-0000-0000-0000C5100000}"/>
    <cellStyle name="Notas 7 4 2 2" xfId="5083" xr:uid="{00000000-0005-0000-0000-0000C6100000}"/>
    <cellStyle name="Notas 8" xfId="792" xr:uid="{00000000-0005-0000-0000-0000C7100000}"/>
    <cellStyle name="Notas 8 2" xfId="965" xr:uid="{00000000-0005-0000-0000-0000C8100000}"/>
    <cellStyle name="Notas 8 3" xfId="2986" xr:uid="{00000000-0005-0000-0000-0000C9100000}"/>
    <cellStyle name="Notas 8 3 2" xfId="4577" xr:uid="{00000000-0005-0000-0000-0000CA100000}"/>
    <cellStyle name="Notas 8 3 2 2" xfId="5175" xr:uid="{00000000-0005-0000-0000-0000CB100000}"/>
    <cellStyle name="Notas 8 4" xfId="2112" xr:uid="{00000000-0005-0000-0000-0000CC100000}"/>
    <cellStyle name="Notas 8 4 2" xfId="4482" xr:uid="{00000000-0005-0000-0000-0000CD100000}"/>
    <cellStyle name="Notas 8 4 2 2" xfId="5084" xr:uid="{00000000-0005-0000-0000-0000CE100000}"/>
    <cellStyle name="Notas 9" xfId="810" xr:uid="{00000000-0005-0000-0000-0000CF100000}"/>
    <cellStyle name="Notas 9 2" xfId="983" xr:uid="{00000000-0005-0000-0000-0000D0100000}"/>
    <cellStyle name="Notas 9 3" xfId="2987" xr:uid="{00000000-0005-0000-0000-0000D1100000}"/>
    <cellStyle name="Notas 9 3 2" xfId="4578" xr:uid="{00000000-0005-0000-0000-0000D2100000}"/>
    <cellStyle name="Notas 9 3 2 2" xfId="5176" xr:uid="{00000000-0005-0000-0000-0000D3100000}"/>
    <cellStyle name="Notas 9 4" xfId="2113" xr:uid="{00000000-0005-0000-0000-0000D4100000}"/>
    <cellStyle name="Notas 9 4 2" xfId="4483" xr:uid="{00000000-0005-0000-0000-0000D5100000}"/>
    <cellStyle name="Notas 9 4 2 2" xfId="5085" xr:uid="{00000000-0005-0000-0000-0000D6100000}"/>
    <cellStyle name="Note" xfId="271" xr:uid="{00000000-0005-0000-0000-0000D7100000}"/>
    <cellStyle name="Note 2" xfId="217" xr:uid="{00000000-0005-0000-0000-0000D8100000}"/>
    <cellStyle name="Note 2 2" xfId="563" xr:uid="{00000000-0005-0000-0000-0000D9100000}"/>
    <cellStyle name="Note 2 2 2" xfId="4449" xr:uid="{00000000-0005-0000-0000-0000DA100000}"/>
    <cellStyle name="Note 2 2 2 2" xfId="5053" xr:uid="{00000000-0005-0000-0000-0000DB100000}"/>
    <cellStyle name="Note 2 3" xfId="562" xr:uid="{00000000-0005-0000-0000-0000DC100000}"/>
    <cellStyle name="Note 2 4" xfId="4448" xr:uid="{00000000-0005-0000-0000-0000DD100000}"/>
    <cellStyle name="Note 2 4 2" xfId="5052" xr:uid="{00000000-0005-0000-0000-0000DE100000}"/>
    <cellStyle name="Note 3" xfId="564" xr:uid="{00000000-0005-0000-0000-0000DF100000}"/>
    <cellStyle name="Note 3 2" xfId="4450" xr:uid="{00000000-0005-0000-0000-0000E0100000}"/>
    <cellStyle name="Note 3 2 2" xfId="5054" xr:uid="{00000000-0005-0000-0000-0000E1100000}"/>
    <cellStyle name="Note 4" xfId="381" xr:uid="{00000000-0005-0000-0000-0000E2100000}"/>
    <cellStyle name="Note 4 2" xfId="4628" xr:uid="{00000000-0005-0000-0000-0000E3100000}"/>
    <cellStyle name="Number" xfId="1141" xr:uid="{00000000-0005-0000-0000-0000E4100000}"/>
    <cellStyle name="Output" xfId="337" xr:uid="{00000000-0005-0000-0000-0000E5100000}"/>
    <cellStyle name="Output 2" xfId="218" xr:uid="{00000000-0005-0000-0000-0000E6100000}"/>
    <cellStyle name="Output 3" xfId="510" xr:uid="{00000000-0005-0000-0000-0000E7100000}"/>
    <cellStyle name="Output 3 2" xfId="4637" xr:uid="{00000000-0005-0000-0000-0000E8100000}"/>
    <cellStyle name="per.style" xfId="1142" xr:uid="{00000000-0005-0000-0000-0000E9100000}"/>
    <cellStyle name="Percent [0%]" xfId="4401" xr:uid="{00000000-0005-0000-0000-0000EA100000}"/>
    <cellStyle name="Percent [0.00%]" xfId="4402" xr:uid="{00000000-0005-0000-0000-0000EB100000}"/>
    <cellStyle name="Percent [2]" xfId="1046" xr:uid="{00000000-0005-0000-0000-0000EC100000}"/>
    <cellStyle name="Percent [2] 2" xfId="1051" xr:uid="{00000000-0005-0000-0000-0000ED100000}"/>
    <cellStyle name="Percent 2" xfId="219" xr:uid="{00000000-0005-0000-0000-0000EE100000}"/>
    <cellStyle name="Percent 2 2" xfId="220" xr:uid="{00000000-0005-0000-0000-0000EF100000}"/>
    <cellStyle name="Percent 2 2 2" xfId="221" xr:uid="{00000000-0005-0000-0000-0000F0100000}"/>
    <cellStyle name="Percent 2 2 2 2" xfId="326" xr:uid="{00000000-0005-0000-0000-0000F1100000}"/>
    <cellStyle name="Percent 2 2 3" xfId="315" xr:uid="{00000000-0005-0000-0000-0000F2100000}"/>
    <cellStyle name="Percent 2 2 3 2" xfId="1688" xr:uid="{00000000-0005-0000-0000-0000F3100000}"/>
    <cellStyle name="Percent 2 3" xfId="222" xr:uid="{00000000-0005-0000-0000-0000F4100000}"/>
    <cellStyle name="Percent 2 3 2" xfId="325" xr:uid="{00000000-0005-0000-0000-0000F5100000}"/>
    <cellStyle name="Percent 2 3 3" xfId="1689" xr:uid="{00000000-0005-0000-0000-0000F6100000}"/>
    <cellStyle name="Percent 2 4" xfId="314" xr:uid="{00000000-0005-0000-0000-0000F7100000}"/>
    <cellStyle name="Percent 2 5" xfId="1690" xr:uid="{00000000-0005-0000-0000-0000F8100000}"/>
    <cellStyle name="Percent 2 6" xfId="1143" xr:uid="{00000000-0005-0000-0000-0000F9100000}"/>
    <cellStyle name="Percent 3" xfId="223" xr:uid="{00000000-0005-0000-0000-0000FA100000}"/>
    <cellStyle name="Percent 3 2" xfId="316" xr:uid="{00000000-0005-0000-0000-0000FB100000}"/>
    <cellStyle name="Popis" xfId="1047" xr:uid="{00000000-0005-0000-0000-0000FC100000}"/>
    <cellStyle name="Porcentaje 2" xfId="224" xr:uid="{00000000-0005-0000-0000-0000FE100000}"/>
    <cellStyle name="Porcentaje 2 2" xfId="332" xr:uid="{00000000-0005-0000-0000-0000FF100000}"/>
    <cellStyle name="Porcentaje 2 3" xfId="1691" xr:uid="{00000000-0005-0000-0000-000000110000}"/>
    <cellStyle name="Porcentaje 2 3 2" xfId="4403" xr:uid="{00000000-0005-0000-0000-000001110000}"/>
    <cellStyle name="Porcentaje 3" xfId="305" xr:uid="{00000000-0005-0000-0000-000002110000}"/>
    <cellStyle name="Porcentaje 3 2" xfId="2997" xr:uid="{00000000-0005-0000-0000-000003110000}"/>
    <cellStyle name="Porcentaje 3 2 2" xfId="3692" xr:uid="{00000000-0005-0000-0000-000004110000}"/>
    <cellStyle name="Porcentaje 3 3" xfId="2938" xr:uid="{00000000-0005-0000-0000-000005110000}"/>
    <cellStyle name="Porcentaje 3 4" xfId="1692" xr:uid="{00000000-0005-0000-0000-000006110000}"/>
    <cellStyle name="Porcentaje 3 5" xfId="466" xr:uid="{00000000-0005-0000-0000-000007110000}"/>
    <cellStyle name="Porcentaje 4" xfId="317" xr:uid="{00000000-0005-0000-0000-000008110000}"/>
    <cellStyle name="Porcentaje 4 2" xfId="3422" xr:uid="{00000000-0005-0000-0000-000009110000}"/>
    <cellStyle name="Porcentaje 4 2 2" xfId="4321" xr:uid="{00000000-0005-0000-0000-00000A110000}"/>
    <cellStyle name="Porcentaje 4 3" xfId="4255" xr:uid="{00000000-0005-0000-0000-00000B110000}"/>
    <cellStyle name="Porcentaje 4 3 2" xfId="4355" xr:uid="{00000000-0005-0000-0000-00000C110000}"/>
    <cellStyle name="Porcentaje 4 4" xfId="4288" xr:uid="{00000000-0005-0000-0000-00000D110000}"/>
    <cellStyle name="Porcentaje 4 5" xfId="1693" xr:uid="{00000000-0005-0000-0000-00000E110000}"/>
    <cellStyle name="Porcentaje 5" xfId="1167" xr:uid="{00000000-0005-0000-0000-00000F110000}"/>
    <cellStyle name="Porcentaje 5 2" xfId="1791" xr:uid="{00000000-0005-0000-0000-000010110000}"/>
    <cellStyle name="Porcentaje 6" xfId="3677" xr:uid="{00000000-0005-0000-0000-000011110000}"/>
    <cellStyle name="Porcentual 10" xfId="2114" xr:uid="{00000000-0005-0000-0000-000012110000}"/>
    <cellStyle name="Porcentual 2" xfId="225" xr:uid="{00000000-0005-0000-0000-000013110000}"/>
    <cellStyle name="Porcentual 2 2" xfId="226" xr:uid="{00000000-0005-0000-0000-000014110000}"/>
    <cellStyle name="Porcentual 2 2 2" xfId="333" xr:uid="{00000000-0005-0000-0000-000015110000}"/>
    <cellStyle name="Porcentual 2 3" xfId="318" xr:uid="{00000000-0005-0000-0000-000016110000}"/>
    <cellStyle name="Porcentual 3" xfId="2115" xr:uid="{00000000-0005-0000-0000-000017110000}"/>
    <cellStyle name="Porcentual 4" xfId="2116" xr:uid="{00000000-0005-0000-0000-000018110000}"/>
    <cellStyle name="Porcentual 5" xfId="2117" xr:uid="{00000000-0005-0000-0000-000019110000}"/>
    <cellStyle name="Porcentual 6" xfId="2118" xr:uid="{00000000-0005-0000-0000-00001A110000}"/>
    <cellStyle name="Porcentual 7" xfId="2119" xr:uid="{00000000-0005-0000-0000-00001B110000}"/>
    <cellStyle name="Porcentual 8" xfId="2120" xr:uid="{00000000-0005-0000-0000-00001C110000}"/>
    <cellStyle name="Porcentual 9" xfId="2121" xr:uid="{00000000-0005-0000-0000-00001D110000}"/>
    <cellStyle name="PSChar" xfId="1144" xr:uid="{00000000-0005-0000-0000-00001E110000}"/>
    <cellStyle name="PSChar 2" xfId="1694" xr:uid="{00000000-0005-0000-0000-00001F110000}"/>
    <cellStyle name="PSChar 2 2" xfId="3016" xr:uid="{00000000-0005-0000-0000-000020110000}"/>
    <cellStyle name="PSChar 2 3" xfId="2894" xr:uid="{00000000-0005-0000-0000-000021110000}"/>
    <cellStyle name="PSDate" xfId="1145" xr:uid="{00000000-0005-0000-0000-000022110000}"/>
    <cellStyle name="PSDate 2" xfId="1695" xr:uid="{00000000-0005-0000-0000-000023110000}"/>
    <cellStyle name="PSDec" xfId="1146" xr:uid="{00000000-0005-0000-0000-000024110000}"/>
    <cellStyle name="PSDec 2" xfId="1696" xr:uid="{00000000-0005-0000-0000-000025110000}"/>
    <cellStyle name="PSHeading" xfId="1147" xr:uid="{00000000-0005-0000-0000-000026110000}"/>
    <cellStyle name="PSHeading 2" xfId="1697" xr:uid="{00000000-0005-0000-0000-000027110000}"/>
    <cellStyle name="PSHeading 2 2" xfId="3017" xr:uid="{00000000-0005-0000-0000-000028110000}"/>
    <cellStyle name="PSHeading 2 2 2" xfId="3761" xr:uid="{00000000-0005-0000-0000-000029110000}"/>
    <cellStyle name="PSHeading 2 2 2 2" xfId="4623" xr:uid="{00000000-0005-0000-0000-00002A110000}"/>
    <cellStyle name="PSHeading 2 2 2 2 2" xfId="5218" xr:uid="{00000000-0005-0000-0000-00002B110000}"/>
    <cellStyle name="PSHeading 2 3" xfId="2895" xr:uid="{00000000-0005-0000-0000-00002C110000}"/>
    <cellStyle name="PSHeading 2 3 2" xfId="3760" xr:uid="{00000000-0005-0000-0000-00002D110000}"/>
    <cellStyle name="PSHeading 2 3 2 2" xfId="4622" xr:uid="{00000000-0005-0000-0000-00002E110000}"/>
    <cellStyle name="PSHeading 2 3 2 2 2" xfId="5217" xr:uid="{00000000-0005-0000-0000-00002F110000}"/>
    <cellStyle name="PSHeading 2 4" xfId="3738" xr:uid="{00000000-0005-0000-0000-000030110000}"/>
    <cellStyle name="PSHeading 2 4 2" xfId="4619" xr:uid="{00000000-0005-0000-0000-000031110000}"/>
    <cellStyle name="PSHeading 2 4 2 2" xfId="5214" xr:uid="{00000000-0005-0000-0000-000032110000}"/>
    <cellStyle name="PSHeading 3" xfId="3734" xr:uid="{00000000-0005-0000-0000-000033110000}"/>
    <cellStyle name="PSHeading 3 2" xfId="4616" xr:uid="{00000000-0005-0000-0000-000034110000}"/>
    <cellStyle name="PSHeading 3 2 2" xfId="5211" xr:uid="{00000000-0005-0000-0000-000035110000}"/>
    <cellStyle name="PSInt" xfId="1148" xr:uid="{00000000-0005-0000-0000-000036110000}"/>
    <cellStyle name="PSInt 2" xfId="1698" xr:uid="{00000000-0005-0000-0000-000037110000}"/>
    <cellStyle name="PSSpacer" xfId="1149" xr:uid="{00000000-0005-0000-0000-000038110000}"/>
    <cellStyle name="PSSpacer 2" xfId="1699" xr:uid="{00000000-0005-0000-0000-000039110000}"/>
    <cellStyle name="PSSpacer 2 2" xfId="3018" xr:uid="{00000000-0005-0000-0000-00003A110000}"/>
    <cellStyle name="PSSpacer 2 3" xfId="2896" xr:uid="{00000000-0005-0000-0000-00003B110000}"/>
    <cellStyle name="reference" xfId="1150" xr:uid="{00000000-0005-0000-0000-00003C110000}"/>
    <cellStyle name="regstoresfromspecstores" xfId="1151" xr:uid="{00000000-0005-0000-0000-00003D110000}"/>
    <cellStyle name="RETURN No." xfId="227" xr:uid="{00000000-0005-0000-0000-00003E110000}"/>
    <cellStyle name="RETURN No. 2" xfId="319" xr:uid="{00000000-0005-0000-0000-00003F110000}"/>
    <cellStyle name="RevList" xfId="1048" xr:uid="{00000000-0005-0000-0000-000040110000}"/>
    <cellStyle name="Salida 10" xfId="2122" xr:uid="{00000000-0005-0000-0000-000042110000}"/>
    <cellStyle name="Salida 10 2" xfId="2988" xr:uid="{00000000-0005-0000-0000-000043110000}"/>
    <cellStyle name="Salida 10 2 2" xfId="4579" xr:uid="{00000000-0005-0000-0000-000044110000}"/>
    <cellStyle name="Salida 10 2 2 2" xfId="5177" xr:uid="{00000000-0005-0000-0000-000045110000}"/>
    <cellStyle name="Salida 10 3" xfId="4484" xr:uid="{00000000-0005-0000-0000-000046110000}"/>
    <cellStyle name="Salida 10 3 2" xfId="5086" xr:uid="{00000000-0005-0000-0000-000047110000}"/>
    <cellStyle name="Salida 11" xfId="3429" xr:uid="{00000000-0005-0000-0000-000048110000}"/>
    <cellStyle name="Salida 12" xfId="3357" xr:uid="{00000000-0005-0000-0000-000049110000}"/>
    <cellStyle name="Salida 2" xfId="228" xr:uid="{00000000-0005-0000-0000-00004A110000}"/>
    <cellStyle name="Salida 2 2" xfId="2542" xr:uid="{00000000-0005-0000-0000-00004B110000}"/>
    <cellStyle name="Salida 2 2 2" xfId="2897" xr:uid="{00000000-0005-0000-0000-00004C110000}"/>
    <cellStyle name="Salida 2 2 2 2" xfId="4543" xr:uid="{00000000-0005-0000-0000-00004D110000}"/>
    <cellStyle name="Salida 2 2 2 2 2" xfId="5144" xr:uid="{00000000-0005-0000-0000-00004E110000}"/>
    <cellStyle name="Salida 2 2 3" xfId="4513" xr:uid="{00000000-0005-0000-0000-00004F110000}"/>
    <cellStyle name="Salida 2 2 3 2" xfId="5115" xr:uid="{00000000-0005-0000-0000-000050110000}"/>
    <cellStyle name="Salida 2 3" xfId="2543" xr:uid="{00000000-0005-0000-0000-000051110000}"/>
    <cellStyle name="Salida 2 3 2" xfId="2898" xr:uid="{00000000-0005-0000-0000-000052110000}"/>
    <cellStyle name="Salida 2 3 2 2" xfId="4544" xr:uid="{00000000-0005-0000-0000-000053110000}"/>
    <cellStyle name="Salida 2 3 2 2 2" xfId="5145" xr:uid="{00000000-0005-0000-0000-000054110000}"/>
    <cellStyle name="Salida 2 3 3" xfId="4514" xr:uid="{00000000-0005-0000-0000-000055110000}"/>
    <cellStyle name="Salida 2 3 3 2" xfId="5116" xr:uid="{00000000-0005-0000-0000-000056110000}"/>
    <cellStyle name="Salida 2 4" xfId="2544" xr:uid="{00000000-0005-0000-0000-000057110000}"/>
    <cellStyle name="Salida 2 4 2" xfId="2899" xr:uid="{00000000-0005-0000-0000-000058110000}"/>
    <cellStyle name="Salida 2 4 2 2" xfId="4545" xr:uid="{00000000-0005-0000-0000-000059110000}"/>
    <cellStyle name="Salida 2 4 2 2 2" xfId="5146" xr:uid="{00000000-0005-0000-0000-00005A110000}"/>
    <cellStyle name="Salida 2 4 3" xfId="4515" xr:uid="{00000000-0005-0000-0000-00005B110000}"/>
    <cellStyle name="Salida 2 4 3 2" xfId="5117" xr:uid="{00000000-0005-0000-0000-00005C110000}"/>
    <cellStyle name="Salida 2 5" xfId="2545" xr:uid="{00000000-0005-0000-0000-00005D110000}"/>
    <cellStyle name="Salida 2 5 2" xfId="2900" xr:uid="{00000000-0005-0000-0000-00005E110000}"/>
    <cellStyle name="Salida 2 5 2 2" xfId="4546" xr:uid="{00000000-0005-0000-0000-00005F110000}"/>
    <cellStyle name="Salida 2 5 2 2 2" xfId="5147" xr:uid="{00000000-0005-0000-0000-000060110000}"/>
    <cellStyle name="Salida 2 5 3" xfId="4516" xr:uid="{00000000-0005-0000-0000-000061110000}"/>
    <cellStyle name="Salida 2 5 3 2" xfId="5118" xr:uid="{00000000-0005-0000-0000-000062110000}"/>
    <cellStyle name="Salida 2 6" xfId="2901" xr:uid="{00000000-0005-0000-0000-000063110000}"/>
    <cellStyle name="Salida 2 6 2" xfId="4547" xr:uid="{00000000-0005-0000-0000-000064110000}"/>
    <cellStyle name="Salida 2 6 2 2" xfId="5148" xr:uid="{00000000-0005-0000-0000-000065110000}"/>
    <cellStyle name="Salida 2 7" xfId="2123" xr:uid="{00000000-0005-0000-0000-000066110000}"/>
    <cellStyle name="Salida 2 7 2" xfId="4485" xr:uid="{00000000-0005-0000-0000-000067110000}"/>
    <cellStyle name="Salida 2 7 2 2" xfId="5087" xr:uid="{00000000-0005-0000-0000-000068110000}"/>
    <cellStyle name="Salida 2 8" xfId="432" xr:uid="{00000000-0005-0000-0000-000069110000}"/>
    <cellStyle name="Salida 2 9" xfId="462" xr:uid="{00000000-0005-0000-0000-00006A110000}"/>
    <cellStyle name="Salida 2 9 2" xfId="4636" xr:uid="{00000000-0005-0000-0000-00006B110000}"/>
    <cellStyle name="Salida 2_anexo 10 otros activos" xfId="2546" xr:uid="{00000000-0005-0000-0000-00006C110000}"/>
    <cellStyle name="Salida 3" xfId="229" xr:uid="{00000000-0005-0000-0000-00006D110000}"/>
    <cellStyle name="Salida 3 2" xfId="2902" xr:uid="{00000000-0005-0000-0000-00006E110000}"/>
    <cellStyle name="Salida 3 2 2" xfId="4548" xr:uid="{00000000-0005-0000-0000-00006F110000}"/>
    <cellStyle name="Salida 3 2 2 2" xfId="5149" xr:uid="{00000000-0005-0000-0000-000070110000}"/>
    <cellStyle name="Salida 3 3" xfId="2989" xr:uid="{00000000-0005-0000-0000-000071110000}"/>
    <cellStyle name="Salida 3 3 2" xfId="4580" xr:uid="{00000000-0005-0000-0000-000072110000}"/>
    <cellStyle name="Salida 3 3 2 2" xfId="5178" xr:uid="{00000000-0005-0000-0000-000073110000}"/>
    <cellStyle name="Salida 3 4" xfId="2124" xr:uid="{00000000-0005-0000-0000-000074110000}"/>
    <cellStyle name="Salida 3 4 2" xfId="4486" xr:uid="{00000000-0005-0000-0000-000075110000}"/>
    <cellStyle name="Salida 3 4 2 2" xfId="5088" xr:uid="{00000000-0005-0000-0000-000076110000}"/>
    <cellStyle name="Salida 3 5" xfId="565" xr:uid="{00000000-0005-0000-0000-000077110000}"/>
    <cellStyle name="Salida 4" xfId="2125" xr:uid="{00000000-0005-0000-0000-000078110000}"/>
    <cellStyle name="Salida 4 2" xfId="2903" xr:uid="{00000000-0005-0000-0000-000079110000}"/>
    <cellStyle name="Salida 4 2 2" xfId="4549" xr:uid="{00000000-0005-0000-0000-00007A110000}"/>
    <cellStyle name="Salida 4 2 2 2" xfId="5150" xr:uid="{00000000-0005-0000-0000-00007B110000}"/>
    <cellStyle name="Salida 4 3" xfId="2990" xr:uid="{00000000-0005-0000-0000-00007C110000}"/>
    <cellStyle name="Salida 4 3 2" xfId="4581" xr:uid="{00000000-0005-0000-0000-00007D110000}"/>
    <cellStyle name="Salida 4 3 2 2" xfId="5179" xr:uid="{00000000-0005-0000-0000-00007E110000}"/>
    <cellStyle name="Salida 4 4" xfId="4487" xr:uid="{00000000-0005-0000-0000-00007F110000}"/>
    <cellStyle name="Salida 4 4 2" xfId="5089" xr:uid="{00000000-0005-0000-0000-000080110000}"/>
    <cellStyle name="Salida 5" xfId="2126" xr:uid="{00000000-0005-0000-0000-000081110000}"/>
    <cellStyle name="Salida 5 2" xfId="2904" xr:uid="{00000000-0005-0000-0000-000082110000}"/>
    <cellStyle name="Salida 5 2 2" xfId="4550" xr:uid="{00000000-0005-0000-0000-000083110000}"/>
    <cellStyle name="Salida 5 2 2 2" xfId="5151" xr:uid="{00000000-0005-0000-0000-000084110000}"/>
    <cellStyle name="Salida 5 3" xfId="2991" xr:uid="{00000000-0005-0000-0000-000085110000}"/>
    <cellStyle name="Salida 5 3 2" xfId="4582" xr:uid="{00000000-0005-0000-0000-000086110000}"/>
    <cellStyle name="Salida 5 3 2 2" xfId="5180" xr:uid="{00000000-0005-0000-0000-000087110000}"/>
    <cellStyle name="Salida 5 4" xfId="4488" xr:uid="{00000000-0005-0000-0000-000088110000}"/>
    <cellStyle name="Salida 5 4 2" xfId="5090" xr:uid="{00000000-0005-0000-0000-000089110000}"/>
    <cellStyle name="Salida 6" xfId="2127" xr:uid="{00000000-0005-0000-0000-00008A110000}"/>
    <cellStyle name="Salida 6 2" xfId="2905" xr:uid="{00000000-0005-0000-0000-00008B110000}"/>
    <cellStyle name="Salida 6 2 2" xfId="4551" xr:uid="{00000000-0005-0000-0000-00008C110000}"/>
    <cellStyle name="Salida 6 2 2 2" xfId="5152" xr:uid="{00000000-0005-0000-0000-00008D110000}"/>
    <cellStyle name="Salida 6 3" xfId="2992" xr:uid="{00000000-0005-0000-0000-00008E110000}"/>
    <cellStyle name="Salida 6 3 2" xfId="4583" xr:uid="{00000000-0005-0000-0000-00008F110000}"/>
    <cellStyle name="Salida 6 3 2 2" xfId="5181" xr:uid="{00000000-0005-0000-0000-000090110000}"/>
    <cellStyle name="Salida 6 4" xfId="4489" xr:uid="{00000000-0005-0000-0000-000091110000}"/>
    <cellStyle name="Salida 6 4 2" xfId="5091" xr:uid="{00000000-0005-0000-0000-000092110000}"/>
    <cellStyle name="Salida 7" xfId="2128" xr:uid="{00000000-0005-0000-0000-000093110000}"/>
    <cellStyle name="Salida 7 2" xfId="2993" xr:uid="{00000000-0005-0000-0000-000094110000}"/>
    <cellStyle name="Salida 7 2 2" xfId="4584" xr:uid="{00000000-0005-0000-0000-000095110000}"/>
    <cellStyle name="Salida 7 2 2 2" xfId="5182" xr:uid="{00000000-0005-0000-0000-000096110000}"/>
    <cellStyle name="Salida 7 3" xfId="4490" xr:uid="{00000000-0005-0000-0000-000097110000}"/>
    <cellStyle name="Salida 7 3 2" xfId="5092" xr:uid="{00000000-0005-0000-0000-000098110000}"/>
    <cellStyle name="Salida 8" xfId="2129" xr:uid="{00000000-0005-0000-0000-000099110000}"/>
    <cellStyle name="Salida 8 2" xfId="2994" xr:uid="{00000000-0005-0000-0000-00009A110000}"/>
    <cellStyle name="Salida 8 2 2" xfId="4585" xr:uid="{00000000-0005-0000-0000-00009B110000}"/>
    <cellStyle name="Salida 8 2 2 2" xfId="5183" xr:uid="{00000000-0005-0000-0000-00009C110000}"/>
    <cellStyle name="Salida 8 3" xfId="4491" xr:uid="{00000000-0005-0000-0000-00009D110000}"/>
    <cellStyle name="Salida 8 3 2" xfId="5093" xr:uid="{00000000-0005-0000-0000-00009E110000}"/>
    <cellStyle name="Salida 9" xfId="2130" xr:uid="{00000000-0005-0000-0000-00009F110000}"/>
    <cellStyle name="Salida 9 2" xfId="2995" xr:uid="{00000000-0005-0000-0000-0000A0110000}"/>
    <cellStyle name="Salida 9 2 2" xfId="4586" xr:uid="{00000000-0005-0000-0000-0000A1110000}"/>
    <cellStyle name="Salida 9 2 2 2" xfId="5184" xr:uid="{00000000-0005-0000-0000-0000A2110000}"/>
    <cellStyle name="Salida 9 3" xfId="4492" xr:uid="{00000000-0005-0000-0000-0000A3110000}"/>
    <cellStyle name="Salida 9 3 2" xfId="5094" xr:uid="{00000000-0005-0000-0000-0000A4110000}"/>
    <cellStyle name="SAR heading" xfId="230" xr:uid="{00000000-0005-0000-0000-0000A5110000}"/>
    <cellStyle name="SAR heading 2" xfId="320" xr:uid="{00000000-0005-0000-0000-0000A6110000}"/>
    <cellStyle name="SAR heading 2 2" xfId="2599" xr:uid="{00000000-0005-0000-0000-0000A7110000}"/>
    <cellStyle name="SAR heading 2 2 2" xfId="3704" xr:uid="{00000000-0005-0000-0000-0000A8110000}"/>
    <cellStyle name="SAR heading 2 3" xfId="3693" xr:uid="{00000000-0005-0000-0000-0000A9110000}"/>
    <cellStyle name="SAR heading 2 4" xfId="434" xr:uid="{00000000-0005-0000-0000-0000AA110000}"/>
    <cellStyle name="SAR heading 3" xfId="566" xr:uid="{00000000-0005-0000-0000-0000AB110000}"/>
    <cellStyle name="SAR heading 3 2" xfId="2906" xr:uid="{00000000-0005-0000-0000-0000AC110000}"/>
    <cellStyle name="SAR heading 4" xfId="3307" xr:uid="{00000000-0005-0000-0000-0000AD110000}"/>
    <cellStyle name="SAR heading 5" xfId="1152" xr:uid="{00000000-0005-0000-0000-0000AE110000}"/>
    <cellStyle name="SAR heading 6" xfId="433" xr:uid="{00000000-0005-0000-0000-0000AF110000}"/>
    <cellStyle name="SAR sub-heading" xfId="231" xr:uid="{00000000-0005-0000-0000-0000B0110000}"/>
    <cellStyle name="SAR sub-heading 2" xfId="321" xr:uid="{00000000-0005-0000-0000-0000B1110000}"/>
    <cellStyle name="SAR sub-heading 2 2" xfId="2600" xr:uid="{00000000-0005-0000-0000-0000B2110000}"/>
    <cellStyle name="SAR sub-heading 2 2 2" xfId="3705" xr:uid="{00000000-0005-0000-0000-0000B3110000}"/>
    <cellStyle name="SAR sub-heading 2 3" xfId="3694" xr:uid="{00000000-0005-0000-0000-0000B4110000}"/>
    <cellStyle name="SAR sub-heading 2 4" xfId="436" xr:uid="{00000000-0005-0000-0000-0000B5110000}"/>
    <cellStyle name="SAR sub-heading 3" xfId="567" xr:uid="{00000000-0005-0000-0000-0000B6110000}"/>
    <cellStyle name="SAR sub-heading 3 2" xfId="2907" xr:uid="{00000000-0005-0000-0000-0000B7110000}"/>
    <cellStyle name="SAR sub-heading 4" xfId="3308" xr:uid="{00000000-0005-0000-0000-0000B8110000}"/>
    <cellStyle name="SAR sub-heading 5" xfId="1153" xr:uid="{00000000-0005-0000-0000-0000B9110000}"/>
    <cellStyle name="SAR sub-heading 6" xfId="435" xr:uid="{00000000-0005-0000-0000-0000BA110000}"/>
    <cellStyle name="Schedule" xfId="232" xr:uid="{00000000-0005-0000-0000-0000BB110000}"/>
    <cellStyle name="Schedule 2" xfId="233" xr:uid="{00000000-0005-0000-0000-0000BC110000}"/>
    <cellStyle name="Schedule 2 2" xfId="2601" xr:uid="{00000000-0005-0000-0000-0000BD110000}"/>
    <cellStyle name="Schedule 2 2 2" xfId="3706" xr:uid="{00000000-0005-0000-0000-0000BE110000}"/>
    <cellStyle name="Schedule 2 3" xfId="3695" xr:uid="{00000000-0005-0000-0000-0000BF110000}"/>
    <cellStyle name="Schedule 2 4" xfId="438" xr:uid="{00000000-0005-0000-0000-0000C0110000}"/>
    <cellStyle name="Schedule 3" xfId="467" xr:uid="{00000000-0005-0000-0000-0000C1110000}"/>
    <cellStyle name="Schedule 3 2" xfId="2909" xr:uid="{00000000-0005-0000-0000-0000C2110000}"/>
    <cellStyle name="Schedule 3 3" xfId="2908" xr:uid="{00000000-0005-0000-0000-0000C3110000}"/>
    <cellStyle name="Schedule 3 4" xfId="1700" xr:uid="{00000000-0005-0000-0000-0000C4110000}"/>
    <cellStyle name="Schedule 4" xfId="2910" xr:uid="{00000000-0005-0000-0000-0000C5110000}"/>
    <cellStyle name="Schedule 5" xfId="3309" xr:uid="{00000000-0005-0000-0000-0000C6110000}"/>
    <cellStyle name="Schedule 6" xfId="437" xr:uid="{00000000-0005-0000-0000-0000C7110000}"/>
    <cellStyle name="Schedule_Nuevo Formato" xfId="468" xr:uid="{00000000-0005-0000-0000-0000C8110000}"/>
    <cellStyle name="ScheduleTitle" xfId="234" xr:uid="{00000000-0005-0000-0000-0000C9110000}"/>
    <cellStyle name="ScheduleTitle 2" xfId="440" xr:uid="{00000000-0005-0000-0000-0000CA110000}"/>
    <cellStyle name="ScheduleTitle 2 2" xfId="2602" xr:uid="{00000000-0005-0000-0000-0000CB110000}"/>
    <cellStyle name="ScheduleTitle 2 2 2" xfId="3707" xr:uid="{00000000-0005-0000-0000-0000CC110000}"/>
    <cellStyle name="ScheduleTitle 2 3" xfId="3696" xr:uid="{00000000-0005-0000-0000-0000CD110000}"/>
    <cellStyle name="ScheduleTitle 3" xfId="568" xr:uid="{00000000-0005-0000-0000-0000CE110000}"/>
    <cellStyle name="ScheduleTitle 3 2" xfId="2912" xr:uid="{00000000-0005-0000-0000-0000CF110000}"/>
    <cellStyle name="ScheduleTitle 3 3" xfId="2911" xr:uid="{00000000-0005-0000-0000-0000D0110000}"/>
    <cellStyle name="ScheduleTitle 4" xfId="2913" xr:uid="{00000000-0005-0000-0000-0000D1110000}"/>
    <cellStyle name="ScheduleTitle 5" xfId="3310" xr:uid="{00000000-0005-0000-0000-0000D2110000}"/>
    <cellStyle name="ScheduleTitle 6" xfId="1154" xr:uid="{00000000-0005-0000-0000-0000D3110000}"/>
    <cellStyle name="ScheduleTitle 7" xfId="439" xr:uid="{00000000-0005-0000-0000-0000D4110000}"/>
    <cellStyle name="September" xfId="1155" xr:uid="{00000000-0005-0000-0000-0000D5110000}"/>
    <cellStyle name="Shade" xfId="1156" xr:uid="{00000000-0005-0000-0000-0000D6110000}"/>
    <cellStyle name="Shade 2" xfId="1701" xr:uid="{00000000-0005-0000-0000-0000D7110000}"/>
    <cellStyle name="SHADEDSTORES" xfId="1157" xr:uid="{00000000-0005-0000-0000-0000D8110000}"/>
    <cellStyle name="SHADEDSTORES 2" xfId="2603" xr:uid="{00000000-0005-0000-0000-0000D9110000}"/>
    <cellStyle name="SHADEDSTORES 2 2" xfId="4666" xr:uid="{00000000-0005-0000-0000-0000DA110000}"/>
    <cellStyle name="SHADEDSTORES 3" xfId="4645" xr:uid="{00000000-0005-0000-0000-0000DB110000}"/>
    <cellStyle name="Sheet Title" xfId="2547" xr:uid="{00000000-0005-0000-0000-0000DC110000}"/>
    <cellStyle name="Sheet Title 2" xfId="2914" xr:uid="{00000000-0005-0000-0000-0000DD110000}"/>
    <cellStyle name="Sledovaný hypertextový odkaz" xfId="1049" xr:uid="{00000000-0005-0000-0000-0000DE110000}"/>
    <cellStyle name="specstores" xfId="1158" xr:uid="{00000000-0005-0000-0000-0000DF110000}"/>
    <cellStyle name="standard" xfId="1159" xr:uid="{00000000-0005-0000-0000-0000E0110000}"/>
    <cellStyle name="STD" xfId="1160" xr:uid="{00000000-0005-0000-0000-0000E1110000}"/>
    <cellStyle name="STD 2" xfId="2962" xr:uid="{00000000-0005-0000-0000-0000E2110000}"/>
    <cellStyle name="STD 2 2" xfId="3030" xr:uid="{00000000-0005-0000-0000-0000E3110000}"/>
    <cellStyle name="STD 2 2 2" xfId="3109" xr:uid="{00000000-0005-0000-0000-0000E4110000}"/>
    <cellStyle name="STD 2 2 2 2" xfId="3136" xr:uid="{00000000-0005-0000-0000-0000E5110000}"/>
    <cellStyle name="STD 2 2 2 2 2" xfId="3153" xr:uid="{00000000-0005-0000-0000-0000E6110000}"/>
    <cellStyle name="STD 2 2 2 2 2 2" xfId="3501" xr:uid="{00000000-0005-0000-0000-0000E7110000}"/>
    <cellStyle name="STD 2 2 2 2 2 2 2" xfId="3663" xr:uid="{00000000-0005-0000-0000-0000E8110000}"/>
    <cellStyle name="STD 2 2 2 2 2 2 2 2" xfId="4044" xr:uid="{00000000-0005-0000-0000-0000E9110000}"/>
    <cellStyle name="STD 2 2 2 2 2 2 2 3" xfId="4181" xr:uid="{00000000-0005-0000-0000-0000EA110000}"/>
    <cellStyle name="STD 2 2 2 2 2 3" xfId="3594" xr:uid="{00000000-0005-0000-0000-0000EB110000}"/>
    <cellStyle name="STD 2 2 2 2 2 3 2" xfId="3982" xr:uid="{00000000-0005-0000-0000-0000EC110000}"/>
    <cellStyle name="STD 2 2 2 2 2 3 3" xfId="4114" xr:uid="{00000000-0005-0000-0000-0000ED110000}"/>
    <cellStyle name="STD 2 2 2 2 3" xfId="3159" xr:uid="{00000000-0005-0000-0000-0000EE110000}"/>
    <cellStyle name="STD 2 2 2 2 3 2" xfId="3337" xr:uid="{00000000-0005-0000-0000-0000EF110000}"/>
    <cellStyle name="STD 2 2 2 2 3 2 2" xfId="3474" xr:uid="{00000000-0005-0000-0000-0000F0110000}"/>
    <cellStyle name="STD 2 2 2 2 3 2 2 2" xfId="3639" xr:uid="{00000000-0005-0000-0000-0000F1110000}"/>
    <cellStyle name="STD 2 2 2 2 3 2 2 2 2" xfId="4022" xr:uid="{00000000-0005-0000-0000-0000F2110000}"/>
    <cellStyle name="STD 2 2 2 2 3 2 2 2 3" xfId="4157" xr:uid="{00000000-0005-0000-0000-0000F3110000}"/>
    <cellStyle name="STD 2 2 2 2 3 2 3" xfId="3617" xr:uid="{00000000-0005-0000-0000-0000F4110000}"/>
    <cellStyle name="STD 2 2 2 2 3 2 3 2" xfId="4004" xr:uid="{00000000-0005-0000-0000-0000F5110000}"/>
    <cellStyle name="STD 2 2 2 2 3 2 3 3" xfId="4136" xr:uid="{00000000-0005-0000-0000-0000F6110000}"/>
    <cellStyle name="STD 2 2 2 2 3 3" xfId="3595" xr:uid="{00000000-0005-0000-0000-0000F7110000}"/>
    <cellStyle name="STD 2 2 2 2 3 3 2" xfId="3983" xr:uid="{00000000-0005-0000-0000-0000F8110000}"/>
    <cellStyle name="STD 2 2 2 2 3 3 3" xfId="4115" xr:uid="{00000000-0005-0000-0000-0000F9110000}"/>
    <cellStyle name="STD 2 2 2 2 4" xfId="3577" xr:uid="{00000000-0005-0000-0000-0000FA110000}"/>
    <cellStyle name="STD 2 2 2 2 4 2" xfId="3965" xr:uid="{00000000-0005-0000-0000-0000FB110000}"/>
    <cellStyle name="STD 2 2 2 2 4 3" xfId="4097" xr:uid="{00000000-0005-0000-0000-0000FC110000}"/>
    <cellStyle name="STD 2 2 2 3" xfId="3148" xr:uid="{00000000-0005-0000-0000-0000FD110000}"/>
    <cellStyle name="STD 2 2 2 3 2" xfId="3471" xr:uid="{00000000-0005-0000-0000-0000FE110000}"/>
    <cellStyle name="STD 2 2 2 3 2 2" xfId="3636" xr:uid="{00000000-0005-0000-0000-0000FF110000}"/>
    <cellStyle name="STD 2 2 2 3 2 2 2" xfId="4020" xr:uid="{00000000-0005-0000-0000-000000120000}"/>
    <cellStyle name="STD 2 2 2 3 2 2 3" xfId="4154" xr:uid="{00000000-0005-0000-0000-000001120000}"/>
    <cellStyle name="STD 2 2 2 3 3" xfId="3589" xr:uid="{00000000-0005-0000-0000-000002120000}"/>
    <cellStyle name="STD 2 2 2 3 3 2" xfId="3977" xr:uid="{00000000-0005-0000-0000-000003120000}"/>
    <cellStyle name="STD 2 2 2 3 3 3" xfId="4109" xr:uid="{00000000-0005-0000-0000-000004120000}"/>
    <cellStyle name="STD 2 2 2 4" xfId="3196" xr:uid="{00000000-0005-0000-0000-000005120000}"/>
    <cellStyle name="STD 2 2 2 4 2" xfId="3336" xr:uid="{00000000-0005-0000-0000-000006120000}"/>
    <cellStyle name="STD 2 2 2 4 2 2" xfId="3477" xr:uid="{00000000-0005-0000-0000-000007120000}"/>
    <cellStyle name="STD 2 2 2 4 2 2 2" xfId="3641" xr:uid="{00000000-0005-0000-0000-000008120000}"/>
    <cellStyle name="STD 2 2 2 4 2 2 2 2" xfId="4024" xr:uid="{00000000-0005-0000-0000-000009120000}"/>
    <cellStyle name="STD 2 2 2 4 2 2 2 3" xfId="4159" xr:uid="{00000000-0005-0000-0000-00000A120000}"/>
    <cellStyle name="STD 2 2 2 4 2 3" xfId="3616" xr:uid="{00000000-0005-0000-0000-00000B120000}"/>
    <cellStyle name="STD 2 2 2 4 2 3 2" xfId="4003" xr:uid="{00000000-0005-0000-0000-00000C120000}"/>
    <cellStyle name="STD 2 2 2 4 2 3 3" xfId="4135" xr:uid="{00000000-0005-0000-0000-00000D120000}"/>
    <cellStyle name="STD 2 2 2 4 3" xfId="3604" xr:uid="{00000000-0005-0000-0000-00000E120000}"/>
    <cellStyle name="STD 2 2 2 4 3 2" xfId="3992" xr:uid="{00000000-0005-0000-0000-00000F120000}"/>
    <cellStyle name="STD 2 2 2 4 3 3" xfId="4124" xr:uid="{00000000-0005-0000-0000-000010120000}"/>
    <cellStyle name="STD 2 2 2 5" xfId="3572" xr:uid="{00000000-0005-0000-0000-000011120000}"/>
    <cellStyle name="STD 2 2 2 5 2" xfId="3960" xr:uid="{00000000-0005-0000-0000-000012120000}"/>
    <cellStyle name="STD 2 2 2 5 3" xfId="4092" xr:uid="{00000000-0005-0000-0000-000013120000}"/>
    <cellStyle name="STD 2 2 3" xfId="3101" xr:uid="{00000000-0005-0000-0000-000014120000}"/>
    <cellStyle name="STD 2 2 3 2" xfId="3128" xr:uid="{00000000-0005-0000-0000-000015120000}"/>
    <cellStyle name="STD 2 2 3 2 2" xfId="3151" xr:uid="{00000000-0005-0000-0000-000016120000}"/>
    <cellStyle name="STD 2 2 3 2 2 2" xfId="3498" xr:uid="{00000000-0005-0000-0000-000017120000}"/>
    <cellStyle name="STD 2 2 3 2 2 2 2" xfId="3660" xr:uid="{00000000-0005-0000-0000-000018120000}"/>
    <cellStyle name="STD 2 2 3 2 2 2 2 2" xfId="4041" xr:uid="{00000000-0005-0000-0000-000019120000}"/>
    <cellStyle name="STD 2 2 3 2 2 2 2 3" xfId="4178" xr:uid="{00000000-0005-0000-0000-00001A120000}"/>
    <cellStyle name="STD 2 2 3 2 2 3" xfId="3592" xr:uid="{00000000-0005-0000-0000-00001B120000}"/>
    <cellStyle name="STD 2 2 3 2 2 3 2" xfId="3980" xr:uid="{00000000-0005-0000-0000-00001C120000}"/>
    <cellStyle name="STD 2 2 3 2 2 3 3" xfId="4112" xr:uid="{00000000-0005-0000-0000-00001D120000}"/>
    <cellStyle name="STD 2 2 3 2 3" xfId="3161" xr:uid="{00000000-0005-0000-0000-00001E120000}"/>
    <cellStyle name="STD 2 2 3 2 3 2" xfId="3346" xr:uid="{00000000-0005-0000-0000-00001F120000}"/>
    <cellStyle name="STD 2 2 3 2 3 2 2" xfId="3502" xr:uid="{00000000-0005-0000-0000-000020120000}"/>
    <cellStyle name="STD 2 2 3 2 3 2 2 2" xfId="3664" xr:uid="{00000000-0005-0000-0000-000021120000}"/>
    <cellStyle name="STD 2 2 3 2 3 2 2 2 2" xfId="4045" xr:uid="{00000000-0005-0000-0000-000022120000}"/>
    <cellStyle name="STD 2 2 3 2 3 2 2 2 3" xfId="4182" xr:uid="{00000000-0005-0000-0000-000023120000}"/>
    <cellStyle name="STD 2 2 3 2 3 2 3" xfId="3626" xr:uid="{00000000-0005-0000-0000-000024120000}"/>
    <cellStyle name="STD 2 2 3 2 3 2 3 2" xfId="4013" xr:uid="{00000000-0005-0000-0000-000025120000}"/>
    <cellStyle name="STD 2 2 3 2 3 2 3 3" xfId="4145" xr:uid="{00000000-0005-0000-0000-000026120000}"/>
    <cellStyle name="STD 2 2 3 2 3 3" xfId="3596" xr:uid="{00000000-0005-0000-0000-000027120000}"/>
    <cellStyle name="STD 2 2 3 2 3 3 2" xfId="3984" xr:uid="{00000000-0005-0000-0000-000028120000}"/>
    <cellStyle name="STD 2 2 3 2 3 3 3" xfId="4116" xr:uid="{00000000-0005-0000-0000-000029120000}"/>
    <cellStyle name="STD 2 2 3 2 4" xfId="3575" xr:uid="{00000000-0005-0000-0000-00002A120000}"/>
    <cellStyle name="STD 2 2 3 2 4 2" xfId="3963" xr:uid="{00000000-0005-0000-0000-00002B120000}"/>
    <cellStyle name="STD 2 2 3 2 4 3" xfId="4095" xr:uid="{00000000-0005-0000-0000-00002C120000}"/>
    <cellStyle name="STD 2 2 3 3" xfId="3146" xr:uid="{00000000-0005-0000-0000-00002D120000}"/>
    <cellStyle name="STD 2 2 3 3 2" xfId="2105" xr:uid="{00000000-0005-0000-0000-00002E120000}"/>
    <cellStyle name="STD 2 2 3 3 2 2" xfId="3547" xr:uid="{00000000-0005-0000-0000-00002F120000}"/>
    <cellStyle name="STD 2 2 3 3 2 2 2" xfId="3945" xr:uid="{00000000-0005-0000-0000-000030120000}"/>
    <cellStyle name="STD 2 2 3 3 2 2 3" xfId="4076" xr:uid="{00000000-0005-0000-0000-000031120000}"/>
    <cellStyle name="STD 2 2 3 3 3" xfId="3587" xr:uid="{00000000-0005-0000-0000-000032120000}"/>
    <cellStyle name="STD 2 2 3 3 3 2" xfId="3975" xr:uid="{00000000-0005-0000-0000-000033120000}"/>
    <cellStyle name="STD 2 2 3 3 3 3" xfId="4107" xr:uid="{00000000-0005-0000-0000-000034120000}"/>
    <cellStyle name="STD 2 2 3 4" xfId="3198" xr:uid="{00000000-0005-0000-0000-000035120000}"/>
    <cellStyle name="STD 2 2 3 4 2" xfId="3334" xr:uid="{00000000-0005-0000-0000-000036120000}"/>
    <cellStyle name="STD 2 2 3 4 2 2" xfId="3485" xr:uid="{00000000-0005-0000-0000-000037120000}"/>
    <cellStyle name="STD 2 2 3 4 2 2 2" xfId="3649" xr:uid="{00000000-0005-0000-0000-000038120000}"/>
    <cellStyle name="STD 2 2 3 4 2 2 2 2" xfId="4032" xr:uid="{00000000-0005-0000-0000-000039120000}"/>
    <cellStyle name="STD 2 2 3 4 2 2 2 3" xfId="4167" xr:uid="{00000000-0005-0000-0000-00003A120000}"/>
    <cellStyle name="STD 2 2 3 4 2 3" xfId="3614" xr:uid="{00000000-0005-0000-0000-00003B120000}"/>
    <cellStyle name="STD 2 2 3 4 2 3 2" xfId="4001" xr:uid="{00000000-0005-0000-0000-00003C120000}"/>
    <cellStyle name="STD 2 2 3 4 2 3 3" xfId="4133" xr:uid="{00000000-0005-0000-0000-00003D120000}"/>
    <cellStyle name="STD 2 2 3 4 3" xfId="3606" xr:uid="{00000000-0005-0000-0000-00003E120000}"/>
    <cellStyle name="STD 2 2 3 4 3 2" xfId="3994" xr:uid="{00000000-0005-0000-0000-00003F120000}"/>
    <cellStyle name="STD 2 2 3 4 3 3" xfId="4126" xr:uid="{00000000-0005-0000-0000-000040120000}"/>
    <cellStyle name="STD 2 2 3 5" xfId="3570" xr:uid="{00000000-0005-0000-0000-000041120000}"/>
    <cellStyle name="STD 2 2 3 5 2" xfId="3958" xr:uid="{00000000-0005-0000-0000-000042120000}"/>
    <cellStyle name="STD 2 2 3 5 3" xfId="4090" xr:uid="{00000000-0005-0000-0000-000043120000}"/>
    <cellStyle name="STD 2 2 4" xfId="3083" xr:uid="{00000000-0005-0000-0000-000044120000}"/>
    <cellStyle name="STD 2 2 4 2" xfId="3110" xr:uid="{00000000-0005-0000-0000-000045120000}"/>
    <cellStyle name="STD 2 2 4 2 2" xfId="3149" xr:uid="{00000000-0005-0000-0000-000046120000}"/>
    <cellStyle name="STD 2 2 4 2 2 2" xfId="3496" xr:uid="{00000000-0005-0000-0000-000047120000}"/>
    <cellStyle name="STD 2 2 4 2 2 2 2" xfId="3658" xr:uid="{00000000-0005-0000-0000-000048120000}"/>
    <cellStyle name="STD 2 2 4 2 2 2 2 2" xfId="4039" xr:uid="{00000000-0005-0000-0000-000049120000}"/>
    <cellStyle name="STD 2 2 4 2 2 2 2 3" xfId="4176" xr:uid="{00000000-0005-0000-0000-00004A120000}"/>
    <cellStyle name="STD 2 2 4 2 2 3" xfId="3590" xr:uid="{00000000-0005-0000-0000-00004B120000}"/>
    <cellStyle name="STD 2 2 4 2 2 3 2" xfId="3978" xr:uid="{00000000-0005-0000-0000-00004C120000}"/>
    <cellStyle name="STD 2 2 4 2 2 3 3" xfId="4110" xr:uid="{00000000-0005-0000-0000-00004D120000}"/>
    <cellStyle name="STD 2 2 4 2 3" xfId="3163" xr:uid="{00000000-0005-0000-0000-00004E120000}"/>
    <cellStyle name="STD 2 2 4 2 3 2" xfId="3344" xr:uid="{00000000-0005-0000-0000-00004F120000}"/>
    <cellStyle name="STD 2 2 4 2 3 2 2" xfId="3469" xr:uid="{00000000-0005-0000-0000-000050120000}"/>
    <cellStyle name="STD 2 2 4 2 3 2 2 2" xfId="3634" xr:uid="{00000000-0005-0000-0000-000051120000}"/>
    <cellStyle name="STD 2 2 4 2 3 2 2 2 2" xfId="4018" xr:uid="{00000000-0005-0000-0000-000052120000}"/>
    <cellStyle name="STD 2 2 4 2 3 2 2 2 3" xfId="4152" xr:uid="{00000000-0005-0000-0000-000053120000}"/>
    <cellStyle name="STD 2 2 4 2 3 2 3" xfId="3624" xr:uid="{00000000-0005-0000-0000-000054120000}"/>
    <cellStyle name="STD 2 2 4 2 3 2 3 2" xfId="4011" xr:uid="{00000000-0005-0000-0000-000055120000}"/>
    <cellStyle name="STD 2 2 4 2 3 2 3 3" xfId="4143" xr:uid="{00000000-0005-0000-0000-000056120000}"/>
    <cellStyle name="STD 2 2 4 2 3 3" xfId="3597" xr:uid="{00000000-0005-0000-0000-000057120000}"/>
    <cellStyle name="STD 2 2 4 2 3 3 2" xfId="3985" xr:uid="{00000000-0005-0000-0000-000058120000}"/>
    <cellStyle name="STD 2 2 4 2 3 3 3" xfId="4117" xr:uid="{00000000-0005-0000-0000-000059120000}"/>
    <cellStyle name="STD 2 2 4 2 4" xfId="3573" xr:uid="{00000000-0005-0000-0000-00005A120000}"/>
    <cellStyle name="STD 2 2 4 2 4 2" xfId="3961" xr:uid="{00000000-0005-0000-0000-00005B120000}"/>
    <cellStyle name="STD 2 2 4 2 4 3" xfId="4093" xr:uid="{00000000-0005-0000-0000-00005C120000}"/>
    <cellStyle name="STD 2 2 4 3" xfId="3144" xr:uid="{00000000-0005-0000-0000-00005D120000}"/>
    <cellStyle name="STD 2 2 4 3 2" xfId="3473" xr:uid="{00000000-0005-0000-0000-00005E120000}"/>
    <cellStyle name="STD 2 2 4 3 2 2" xfId="3638" xr:uid="{00000000-0005-0000-0000-00005F120000}"/>
    <cellStyle name="STD 2 2 4 3 2 2 2" xfId="4021" xr:uid="{00000000-0005-0000-0000-000060120000}"/>
    <cellStyle name="STD 2 2 4 3 2 2 3" xfId="4156" xr:uid="{00000000-0005-0000-0000-000061120000}"/>
    <cellStyle name="STD 2 2 4 3 3" xfId="3585" xr:uid="{00000000-0005-0000-0000-000062120000}"/>
    <cellStyle name="STD 2 2 4 3 3 2" xfId="3973" xr:uid="{00000000-0005-0000-0000-000063120000}"/>
    <cellStyle name="STD 2 2 4 3 3 3" xfId="4105" xr:uid="{00000000-0005-0000-0000-000064120000}"/>
    <cellStyle name="STD 2 2 4 4" xfId="3176" xr:uid="{00000000-0005-0000-0000-000065120000}"/>
    <cellStyle name="STD 2 2 4 4 2" xfId="3338" xr:uid="{00000000-0005-0000-0000-000066120000}"/>
    <cellStyle name="STD 2 2 4 4 2 2" xfId="3486" xr:uid="{00000000-0005-0000-0000-000067120000}"/>
    <cellStyle name="STD 2 2 4 4 2 2 2" xfId="3650" xr:uid="{00000000-0005-0000-0000-000068120000}"/>
    <cellStyle name="STD 2 2 4 4 2 2 2 2" xfId="4033" xr:uid="{00000000-0005-0000-0000-000069120000}"/>
    <cellStyle name="STD 2 2 4 4 2 2 2 3" xfId="4168" xr:uid="{00000000-0005-0000-0000-00006A120000}"/>
    <cellStyle name="STD 2 2 4 4 2 3" xfId="3618" xr:uid="{00000000-0005-0000-0000-00006B120000}"/>
    <cellStyle name="STD 2 2 4 4 2 3 2" xfId="4005" xr:uid="{00000000-0005-0000-0000-00006C120000}"/>
    <cellStyle name="STD 2 2 4 4 2 3 3" xfId="4137" xr:uid="{00000000-0005-0000-0000-00006D120000}"/>
    <cellStyle name="STD 2 2 4 4 3" xfId="3600" xr:uid="{00000000-0005-0000-0000-00006E120000}"/>
    <cellStyle name="STD 2 2 4 4 3 2" xfId="3988" xr:uid="{00000000-0005-0000-0000-00006F120000}"/>
    <cellStyle name="STD 2 2 4 4 3 3" xfId="4120" xr:uid="{00000000-0005-0000-0000-000070120000}"/>
    <cellStyle name="STD 2 2 4 5" xfId="3568" xr:uid="{00000000-0005-0000-0000-000071120000}"/>
    <cellStyle name="STD 2 2 4 5 2" xfId="3956" xr:uid="{00000000-0005-0000-0000-000072120000}"/>
    <cellStyle name="STD 2 2 4 5 3" xfId="4088" xr:uid="{00000000-0005-0000-0000-000073120000}"/>
    <cellStyle name="STD 2 2 5" xfId="3082" xr:uid="{00000000-0005-0000-0000-000074120000}"/>
    <cellStyle name="STD 2 2 5 2" xfId="3143" xr:uid="{00000000-0005-0000-0000-000075120000}"/>
    <cellStyle name="STD 2 2 5 2 2" xfId="3487" xr:uid="{00000000-0005-0000-0000-000076120000}"/>
    <cellStyle name="STD 2 2 5 2 2 2" xfId="3651" xr:uid="{00000000-0005-0000-0000-000077120000}"/>
    <cellStyle name="STD 2 2 5 2 2 2 2" xfId="4034" xr:uid="{00000000-0005-0000-0000-000078120000}"/>
    <cellStyle name="STD 2 2 5 2 2 2 3" xfId="4169" xr:uid="{00000000-0005-0000-0000-000079120000}"/>
    <cellStyle name="STD 2 2 5 2 3" xfId="3584" xr:uid="{00000000-0005-0000-0000-00007A120000}"/>
    <cellStyle name="STD 2 2 5 2 3 2" xfId="3972" xr:uid="{00000000-0005-0000-0000-00007B120000}"/>
    <cellStyle name="STD 2 2 5 2 3 3" xfId="4104" xr:uid="{00000000-0005-0000-0000-00007C120000}"/>
    <cellStyle name="STD 2 2 5 3" xfId="3222" xr:uid="{00000000-0005-0000-0000-00007D120000}"/>
    <cellStyle name="STD 2 2 5 3 2" xfId="3350" xr:uid="{00000000-0005-0000-0000-00007E120000}"/>
    <cellStyle name="STD 2 2 5 3 2 2" xfId="3503" xr:uid="{00000000-0005-0000-0000-00007F120000}"/>
    <cellStyle name="STD 2 2 5 3 2 2 2" xfId="3665" xr:uid="{00000000-0005-0000-0000-000080120000}"/>
    <cellStyle name="STD 2 2 5 3 2 2 2 2" xfId="4046" xr:uid="{00000000-0005-0000-0000-000081120000}"/>
    <cellStyle name="STD 2 2 5 3 2 2 2 3" xfId="4183" xr:uid="{00000000-0005-0000-0000-000082120000}"/>
    <cellStyle name="STD 2 2 5 3 2 3" xfId="3630" xr:uid="{00000000-0005-0000-0000-000083120000}"/>
    <cellStyle name="STD 2 2 5 3 2 3 2" xfId="4017" xr:uid="{00000000-0005-0000-0000-000084120000}"/>
    <cellStyle name="STD 2 2 5 3 2 3 3" xfId="4149" xr:uid="{00000000-0005-0000-0000-000085120000}"/>
    <cellStyle name="STD 2 2 5 3 3" xfId="3607" xr:uid="{00000000-0005-0000-0000-000086120000}"/>
    <cellStyle name="STD 2 2 5 3 3 2" xfId="3995" xr:uid="{00000000-0005-0000-0000-000087120000}"/>
    <cellStyle name="STD 2 2 5 3 3 3" xfId="4127" xr:uid="{00000000-0005-0000-0000-000088120000}"/>
    <cellStyle name="STD 2 2 5 4" xfId="3567" xr:uid="{00000000-0005-0000-0000-000089120000}"/>
    <cellStyle name="STD 2 2 5 4 2" xfId="3955" xr:uid="{00000000-0005-0000-0000-00008A120000}"/>
    <cellStyle name="STD 2 2 5 4 3" xfId="4087" xr:uid="{00000000-0005-0000-0000-00008B120000}"/>
    <cellStyle name="STD 2 2 6" xfId="3074" xr:uid="{00000000-0005-0000-0000-00008C120000}"/>
    <cellStyle name="STD 2 2 6 2" xfId="3141" xr:uid="{00000000-0005-0000-0000-00008D120000}"/>
    <cellStyle name="STD 2 2 6 2 2" xfId="3497" xr:uid="{00000000-0005-0000-0000-00008E120000}"/>
    <cellStyle name="STD 2 2 6 2 2 2" xfId="3659" xr:uid="{00000000-0005-0000-0000-00008F120000}"/>
    <cellStyle name="STD 2 2 6 2 2 2 2" xfId="4040" xr:uid="{00000000-0005-0000-0000-000090120000}"/>
    <cellStyle name="STD 2 2 6 2 2 2 3" xfId="4177" xr:uid="{00000000-0005-0000-0000-000091120000}"/>
    <cellStyle name="STD 2 2 6 2 3" xfId="3582" xr:uid="{00000000-0005-0000-0000-000092120000}"/>
    <cellStyle name="STD 2 2 6 2 3 2" xfId="3970" xr:uid="{00000000-0005-0000-0000-000093120000}"/>
    <cellStyle name="STD 2 2 6 2 3 3" xfId="4102" xr:uid="{00000000-0005-0000-0000-000094120000}"/>
    <cellStyle name="STD 2 2 6 3" xfId="3178" xr:uid="{00000000-0005-0000-0000-000095120000}"/>
    <cellStyle name="STD 2 2 6 3 2" xfId="3348" xr:uid="{00000000-0005-0000-0000-000096120000}"/>
    <cellStyle name="STD 2 2 6 3 2 2" xfId="3470" xr:uid="{00000000-0005-0000-0000-000097120000}"/>
    <cellStyle name="STD 2 2 6 3 2 2 2" xfId="3635" xr:uid="{00000000-0005-0000-0000-000098120000}"/>
    <cellStyle name="STD 2 2 6 3 2 2 2 2" xfId="4019" xr:uid="{00000000-0005-0000-0000-000099120000}"/>
    <cellStyle name="STD 2 2 6 3 2 2 2 3" xfId="4153" xr:uid="{00000000-0005-0000-0000-00009A120000}"/>
    <cellStyle name="STD 2 2 6 3 2 3" xfId="3628" xr:uid="{00000000-0005-0000-0000-00009B120000}"/>
    <cellStyle name="STD 2 2 6 3 2 3 2" xfId="4015" xr:uid="{00000000-0005-0000-0000-00009C120000}"/>
    <cellStyle name="STD 2 2 6 3 2 3 3" xfId="4147" xr:uid="{00000000-0005-0000-0000-00009D120000}"/>
    <cellStyle name="STD 2 2 6 3 3" xfId="3602" xr:uid="{00000000-0005-0000-0000-00009E120000}"/>
    <cellStyle name="STD 2 2 6 3 3 2" xfId="3990" xr:uid="{00000000-0005-0000-0000-00009F120000}"/>
    <cellStyle name="STD 2 2 6 3 3 3" xfId="4122" xr:uid="{00000000-0005-0000-0000-0000A0120000}"/>
    <cellStyle name="STD 2 2 6 4" xfId="3565" xr:uid="{00000000-0005-0000-0000-0000A1120000}"/>
    <cellStyle name="STD 2 2 6 4 2" xfId="3953" xr:uid="{00000000-0005-0000-0000-0000A2120000}"/>
    <cellStyle name="STD 2 2 6 4 3" xfId="4085" xr:uid="{00000000-0005-0000-0000-0000A3120000}"/>
    <cellStyle name="STD 2 2 7" xfId="3138" xr:uid="{00000000-0005-0000-0000-0000A4120000}"/>
    <cellStyle name="STD 2 2 7 2" xfId="3495" xr:uid="{00000000-0005-0000-0000-0000A5120000}"/>
    <cellStyle name="STD 2 2 7 2 2" xfId="3657" xr:uid="{00000000-0005-0000-0000-0000A6120000}"/>
    <cellStyle name="STD 2 2 7 2 2 2" xfId="4038" xr:uid="{00000000-0005-0000-0000-0000A7120000}"/>
    <cellStyle name="STD 2 2 7 2 2 3" xfId="4175" xr:uid="{00000000-0005-0000-0000-0000A8120000}"/>
    <cellStyle name="STD 2 2 7 3" xfId="3579" xr:uid="{00000000-0005-0000-0000-0000A9120000}"/>
    <cellStyle name="STD 2 2 7 3 2" xfId="3967" xr:uid="{00000000-0005-0000-0000-0000AA120000}"/>
    <cellStyle name="STD 2 2 7 3 3" xfId="4099" xr:uid="{00000000-0005-0000-0000-0000AB120000}"/>
    <cellStyle name="STD 2 2 8" xfId="3232" xr:uid="{00000000-0005-0000-0000-0000AC120000}"/>
    <cellStyle name="STD 2 2 8 2" xfId="3347" xr:uid="{00000000-0005-0000-0000-0000AD120000}"/>
    <cellStyle name="STD 2 2 8 2 2" xfId="3478" xr:uid="{00000000-0005-0000-0000-0000AE120000}"/>
    <cellStyle name="STD 2 2 8 2 2 2" xfId="3642" xr:uid="{00000000-0005-0000-0000-0000AF120000}"/>
    <cellStyle name="STD 2 2 8 2 2 2 2" xfId="4025" xr:uid="{00000000-0005-0000-0000-0000B0120000}"/>
    <cellStyle name="STD 2 2 8 2 2 2 3" xfId="4160" xr:uid="{00000000-0005-0000-0000-0000B1120000}"/>
    <cellStyle name="STD 2 2 8 2 3" xfId="3627" xr:uid="{00000000-0005-0000-0000-0000B2120000}"/>
    <cellStyle name="STD 2 2 8 2 3 2" xfId="4014" xr:uid="{00000000-0005-0000-0000-0000B3120000}"/>
    <cellStyle name="STD 2 2 8 2 3 3" xfId="4146" xr:uid="{00000000-0005-0000-0000-0000B4120000}"/>
    <cellStyle name="STD 2 2 8 3" xfId="3609" xr:uid="{00000000-0005-0000-0000-0000B5120000}"/>
    <cellStyle name="STD 2 2 8 3 2" xfId="3997" xr:uid="{00000000-0005-0000-0000-0000B6120000}"/>
    <cellStyle name="STD 2 2 8 3 3" xfId="4129" xr:uid="{00000000-0005-0000-0000-0000B7120000}"/>
    <cellStyle name="STD 2 2 9" xfId="3562" xr:uid="{00000000-0005-0000-0000-0000B8120000}"/>
    <cellStyle name="STD 2 2 9 2" xfId="3950" xr:uid="{00000000-0005-0000-0000-0000B9120000}"/>
    <cellStyle name="STD 2 2 9 3" xfId="4082" xr:uid="{00000000-0005-0000-0000-0000BA120000}"/>
    <cellStyle name="STD 2 3" xfId="3559" xr:uid="{00000000-0005-0000-0000-0000BB120000}"/>
    <cellStyle name="STD 2 3 2" xfId="3947" xr:uid="{00000000-0005-0000-0000-0000BC120000}"/>
    <cellStyle name="STD 2 3 3" xfId="4079" xr:uid="{00000000-0005-0000-0000-0000BD120000}"/>
    <cellStyle name="STD 3" xfId="3019" xr:uid="{00000000-0005-0000-0000-0000BE120000}"/>
    <cellStyle name="STD 3 2" xfId="3050" xr:uid="{00000000-0005-0000-0000-0000BF120000}"/>
    <cellStyle name="STD 3 2 2" xfId="3092" xr:uid="{00000000-0005-0000-0000-0000C0120000}"/>
    <cellStyle name="STD 3 2 2 2" xfId="3119" xr:uid="{00000000-0005-0000-0000-0000C1120000}"/>
    <cellStyle name="STD 3 2 2 2 2" xfId="3150" xr:uid="{00000000-0005-0000-0000-0000C2120000}"/>
    <cellStyle name="STD 3 2 2 2 2 2" xfId="3499" xr:uid="{00000000-0005-0000-0000-0000C3120000}"/>
    <cellStyle name="STD 3 2 2 2 2 2 2" xfId="3661" xr:uid="{00000000-0005-0000-0000-0000C4120000}"/>
    <cellStyle name="STD 3 2 2 2 2 2 2 2" xfId="4042" xr:uid="{00000000-0005-0000-0000-0000C5120000}"/>
    <cellStyle name="STD 3 2 2 2 2 2 2 3" xfId="4179" xr:uid="{00000000-0005-0000-0000-0000C6120000}"/>
    <cellStyle name="STD 3 2 2 2 2 3" xfId="3591" xr:uid="{00000000-0005-0000-0000-0000C7120000}"/>
    <cellStyle name="STD 3 2 2 2 2 3 2" xfId="3979" xr:uid="{00000000-0005-0000-0000-0000C8120000}"/>
    <cellStyle name="STD 3 2 2 2 2 3 3" xfId="4111" xr:uid="{00000000-0005-0000-0000-0000C9120000}"/>
    <cellStyle name="STD 3 2 2 2 3" xfId="3229" xr:uid="{00000000-0005-0000-0000-0000CA120000}"/>
    <cellStyle name="STD 3 2 2 2 3 2" xfId="3340" xr:uid="{00000000-0005-0000-0000-0000CB120000}"/>
    <cellStyle name="STD 3 2 2 2 3 2 2" xfId="3475" xr:uid="{00000000-0005-0000-0000-0000CC120000}"/>
    <cellStyle name="STD 3 2 2 2 3 2 2 2" xfId="3640" xr:uid="{00000000-0005-0000-0000-0000CD120000}"/>
    <cellStyle name="STD 3 2 2 2 3 2 2 2 2" xfId="4023" xr:uid="{00000000-0005-0000-0000-0000CE120000}"/>
    <cellStyle name="STD 3 2 2 2 3 2 2 2 3" xfId="4158" xr:uid="{00000000-0005-0000-0000-0000CF120000}"/>
    <cellStyle name="STD 3 2 2 2 3 2 3" xfId="3620" xr:uid="{00000000-0005-0000-0000-0000D0120000}"/>
    <cellStyle name="STD 3 2 2 2 3 2 3 2" xfId="4007" xr:uid="{00000000-0005-0000-0000-0000D1120000}"/>
    <cellStyle name="STD 3 2 2 2 3 2 3 3" xfId="4139" xr:uid="{00000000-0005-0000-0000-0000D2120000}"/>
    <cellStyle name="STD 3 2 2 2 3 3" xfId="3608" xr:uid="{00000000-0005-0000-0000-0000D3120000}"/>
    <cellStyle name="STD 3 2 2 2 3 3 2" xfId="3996" xr:uid="{00000000-0005-0000-0000-0000D4120000}"/>
    <cellStyle name="STD 3 2 2 2 3 3 3" xfId="4128" xr:uid="{00000000-0005-0000-0000-0000D5120000}"/>
    <cellStyle name="STD 3 2 2 2 4" xfId="3574" xr:uid="{00000000-0005-0000-0000-0000D6120000}"/>
    <cellStyle name="STD 3 2 2 2 4 2" xfId="3962" xr:uid="{00000000-0005-0000-0000-0000D7120000}"/>
    <cellStyle name="STD 3 2 2 2 4 3" xfId="4094" xr:uid="{00000000-0005-0000-0000-0000D8120000}"/>
    <cellStyle name="STD 3 2 2 3" xfId="3145" xr:uid="{00000000-0005-0000-0000-0000D9120000}"/>
    <cellStyle name="STD 3 2 2 3 2" xfId="3014" xr:uid="{00000000-0005-0000-0000-0000DA120000}"/>
    <cellStyle name="STD 3 2 2 3 2 2" xfId="3560" xr:uid="{00000000-0005-0000-0000-0000DB120000}"/>
    <cellStyle name="STD 3 2 2 3 2 2 2" xfId="3948" xr:uid="{00000000-0005-0000-0000-0000DC120000}"/>
    <cellStyle name="STD 3 2 2 3 2 2 3" xfId="4080" xr:uid="{00000000-0005-0000-0000-0000DD120000}"/>
    <cellStyle name="STD 3 2 2 3 3" xfId="3586" xr:uid="{00000000-0005-0000-0000-0000DE120000}"/>
    <cellStyle name="STD 3 2 2 3 3 2" xfId="3974" xr:uid="{00000000-0005-0000-0000-0000DF120000}"/>
    <cellStyle name="STD 3 2 2 3 3 3" xfId="4106" xr:uid="{00000000-0005-0000-0000-0000E0120000}"/>
    <cellStyle name="STD 3 2 2 4" xfId="3185" xr:uid="{00000000-0005-0000-0000-0000E1120000}"/>
    <cellStyle name="STD 3 2 2 4 2" xfId="3342" xr:uid="{00000000-0005-0000-0000-0000E2120000}"/>
    <cellStyle name="STD 3 2 2 4 2 2" xfId="3506" xr:uid="{00000000-0005-0000-0000-0000E3120000}"/>
    <cellStyle name="STD 3 2 2 4 2 2 2" xfId="3668" xr:uid="{00000000-0005-0000-0000-0000E4120000}"/>
    <cellStyle name="STD 3 2 2 4 2 2 2 2" xfId="4049" xr:uid="{00000000-0005-0000-0000-0000E5120000}"/>
    <cellStyle name="STD 3 2 2 4 2 2 2 3" xfId="4186" xr:uid="{00000000-0005-0000-0000-0000E6120000}"/>
    <cellStyle name="STD 3 2 2 4 2 3" xfId="3622" xr:uid="{00000000-0005-0000-0000-0000E7120000}"/>
    <cellStyle name="STD 3 2 2 4 2 3 2" xfId="4009" xr:uid="{00000000-0005-0000-0000-0000E8120000}"/>
    <cellStyle name="STD 3 2 2 4 2 3 3" xfId="4141" xr:uid="{00000000-0005-0000-0000-0000E9120000}"/>
    <cellStyle name="STD 3 2 2 4 3" xfId="3603" xr:uid="{00000000-0005-0000-0000-0000EA120000}"/>
    <cellStyle name="STD 3 2 2 4 3 2" xfId="3991" xr:uid="{00000000-0005-0000-0000-0000EB120000}"/>
    <cellStyle name="STD 3 2 2 4 3 3" xfId="4123" xr:uid="{00000000-0005-0000-0000-0000EC120000}"/>
    <cellStyle name="STD 3 2 2 5" xfId="3569" xr:uid="{00000000-0005-0000-0000-0000ED120000}"/>
    <cellStyle name="STD 3 2 2 5 2" xfId="3957" xr:uid="{00000000-0005-0000-0000-0000EE120000}"/>
    <cellStyle name="STD 3 2 2 5 3" xfId="4089" xr:uid="{00000000-0005-0000-0000-0000EF120000}"/>
    <cellStyle name="STD 3 2 3" xfId="3065" xr:uid="{00000000-0005-0000-0000-0000F0120000}"/>
    <cellStyle name="STD 3 2 3 2" xfId="3140" xr:uid="{00000000-0005-0000-0000-0000F1120000}"/>
    <cellStyle name="STD 3 2 3 2 2" xfId="3479" xr:uid="{00000000-0005-0000-0000-0000F2120000}"/>
    <cellStyle name="STD 3 2 3 2 2 2" xfId="3643" xr:uid="{00000000-0005-0000-0000-0000F3120000}"/>
    <cellStyle name="STD 3 2 3 2 2 2 2" xfId="4026" xr:uid="{00000000-0005-0000-0000-0000F4120000}"/>
    <cellStyle name="STD 3 2 3 2 2 2 3" xfId="4161" xr:uid="{00000000-0005-0000-0000-0000F5120000}"/>
    <cellStyle name="STD 3 2 3 2 3" xfId="3581" xr:uid="{00000000-0005-0000-0000-0000F6120000}"/>
    <cellStyle name="STD 3 2 3 2 3 2" xfId="3969" xr:uid="{00000000-0005-0000-0000-0000F7120000}"/>
    <cellStyle name="STD 3 2 3 2 3 3" xfId="4101" xr:uid="{00000000-0005-0000-0000-0000F8120000}"/>
    <cellStyle name="STD 3 2 3 3" xfId="3233" xr:uid="{00000000-0005-0000-0000-0000F9120000}"/>
    <cellStyle name="STD 3 2 3 3 2" xfId="3339" xr:uid="{00000000-0005-0000-0000-0000FA120000}"/>
    <cellStyle name="STD 3 2 3 3 2 2" xfId="3481" xr:uid="{00000000-0005-0000-0000-0000FB120000}"/>
    <cellStyle name="STD 3 2 3 3 2 2 2" xfId="3645" xr:uid="{00000000-0005-0000-0000-0000FC120000}"/>
    <cellStyle name="STD 3 2 3 3 2 2 2 2" xfId="4028" xr:uid="{00000000-0005-0000-0000-0000FD120000}"/>
    <cellStyle name="STD 3 2 3 3 2 2 2 3" xfId="4163" xr:uid="{00000000-0005-0000-0000-0000FE120000}"/>
    <cellStyle name="STD 3 2 3 3 2 3" xfId="3619" xr:uid="{00000000-0005-0000-0000-0000FF120000}"/>
    <cellStyle name="STD 3 2 3 3 2 3 2" xfId="4006" xr:uid="{00000000-0005-0000-0000-000000130000}"/>
    <cellStyle name="STD 3 2 3 3 2 3 3" xfId="4138" xr:uid="{00000000-0005-0000-0000-000001130000}"/>
    <cellStyle name="STD 3 2 3 3 3" xfId="3610" xr:uid="{00000000-0005-0000-0000-000002130000}"/>
    <cellStyle name="STD 3 2 3 3 3 2" xfId="3998" xr:uid="{00000000-0005-0000-0000-000003130000}"/>
    <cellStyle name="STD 3 2 3 3 3 3" xfId="4130" xr:uid="{00000000-0005-0000-0000-000004130000}"/>
    <cellStyle name="STD 3 2 3 4" xfId="3564" xr:uid="{00000000-0005-0000-0000-000005130000}"/>
    <cellStyle name="STD 3 2 3 4 2" xfId="3952" xr:uid="{00000000-0005-0000-0000-000006130000}"/>
    <cellStyle name="STD 3 2 3 4 3" xfId="4084" xr:uid="{00000000-0005-0000-0000-000007130000}"/>
    <cellStyle name="STD 3 2 4" xfId="3139" xr:uid="{00000000-0005-0000-0000-000008130000}"/>
    <cellStyle name="STD 3 2 4 2" xfId="3504" xr:uid="{00000000-0005-0000-0000-000009130000}"/>
    <cellStyle name="STD 3 2 4 2 2" xfId="3666" xr:uid="{00000000-0005-0000-0000-00000A130000}"/>
    <cellStyle name="STD 3 2 4 2 2 2" xfId="4047" xr:uid="{00000000-0005-0000-0000-00000B130000}"/>
    <cellStyle name="STD 3 2 4 2 2 3" xfId="4184" xr:uid="{00000000-0005-0000-0000-00000C130000}"/>
    <cellStyle name="STD 3 2 4 3" xfId="3580" xr:uid="{00000000-0005-0000-0000-00000D130000}"/>
    <cellStyle name="STD 3 2 4 3 2" xfId="3968" xr:uid="{00000000-0005-0000-0000-00000E130000}"/>
    <cellStyle name="STD 3 2 4 3 3" xfId="4100" xr:uid="{00000000-0005-0000-0000-00000F130000}"/>
    <cellStyle name="STD 3 2 5" xfId="3174" xr:uid="{00000000-0005-0000-0000-000010130000}"/>
    <cellStyle name="STD 3 2 5 2" xfId="3343" xr:uid="{00000000-0005-0000-0000-000011130000}"/>
    <cellStyle name="STD 3 2 5 2 2" xfId="3494" xr:uid="{00000000-0005-0000-0000-000012130000}"/>
    <cellStyle name="STD 3 2 5 2 2 2" xfId="3656" xr:uid="{00000000-0005-0000-0000-000013130000}"/>
    <cellStyle name="STD 3 2 5 2 2 2 2" xfId="4037" xr:uid="{00000000-0005-0000-0000-000014130000}"/>
    <cellStyle name="STD 3 2 5 2 2 2 3" xfId="4174" xr:uid="{00000000-0005-0000-0000-000015130000}"/>
    <cellStyle name="STD 3 2 5 2 3" xfId="3623" xr:uid="{00000000-0005-0000-0000-000016130000}"/>
    <cellStyle name="STD 3 2 5 2 3 2" xfId="4010" xr:uid="{00000000-0005-0000-0000-000017130000}"/>
    <cellStyle name="STD 3 2 5 2 3 3" xfId="4142" xr:uid="{00000000-0005-0000-0000-000018130000}"/>
    <cellStyle name="STD 3 2 5 3" xfId="3599" xr:uid="{00000000-0005-0000-0000-000019130000}"/>
    <cellStyle name="STD 3 2 5 3 2" xfId="3987" xr:uid="{00000000-0005-0000-0000-00001A130000}"/>
    <cellStyle name="STD 3 2 5 3 3" xfId="4119" xr:uid="{00000000-0005-0000-0000-00001B130000}"/>
    <cellStyle name="STD 3 2 6" xfId="3563" xr:uid="{00000000-0005-0000-0000-00001C130000}"/>
    <cellStyle name="STD 3 2 6 2" xfId="3951" xr:uid="{00000000-0005-0000-0000-00001D130000}"/>
    <cellStyle name="STD 3 2 6 3" xfId="4083" xr:uid="{00000000-0005-0000-0000-00001E130000}"/>
    <cellStyle name="STD 3 3" xfId="3105" xr:uid="{00000000-0005-0000-0000-00001F130000}"/>
    <cellStyle name="STD 3 3 2" xfId="3132" xr:uid="{00000000-0005-0000-0000-000020130000}"/>
    <cellStyle name="STD 3 3 2 2" xfId="3152" xr:uid="{00000000-0005-0000-0000-000021130000}"/>
    <cellStyle name="STD 3 3 2 2 2" xfId="3482" xr:uid="{00000000-0005-0000-0000-000022130000}"/>
    <cellStyle name="STD 3 3 2 2 2 2" xfId="3646" xr:uid="{00000000-0005-0000-0000-000023130000}"/>
    <cellStyle name="STD 3 3 2 2 2 2 2" xfId="4029" xr:uid="{00000000-0005-0000-0000-000024130000}"/>
    <cellStyle name="STD 3 3 2 2 2 2 3" xfId="4164" xr:uid="{00000000-0005-0000-0000-000025130000}"/>
    <cellStyle name="STD 3 3 2 2 3" xfId="3593" xr:uid="{00000000-0005-0000-0000-000026130000}"/>
    <cellStyle name="STD 3 3 2 2 3 2" xfId="3981" xr:uid="{00000000-0005-0000-0000-000027130000}"/>
    <cellStyle name="STD 3 3 2 2 3 3" xfId="4113" xr:uid="{00000000-0005-0000-0000-000028130000}"/>
    <cellStyle name="STD 3 3 2 3" xfId="3241" xr:uid="{00000000-0005-0000-0000-000029130000}"/>
    <cellStyle name="STD 3 3 2 3 2" xfId="3345" xr:uid="{00000000-0005-0000-0000-00002A130000}"/>
    <cellStyle name="STD 3 3 2 3 2 2" xfId="3488" xr:uid="{00000000-0005-0000-0000-00002B130000}"/>
    <cellStyle name="STD 3 3 2 3 2 2 2" xfId="3652" xr:uid="{00000000-0005-0000-0000-00002C130000}"/>
    <cellStyle name="STD 3 3 2 3 2 2 2 2" xfId="4035" xr:uid="{00000000-0005-0000-0000-00002D130000}"/>
    <cellStyle name="STD 3 3 2 3 2 2 2 3" xfId="4170" xr:uid="{00000000-0005-0000-0000-00002E130000}"/>
    <cellStyle name="STD 3 3 2 3 2 3" xfId="3625" xr:uid="{00000000-0005-0000-0000-00002F130000}"/>
    <cellStyle name="STD 3 3 2 3 2 3 2" xfId="4012" xr:uid="{00000000-0005-0000-0000-000030130000}"/>
    <cellStyle name="STD 3 3 2 3 2 3 3" xfId="4144" xr:uid="{00000000-0005-0000-0000-000031130000}"/>
    <cellStyle name="STD 3 3 2 3 3" xfId="3611" xr:uid="{00000000-0005-0000-0000-000032130000}"/>
    <cellStyle name="STD 3 3 2 3 3 2" xfId="3999" xr:uid="{00000000-0005-0000-0000-000033130000}"/>
    <cellStyle name="STD 3 3 2 3 3 3" xfId="4131" xr:uid="{00000000-0005-0000-0000-000034130000}"/>
    <cellStyle name="STD 3 3 2 4" xfId="3576" xr:uid="{00000000-0005-0000-0000-000035130000}"/>
    <cellStyle name="STD 3 3 2 4 2" xfId="3964" xr:uid="{00000000-0005-0000-0000-000036130000}"/>
    <cellStyle name="STD 3 3 2 4 3" xfId="4096" xr:uid="{00000000-0005-0000-0000-000037130000}"/>
    <cellStyle name="STD 3 3 3" xfId="3147" xr:uid="{00000000-0005-0000-0000-000038130000}"/>
    <cellStyle name="STD 3 3 3 2" xfId="3490" xr:uid="{00000000-0005-0000-0000-000039130000}"/>
    <cellStyle name="STD 3 3 3 2 2" xfId="3654" xr:uid="{00000000-0005-0000-0000-00003A130000}"/>
    <cellStyle name="STD 3 3 3 2 2 2" xfId="4036" xr:uid="{00000000-0005-0000-0000-00003B130000}"/>
    <cellStyle name="STD 3 3 3 2 2 3" xfId="4172" xr:uid="{00000000-0005-0000-0000-00003C130000}"/>
    <cellStyle name="STD 3 3 3 3" xfId="3588" xr:uid="{00000000-0005-0000-0000-00003D130000}"/>
    <cellStyle name="STD 3 3 3 3 2" xfId="3976" xr:uid="{00000000-0005-0000-0000-00003E130000}"/>
    <cellStyle name="STD 3 3 3 3 3" xfId="4108" xr:uid="{00000000-0005-0000-0000-00003F130000}"/>
    <cellStyle name="STD 3 3 4" xfId="3197" xr:uid="{00000000-0005-0000-0000-000040130000}"/>
    <cellStyle name="STD 3 3 4 2" xfId="3341" xr:uid="{00000000-0005-0000-0000-000041130000}"/>
    <cellStyle name="STD 3 3 4 2 2" xfId="3505" xr:uid="{00000000-0005-0000-0000-000042130000}"/>
    <cellStyle name="STD 3 3 4 2 2 2" xfId="3667" xr:uid="{00000000-0005-0000-0000-000043130000}"/>
    <cellStyle name="STD 3 3 4 2 2 2 2" xfId="4048" xr:uid="{00000000-0005-0000-0000-000044130000}"/>
    <cellStyle name="STD 3 3 4 2 2 2 3" xfId="4185" xr:uid="{00000000-0005-0000-0000-000045130000}"/>
    <cellStyle name="STD 3 3 4 2 3" xfId="3621" xr:uid="{00000000-0005-0000-0000-000046130000}"/>
    <cellStyle name="STD 3 3 4 2 3 2" xfId="4008" xr:uid="{00000000-0005-0000-0000-000047130000}"/>
    <cellStyle name="STD 3 3 4 2 3 3" xfId="4140" xr:uid="{00000000-0005-0000-0000-000048130000}"/>
    <cellStyle name="STD 3 3 4 3" xfId="3605" xr:uid="{00000000-0005-0000-0000-000049130000}"/>
    <cellStyle name="STD 3 3 4 3 2" xfId="3993" xr:uid="{00000000-0005-0000-0000-00004A130000}"/>
    <cellStyle name="STD 3 3 4 3 3" xfId="4125" xr:uid="{00000000-0005-0000-0000-00004B130000}"/>
    <cellStyle name="STD 3 3 5" xfId="3571" xr:uid="{00000000-0005-0000-0000-00004C130000}"/>
    <cellStyle name="STD 3 3 5 2" xfId="3959" xr:uid="{00000000-0005-0000-0000-00004D130000}"/>
    <cellStyle name="STD 3 3 5 3" xfId="4091" xr:uid="{00000000-0005-0000-0000-00004E130000}"/>
    <cellStyle name="STD 3 4" xfId="3078" xr:uid="{00000000-0005-0000-0000-00004F130000}"/>
    <cellStyle name="STD 3 4 2" xfId="3142" xr:uid="{00000000-0005-0000-0000-000050130000}"/>
    <cellStyle name="STD 3 4 2 2" xfId="3480" xr:uid="{00000000-0005-0000-0000-000051130000}"/>
    <cellStyle name="STD 3 4 2 2 2" xfId="3644" xr:uid="{00000000-0005-0000-0000-000052130000}"/>
    <cellStyle name="STD 3 4 2 2 2 2" xfId="4027" xr:uid="{00000000-0005-0000-0000-000053130000}"/>
    <cellStyle name="STD 3 4 2 2 2 3" xfId="4162" xr:uid="{00000000-0005-0000-0000-000054130000}"/>
    <cellStyle name="STD 3 4 2 3" xfId="3583" xr:uid="{00000000-0005-0000-0000-000055130000}"/>
    <cellStyle name="STD 3 4 2 3 2" xfId="3971" xr:uid="{00000000-0005-0000-0000-000056130000}"/>
    <cellStyle name="STD 3 4 2 3 3" xfId="4103" xr:uid="{00000000-0005-0000-0000-000057130000}"/>
    <cellStyle name="STD 3 4 3" xfId="3177" xr:uid="{00000000-0005-0000-0000-000058130000}"/>
    <cellStyle name="STD 3 4 3 2" xfId="3349" xr:uid="{00000000-0005-0000-0000-000059130000}"/>
    <cellStyle name="STD 3 4 3 2 2" xfId="1959" xr:uid="{00000000-0005-0000-0000-00005A130000}"/>
    <cellStyle name="STD 3 4 3 2 2 2" xfId="3543" xr:uid="{00000000-0005-0000-0000-00005B130000}"/>
    <cellStyle name="STD 3 4 3 2 2 2 2" xfId="3944" xr:uid="{00000000-0005-0000-0000-00005C130000}"/>
    <cellStyle name="STD 3 4 3 2 2 2 3" xfId="4072" xr:uid="{00000000-0005-0000-0000-00005D130000}"/>
    <cellStyle name="STD 3 4 3 2 3" xfId="3629" xr:uid="{00000000-0005-0000-0000-00005E130000}"/>
    <cellStyle name="STD 3 4 3 2 3 2" xfId="4016" xr:uid="{00000000-0005-0000-0000-00005F130000}"/>
    <cellStyle name="STD 3 4 3 2 3 3" xfId="4148" xr:uid="{00000000-0005-0000-0000-000060130000}"/>
    <cellStyle name="STD 3 4 3 3" xfId="3601" xr:uid="{00000000-0005-0000-0000-000061130000}"/>
    <cellStyle name="STD 3 4 3 3 2" xfId="3989" xr:uid="{00000000-0005-0000-0000-000062130000}"/>
    <cellStyle name="STD 3 4 3 3 3" xfId="4121" xr:uid="{00000000-0005-0000-0000-000063130000}"/>
    <cellStyle name="STD 3 4 4" xfId="3566" xr:uid="{00000000-0005-0000-0000-000064130000}"/>
    <cellStyle name="STD 3 4 4 2" xfId="3954" xr:uid="{00000000-0005-0000-0000-000065130000}"/>
    <cellStyle name="STD 3 4 4 3" xfId="4086" xr:uid="{00000000-0005-0000-0000-000066130000}"/>
    <cellStyle name="STD 3 5" xfId="3137" xr:uid="{00000000-0005-0000-0000-000067130000}"/>
    <cellStyle name="STD 3 5 2" xfId="3484" xr:uid="{00000000-0005-0000-0000-000068130000}"/>
    <cellStyle name="STD 3 5 2 2" xfId="3648" xr:uid="{00000000-0005-0000-0000-000069130000}"/>
    <cellStyle name="STD 3 5 2 2 2" xfId="4031" xr:uid="{00000000-0005-0000-0000-00006A130000}"/>
    <cellStyle name="STD 3 5 2 2 3" xfId="4166" xr:uid="{00000000-0005-0000-0000-00006B130000}"/>
    <cellStyle name="STD 3 5 3" xfId="3578" xr:uid="{00000000-0005-0000-0000-00006C130000}"/>
    <cellStyle name="STD 3 5 3 2" xfId="3966" xr:uid="{00000000-0005-0000-0000-00006D130000}"/>
    <cellStyle name="STD 3 5 3 3" xfId="4098" xr:uid="{00000000-0005-0000-0000-00006E130000}"/>
    <cellStyle name="STD 3 6" xfId="3172" xr:uid="{00000000-0005-0000-0000-00006F130000}"/>
    <cellStyle name="STD 3 6 2" xfId="3335" xr:uid="{00000000-0005-0000-0000-000070130000}"/>
    <cellStyle name="STD 3 6 2 2" xfId="3483" xr:uid="{00000000-0005-0000-0000-000071130000}"/>
    <cellStyle name="STD 3 6 2 2 2" xfId="3647" xr:uid="{00000000-0005-0000-0000-000072130000}"/>
    <cellStyle name="STD 3 6 2 2 2 2" xfId="4030" xr:uid="{00000000-0005-0000-0000-000073130000}"/>
    <cellStyle name="STD 3 6 2 2 2 3" xfId="4165" xr:uid="{00000000-0005-0000-0000-000074130000}"/>
    <cellStyle name="STD 3 6 2 3" xfId="3615" xr:uid="{00000000-0005-0000-0000-000075130000}"/>
    <cellStyle name="STD 3 6 2 3 2" xfId="4002" xr:uid="{00000000-0005-0000-0000-000076130000}"/>
    <cellStyle name="STD 3 6 2 3 3" xfId="4134" xr:uid="{00000000-0005-0000-0000-000077130000}"/>
    <cellStyle name="STD 3 6 3" xfId="3598" xr:uid="{00000000-0005-0000-0000-000078130000}"/>
    <cellStyle name="STD 3 6 3 2" xfId="3986" xr:uid="{00000000-0005-0000-0000-000079130000}"/>
    <cellStyle name="STD 3 6 3 3" xfId="4118" xr:uid="{00000000-0005-0000-0000-00007A130000}"/>
    <cellStyle name="STD 3 7" xfId="3561" xr:uid="{00000000-0005-0000-0000-00007B130000}"/>
    <cellStyle name="STD 3 7 2" xfId="3949" xr:uid="{00000000-0005-0000-0000-00007C130000}"/>
    <cellStyle name="STD 3 7 3" xfId="4081" xr:uid="{00000000-0005-0000-0000-00007D130000}"/>
    <cellStyle name="STD 4" xfId="3324" xr:uid="{00000000-0005-0000-0000-00007E130000}"/>
    <cellStyle name="STD 4 2" xfId="3500" xr:uid="{00000000-0005-0000-0000-00007F130000}"/>
    <cellStyle name="STD 4 2 2" xfId="3662" xr:uid="{00000000-0005-0000-0000-000080130000}"/>
    <cellStyle name="STD 4 2 2 2" xfId="4043" xr:uid="{00000000-0005-0000-0000-000081130000}"/>
    <cellStyle name="STD 4 2 2 3" xfId="4180" xr:uid="{00000000-0005-0000-0000-000082130000}"/>
    <cellStyle name="STD 4 3" xfId="3612" xr:uid="{00000000-0005-0000-0000-000083130000}"/>
    <cellStyle name="STD 4 3 2" xfId="4000" xr:uid="{00000000-0005-0000-0000-000084130000}"/>
    <cellStyle name="STD 4 3 3" xfId="4132" xr:uid="{00000000-0005-0000-0000-000085130000}"/>
    <cellStyle name="STD 5" xfId="2564" xr:uid="{00000000-0005-0000-0000-000086130000}"/>
    <cellStyle name="STD 5 2" xfId="3555" xr:uid="{00000000-0005-0000-0000-000087130000}"/>
    <cellStyle name="STD 5 2 2" xfId="3946" xr:uid="{00000000-0005-0000-0000-000088130000}"/>
    <cellStyle name="STD 5 2 3" xfId="4078" xr:uid="{00000000-0005-0000-0000-000089130000}"/>
    <cellStyle name="STD 6" xfId="3530" xr:uid="{00000000-0005-0000-0000-00008A130000}"/>
    <cellStyle name="STD 6 2" xfId="3943" xr:uid="{00000000-0005-0000-0000-00008B130000}"/>
    <cellStyle name="STD 6 3" xfId="4069" xr:uid="{00000000-0005-0000-0000-00008C130000}"/>
    <cellStyle name="Style 1" xfId="235" xr:uid="{00000000-0005-0000-0000-00008D130000}"/>
    <cellStyle name="Style 1 2" xfId="236" xr:uid="{00000000-0005-0000-0000-00008E130000}"/>
    <cellStyle name="Style 1 2 2" xfId="2915" xr:uid="{00000000-0005-0000-0000-00008F130000}"/>
    <cellStyle name="Style 1 3" xfId="1702" xr:uid="{00000000-0005-0000-0000-000090130000}"/>
    <cellStyle name="Style 1 3 2" xfId="2916" xr:uid="{00000000-0005-0000-0000-000091130000}"/>
    <cellStyle name="Style 1 4" xfId="3020" xr:uid="{00000000-0005-0000-0000-000092130000}"/>
    <cellStyle name="Style 1 5" xfId="3311" xr:uid="{00000000-0005-0000-0000-000093130000}"/>
    <cellStyle name="Style 1 6" xfId="2548" xr:uid="{00000000-0005-0000-0000-000094130000}"/>
    <cellStyle name="Style 2" xfId="1161" xr:uid="{00000000-0005-0000-0000-000095130000}"/>
    <cellStyle name="Style 2 2" xfId="2917" xr:uid="{00000000-0005-0000-0000-000096130000}"/>
    <cellStyle name="Sub_total_desc" xfId="237" xr:uid="{00000000-0005-0000-0000-000097130000}"/>
    <cellStyle name="Subsubtitle" xfId="238" xr:uid="{00000000-0005-0000-0000-000098130000}"/>
    <cellStyle name="Subsubtitle 2" xfId="442" xr:uid="{00000000-0005-0000-0000-000099130000}"/>
    <cellStyle name="Subsubtitle 2 2" xfId="2604" xr:uid="{00000000-0005-0000-0000-00009A130000}"/>
    <cellStyle name="Subsubtitle 2 2 2" xfId="3708" xr:uid="{00000000-0005-0000-0000-00009B130000}"/>
    <cellStyle name="Subsubtitle 2 3" xfId="3697" xr:uid="{00000000-0005-0000-0000-00009C130000}"/>
    <cellStyle name="Subsubtitle 3" xfId="569" xr:uid="{00000000-0005-0000-0000-00009D130000}"/>
    <cellStyle name="Subsubtitle 3 2" xfId="2919" xr:uid="{00000000-0005-0000-0000-00009E130000}"/>
    <cellStyle name="Subsubtitle 3 3" xfId="2918" xr:uid="{00000000-0005-0000-0000-00009F130000}"/>
    <cellStyle name="Subsubtitle 4" xfId="2920" xr:uid="{00000000-0005-0000-0000-0000A0130000}"/>
    <cellStyle name="Subsubtitle 5" xfId="3312" xr:uid="{00000000-0005-0000-0000-0000A1130000}"/>
    <cellStyle name="Subsubtitle 6" xfId="1162" xr:uid="{00000000-0005-0000-0000-0000A2130000}"/>
    <cellStyle name="Subsubtitle 7" xfId="441" xr:uid="{00000000-0005-0000-0000-0000A3130000}"/>
    <cellStyle name="Subtitle" xfId="239" xr:uid="{00000000-0005-0000-0000-0000A4130000}"/>
    <cellStyle name="Subtitle 2" xfId="2921" xr:uid="{00000000-0005-0000-0000-0000A5130000}"/>
    <cellStyle name="Subtotal" xfId="1050" xr:uid="{00000000-0005-0000-0000-0000A6130000}"/>
    <cellStyle name="SUBTOTAL 2" xfId="1163" xr:uid="{00000000-0005-0000-0000-0000A7130000}"/>
    <cellStyle name="Subtotal 3" xfId="1703" xr:uid="{00000000-0005-0000-0000-0000A8130000}"/>
    <cellStyle name="SubtotalNum" xfId="240" xr:uid="{00000000-0005-0000-0000-0000A9130000}"/>
    <cellStyle name="SubtotalNum 2" xfId="241" xr:uid="{00000000-0005-0000-0000-0000AA130000}"/>
    <cellStyle name="SubtotalNum 2 2" xfId="2605" xr:uid="{00000000-0005-0000-0000-0000AB130000}"/>
    <cellStyle name="SubtotalNum 2 2 2" xfId="3709" xr:uid="{00000000-0005-0000-0000-0000AC130000}"/>
    <cellStyle name="SubtotalNum 2 2 2 2" xfId="4613" xr:uid="{00000000-0005-0000-0000-0000AD130000}"/>
    <cellStyle name="SubtotalNum 2 2 3" xfId="4520" xr:uid="{00000000-0005-0000-0000-0000AE130000}"/>
    <cellStyle name="SubtotalNum 2 3" xfId="3698" xr:uid="{00000000-0005-0000-0000-0000AF130000}"/>
    <cellStyle name="SubtotalNum 2 3 2" xfId="4611" xr:uid="{00000000-0005-0000-0000-0000B0130000}"/>
    <cellStyle name="SubtotalNum 2 4" xfId="444" xr:uid="{00000000-0005-0000-0000-0000B1130000}"/>
    <cellStyle name="SubtotalNum 2 5" xfId="461" xr:uid="{00000000-0005-0000-0000-0000B2130000}"/>
    <cellStyle name="SubtotalNum 3" xfId="570" xr:uid="{00000000-0005-0000-0000-0000B3130000}"/>
    <cellStyle name="SubtotalNum 3 2" xfId="2923" xr:uid="{00000000-0005-0000-0000-0000B4130000}"/>
    <cellStyle name="SubtotalNum 3 2 2" xfId="4553" xr:uid="{00000000-0005-0000-0000-0000B5130000}"/>
    <cellStyle name="SubtotalNum 3 3" xfId="2922" xr:uid="{00000000-0005-0000-0000-0000B6130000}"/>
    <cellStyle name="SubtotalNum 3 3 2" xfId="4552" xr:uid="{00000000-0005-0000-0000-0000B7130000}"/>
    <cellStyle name="SubtotalNum 3 4" xfId="4451" xr:uid="{00000000-0005-0000-0000-0000B8130000}"/>
    <cellStyle name="SubtotalNum 4" xfId="2924" xr:uid="{00000000-0005-0000-0000-0000B9130000}"/>
    <cellStyle name="SubtotalNum 4 2" xfId="4554" xr:uid="{00000000-0005-0000-0000-0000BA130000}"/>
    <cellStyle name="SubtotalNum 5" xfId="3313" xr:uid="{00000000-0005-0000-0000-0000BB130000}"/>
    <cellStyle name="SubtotalNum 5 2" xfId="4589" xr:uid="{00000000-0005-0000-0000-0000BC130000}"/>
    <cellStyle name="SubtotalNum 6" xfId="1164" xr:uid="{00000000-0005-0000-0000-0000BD130000}"/>
    <cellStyle name="SubtotalNum 6 2" xfId="4452" xr:uid="{00000000-0005-0000-0000-0000BE130000}"/>
    <cellStyle name="SubtotalNum 7" xfId="443" xr:uid="{00000000-0005-0000-0000-0000BF130000}"/>
    <cellStyle name="SubtotalNum 8" xfId="376" xr:uid="{00000000-0005-0000-0000-0000C0130000}"/>
    <cellStyle name="Table Heading" xfId="480" xr:uid="{00000000-0005-0000-0000-0000C1130000}"/>
    <cellStyle name="Table Title" xfId="481" xr:uid="{00000000-0005-0000-0000-0000C2130000}"/>
    <cellStyle name="Table Units" xfId="482" xr:uid="{00000000-0005-0000-0000-0000C3130000}"/>
    <cellStyle name="Texto de advertencia" xfId="272" builtinId="11" customBuiltin="1"/>
    <cellStyle name="Texto de advertencia 10" xfId="2131" xr:uid="{00000000-0005-0000-0000-0000C5130000}"/>
    <cellStyle name="Texto de advertencia 11" xfId="3026" xr:uid="{00000000-0005-0000-0000-0000C6130000}"/>
    <cellStyle name="Texto de advertencia 12" xfId="3271" xr:uid="{00000000-0005-0000-0000-0000C7130000}"/>
    <cellStyle name="Texto de advertencia 13" xfId="3323" xr:uid="{00000000-0005-0000-0000-0000C8130000}"/>
    <cellStyle name="Texto de advertencia 14" xfId="3413" xr:uid="{00000000-0005-0000-0000-0000C9130000}"/>
    <cellStyle name="Texto de advertencia 15" xfId="3361" xr:uid="{00000000-0005-0000-0000-0000CA130000}"/>
    <cellStyle name="Texto de advertencia 2" xfId="242" xr:uid="{00000000-0005-0000-0000-0000CB130000}"/>
    <cellStyle name="Texto de advertencia 2 2" xfId="2925" xr:uid="{00000000-0005-0000-0000-0000CC130000}"/>
    <cellStyle name="Texto de advertencia 2 3" xfId="445" xr:uid="{00000000-0005-0000-0000-0000CD130000}"/>
    <cellStyle name="Texto de advertencia 3" xfId="290" xr:uid="{00000000-0005-0000-0000-0000CE130000}"/>
    <cellStyle name="Texto de advertencia 3 2" xfId="2132" xr:uid="{00000000-0005-0000-0000-0000CF130000}"/>
    <cellStyle name="Texto de advertencia 3 3" xfId="571" xr:uid="{00000000-0005-0000-0000-0000D0130000}"/>
    <cellStyle name="Texto de advertencia 4" xfId="2133" xr:uid="{00000000-0005-0000-0000-0000D1130000}"/>
    <cellStyle name="Texto de advertencia 5" xfId="2134" xr:uid="{00000000-0005-0000-0000-0000D2130000}"/>
    <cellStyle name="Texto de advertencia 6" xfId="2135" xr:uid="{00000000-0005-0000-0000-0000D3130000}"/>
    <cellStyle name="Texto de advertencia 7" xfId="2136" xr:uid="{00000000-0005-0000-0000-0000D4130000}"/>
    <cellStyle name="Texto de advertencia 8" xfId="2137" xr:uid="{00000000-0005-0000-0000-0000D5130000}"/>
    <cellStyle name="Texto de advertencia 9" xfId="2138" xr:uid="{00000000-0005-0000-0000-0000D6130000}"/>
    <cellStyle name="Texto explicativo 10" xfId="2139" xr:uid="{00000000-0005-0000-0000-0000D8130000}"/>
    <cellStyle name="Texto explicativo 11" xfId="3431" xr:uid="{00000000-0005-0000-0000-0000D9130000}"/>
    <cellStyle name="Texto explicativo 12" xfId="3363" xr:uid="{00000000-0005-0000-0000-0000DA130000}"/>
    <cellStyle name="Texto explicativo 2" xfId="243" xr:uid="{00000000-0005-0000-0000-0000DB130000}"/>
    <cellStyle name="Texto explicativo 2 2" xfId="2926" xr:uid="{00000000-0005-0000-0000-0000DC130000}"/>
    <cellStyle name="Texto explicativo 2 3" xfId="446" xr:uid="{00000000-0005-0000-0000-0000DD130000}"/>
    <cellStyle name="Texto explicativo 3" xfId="291" xr:uid="{00000000-0005-0000-0000-0000DE130000}"/>
    <cellStyle name="Texto explicativo 3 2" xfId="2140" xr:uid="{00000000-0005-0000-0000-0000DF130000}"/>
    <cellStyle name="Texto explicativo 3 3" xfId="572" xr:uid="{00000000-0005-0000-0000-0000E0130000}"/>
    <cellStyle name="Texto explicativo 4" xfId="2141" xr:uid="{00000000-0005-0000-0000-0000E1130000}"/>
    <cellStyle name="Texto explicativo 5" xfId="2142" xr:uid="{00000000-0005-0000-0000-0000E2130000}"/>
    <cellStyle name="Texto explicativo 6" xfId="2143" xr:uid="{00000000-0005-0000-0000-0000E3130000}"/>
    <cellStyle name="Texto explicativo 7" xfId="2144" xr:uid="{00000000-0005-0000-0000-0000E4130000}"/>
    <cellStyle name="Texto explicativo 8" xfId="2145" xr:uid="{00000000-0005-0000-0000-0000E5130000}"/>
    <cellStyle name="Texto explicativo 9" xfId="2146" xr:uid="{00000000-0005-0000-0000-0000E6130000}"/>
    <cellStyle name="Title" xfId="244" xr:uid="{00000000-0005-0000-0000-0000E7130000}"/>
    <cellStyle name="Title 2" xfId="245" xr:uid="{00000000-0005-0000-0000-0000E8130000}"/>
    <cellStyle name="Title 2 2" xfId="4203" xr:uid="{00000000-0005-0000-0000-0000E9130000}"/>
    <cellStyle name="Title 2 3" xfId="2927" xr:uid="{00000000-0005-0000-0000-0000EA130000}"/>
    <cellStyle name="Title 2 4" xfId="573" xr:uid="{00000000-0005-0000-0000-0000EB130000}"/>
    <cellStyle name="Title 3" xfId="246" xr:uid="{00000000-0005-0000-0000-0000EC130000}"/>
    <cellStyle name="Title 3 2" xfId="2606" xr:uid="{00000000-0005-0000-0000-0000ED130000}"/>
    <cellStyle name="Título 1" xfId="322" xr:uid="{00000000-0005-0000-0000-0000EE130000}"/>
    <cellStyle name="Título 1 10" xfId="2147" xr:uid="{00000000-0005-0000-0000-0000EF130000}"/>
    <cellStyle name="Título 1 11" xfId="372" xr:uid="{00000000-0005-0000-0000-0000F0130000}"/>
    <cellStyle name="Título 1 2" xfId="247" xr:uid="{00000000-0005-0000-0000-0000F1130000}"/>
    <cellStyle name="Título 1 2 2" xfId="2928" xr:uid="{00000000-0005-0000-0000-0000F2130000}"/>
    <cellStyle name="Título 1 2 3" xfId="2148" xr:uid="{00000000-0005-0000-0000-0000F3130000}"/>
    <cellStyle name="Título 1 2 4" xfId="447" xr:uid="{00000000-0005-0000-0000-0000F4130000}"/>
    <cellStyle name="Título 1 3" xfId="248" xr:uid="{00000000-0005-0000-0000-0000F5130000}"/>
    <cellStyle name="Título 1 3 2" xfId="2149" xr:uid="{00000000-0005-0000-0000-0000F6130000}"/>
    <cellStyle name="Título 1 3 3" xfId="574" xr:uid="{00000000-0005-0000-0000-0000F7130000}"/>
    <cellStyle name="Título 1 3 4" xfId="364" xr:uid="{00000000-0005-0000-0000-0000F8130000}"/>
    <cellStyle name="Título 1 4" xfId="2150" xr:uid="{00000000-0005-0000-0000-0000F9130000}"/>
    <cellStyle name="Título 1 5" xfId="2151" xr:uid="{00000000-0005-0000-0000-0000FA130000}"/>
    <cellStyle name="Título 1 6" xfId="2152" xr:uid="{00000000-0005-0000-0000-0000FB130000}"/>
    <cellStyle name="Título 1 7" xfId="2153" xr:uid="{00000000-0005-0000-0000-0000FC130000}"/>
    <cellStyle name="Título 1 8" xfId="2154" xr:uid="{00000000-0005-0000-0000-0000FD130000}"/>
    <cellStyle name="Título 1 9" xfId="2155" xr:uid="{00000000-0005-0000-0000-0000FE130000}"/>
    <cellStyle name="Título 10" xfId="2156" xr:uid="{00000000-0005-0000-0000-0000FF130000}"/>
    <cellStyle name="Título 11" xfId="2157" xr:uid="{00000000-0005-0000-0000-000000140000}"/>
    <cellStyle name="Título 12" xfId="2158" xr:uid="{00000000-0005-0000-0000-000001140000}"/>
    <cellStyle name="Título 13" xfId="3259" xr:uid="{00000000-0005-0000-0000-000002140000}"/>
    <cellStyle name="Título 14" xfId="643" xr:uid="{00000000-0005-0000-0000-000003140000}"/>
    <cellStyle name="Título 2 10" xfId="2159" xr:uid="{00000000-0005-0000-0000-000005140000}"/>
    <cellStyle name="Título 2 2" xfId="249" xr:uid="{00000000-0005-0000-0000-000006140000}"/>
    <cellStyle name="Título 2 2 2" xfId="2929" xr:uid="{00000000-0005-0000-0000-000007140000}"/>
    <cellStyle name="Título 2 2 3" xfId="2160" xr:uid="{00000000-0005-0000-0000-000008140000}"/>
    <cellStyle name="Título 2 2 4" xfId="448" xr:uid="{00000000-0005-0000-0000-000009140000}"/>
    <cellStyle name="Título 2 3" xfId="250" xr:uid="{00000000-0005-0000-0000-00000A140000}"/>
    <cellStyle name="Título 2 3 2" xfId="2161" xr:uid="{00000000-0005-0000-0000-00000B140000}"/>
    <cellStyle name="Título 2 3 3" xfId="575" xr:uid="{00000000-0005-0000-0000-00000C140000}"/>
    <cellStyle name="Título 2 3 4" xfId="365" xr:uid="{00000000-0005-0000-0000-00000D140000}"/>
    <cellStyle name="Título 2 4" xfId="2162" xr:uid="{00000000-0005-0000-0000-00000E140000}"/>
    <cellStyle name="Título 2 5" xfId="2163" xr:uid="{00000000-0005-0000-0000-00000F140000}"/>
    <cellStyle name="Título 2 6" xfId="2164" xr:uid="{00000000-0005-0000-0000-000010140000}"/>
    <cellStyle name="Título 2 7" xfId="2165" xr:uid="{00000000-0005-0000-0000-000011140000}"/>
    <cellStyle name="Título 2 8" xfId="2166" xr:uid="{00000000-0005-0000-0000-000012140000}"/>
    <cellStyle name="Título 2 9" xfId="2167" xr:uid="{00000000-0005-0000-0000-000013140000}"/>
    <cellStyle name="Título 3 10" xfId="2168" xr:uid="{00000000-0005-0000-0000-000015140000}"/>
    <cellStyle name="Título 3 2" xfId="251" xr:uid="{00000000-0005-0000-0000-000016140000}"/>
    <cellStyle name="Título 3 2 2" xfId="2930" xr:uid="{00000000-0005-0000-0000-000017140000}"/>
    <cellStyle name="Título 3 2 3" xfId="2169" xr:uid="{00000000-0005-0000-0000-000018140000}"/>
    <cellStyle name="Título 3 2 4" xfId="449" xr:uid="{00000000-0005-0000-0000-000019140000}"/>
    <cellStyle name="Título 3 3" xfId="252" xr:uid="{00000000-0005-0000-0000-00001A140000}"/>
    <cellStyle name="Título 3 3 2" xfId="2170" xr:uid="{00000000-0005-0000-0000-00001B140000}"/>
    <cellStyle name="Título 3 3 3" xfId="576" xr:uid="{00000000-0005-0000-0000-00001C140000}"/>
    <cellStyle name="Título 3 4" xfId="2171" xr:uid="{00000000-0005-0000-0000-00001D140000}"/>
    <cellStyle name="Título 3 5" xfId="2172" xr:uid="{00000000-0005-0000-0000-00001E140000}"/>
    <cellStyle name="Título 3 6" xfId="2173" xr:uid="{00000000-0005-0000-0000-00001F140000}"/>
    <cellStyle name="Título 3 7" xfId="2174" xr:uid="{00000000-0005-0000-0000-000020140000}"/>
    <cellStyle name="Título 3 8" xfId="2175" xr:uid="{00000000-0005-0000-0000-000021140000}"/>
    <cellStyle name="Título 3 9" xfId="2176" xr:uid="{00000000-0005-0000-0000-000022140000}"/>
    <cellStyle name="Título 4" xfId="253" xr:uid="{00000000-0005-0000-0000-000023140000}"/>
    <cellStyle name="Título 4 2" xfId="293" xr:uid="{00000000-0005-0000-0000-000024140000}"/>
    <cellStyle name="Título 4 2 2" xfId="2931" xr:uid="{00000000-0005-0000-0000-000025140000}"/>
    <cellStyle name="Título 4 3" xfId="2177" xr:uid="{00000000-0005-0000-0000-000026140000}"/>
    <cellStyle name="Título 5" xfId="254" xr:uid="{00000000-0005-0000-0000-000027140000}"/>
    <cellStyle name="Título 5 2" xfId="4359" xr:uid="{00000000-0005-0000-0000-000028140000}"/>
    <cellStyle name="Título 5 3" xfId="2178" xr:uid="{00000000-0005-0000-0000-000029140000}"/>
    <cellStyle name="Título 5 4" xfId="577" xr:uid="{00000000-0005-0000-0000-00002A140000}"/>
    <cellStyle name="Título 6" xfId="292" xr:uid="{00000000-0005-0000-0000-00002B140000}"/>
    <cellStyle name="Título 7" xfId="2179" xr:uid="{00000000-0005-0000-0000-00002C140000}"/>
    <cellStyle name="Título 8" xfId="2180" xr:uid="{00000000-0005-0000-0000-00002D140000}"/>
    <cellStyle name="Título 9" xfId="2181" xr:uid="{00000000-0005-0000-0000-00002E140000}"/>
    <cellStyle name="Título de hoja" xfId="2549" xr:uid="{00000000-0005-0000-0000-00002F140000}"/>
    <cellStyle name="Título de hoja 2" xfId="2932" xr:uid="{00000000-0005-0000-0000-000030140000}"/>
    <cellStyle name="Total 10" xfId="2182" xr:uid="{00000000-0005-0000-0000-000031140000}"/>
    <cellStyle name="Total 10 2" xfId="4493" xr:uid="{00000000-0005-0000-0000-000032140000}"/>
    <cellStyle name="Total 10 2 2" xfId="5095" xr:uid="{00000000-0005-0000-0000-000033140000}"/>
    <cellStyle name="Total 11" xfId="2607" xr:uid="{00000000-0005-0000-0000-000034140000}"/>
    <cellStyle name="Total 12" xfId="3432" xr:uid="{00000000-0005-0000-0000-000035140000}"/>
    <cellStyle name="Total 13" xfId="3364" xr:uid="{00000000-0005-0000-0000-000036140000}"/>
    <cellStyle name="Total 14" xfId="642" xr:uid="{00000000-0005-0000-0000-000037140000}"/>
    <cellStyle name="Total 15" xfId="597" xr:uid="{00000000-0005-0000-0000-000038140000}"/>
    <cellStyle name="Total 15 2" xfId="4639" xr:uid="{00000000-0005-0000-0000-000039140000}"/>
    <cellStyle name="Total 2" xfId="255" xr:uid="{00000000-0005-0000-0000-00003A140000}"/>
    <cellStyle name="Total 2 2" xfId="295" xr:uid="{00000000-0005-0000-0000-00003B140000}"/>
    <cellStyle name="Total 2 2 2" xfId="2608" xr:uid="{00000000-0005-0000-0000-00003C140000}"/>
    <cellStyle name="Total 2 2 2 2" xfId="3699" xr:uid="{00000000-0005-0000-0000-00003D140000}"/>
    <cellStyle name="Total 2 2 2 2 2" xfId="4612" xr:uid="{00000000-0005-0000-0000-00003E140000}"/>
    <cellStyle name="Total 2 2 2 2 2 2" xfId="5208" xr:uid="{00000000-0005-0000-0000-00003F140000}"/>
    <cellStyle name="Total 2 2 3" xfId="4404" xr:uid="{00000000-0005-0000-0000-000040140000}"/>
    <cellStyle name="Total 2 2 4" xfId="1705" xr:uid="{00000000-0005-0000-0000-000041140000}"/>
    <cellStyle name="Total 2 3" xfId="1704" xr:uid="{00000000-0005-0000-0000-000042140000}"/>
    <cellStyle name="Total 2 3 2" xfId="4458" xr:uid="{00000000-0005-0000-0000-000043140000}"/>
    <cellStyle name="Total 2 3 2 2" xfId="5060" xr:uid="{00000000-0005-0000-0000-000044140000}"/>
    <cellStyle name="Total 2 4" xfId="451" xr:uid="{00000000-0005-0000-0000-000045140000}"/>
    <cellStyle name="Total 3" xfId="256" xr:uid="{00000000-0005-0000-0000-000046140000}"/>
    <cellStyle name="Total 3 2" xfId="2933" xr:uid="{00000000-0005-0000-0000-000047140000}"/>
    <cellStyle name="Total 3 2 2" xfId="4667" xr:uid="{00000000-0005-0000-0000-000048140000}"/>
    <cellStyle name="Total 3 3" xfId="3001" xr:uid="{00000000-0005-0000-0000-000049140000}"/>
    <cellStyle name="Total 3 4" xfId="2183" xr:uid="{00000000-0005-0000-0000-00004A140000}"/>
    <cellStyle name="Total 3 4 2" xfId="4494" xr:uid="{00000000-0005-0000-0000-00004B140000}"/>
    <cellStyle name="Total 3 4 2 2" xfId="5096" xr:uid="{00000000-0005-0000-0000-00004C140000}"/>
    <cellStyle name="Total 3 5" xfId="578" xr:uid="{00000000-0005-0000-0000-00004D140000}"/>
    <cellStyle name="Total 4" xfId="294" xr:uid="{00000000-0005-0000-0000-00004E140000}"/>
    <cellStyle name="Total 4 2" xfId="4495" xr:uid="{00000000-0005-0000-0000-00004F140000}"/>
    <cellStyle name="Total 4 2 2" xfId="5097" xr:uid="{00000000-0005-0000-0000-000050140000}"/>
    <cellStyle name="Total 5" xfId="2184" xr:uid="{00000000-0005-0000-0000-000051140000}"/>
    <cellStyle name="Total 5 2" xfId="4496" xr:uid="{00000000-0005-0000-0000-000052140000}"/>
    <cellStyle name="Total 5 2 2" xfId="5098" xr:uid="{00000000-0005-0000-0000-000053140000}"/>
    <cellStyle name="Total 6" xfId="2185" xr:uid="{00000000-0005-0000-0000-000054140000}"/>
    <cellStyle name="Total 6 2" xfId="4497" xr:uid="{00000000-0005-0000-0000-000055140000}"/>
    <cellStyle name="Total 6 2 2" xfId="5099" xr:uid="{00000000-0005-0000-0000-000056140000}"/>
    <cellStyle name="Total 7" xfId="2186" xr:uid="{00000000-0005-0000-0000-000057140000}"/>
    <cellStyle name="Total 7 2" xfId="4498" xr:uid="{00000000-0005-0000-0000-000058140000}"/>
    <cellStyle name="Total 7 2 2" xfId="5100" xr:uid="{00000000-0005-0000-0000-000059140000}"/>
    <cellStyle name="Total 8" xfId="2187" xr:uid="{00000000-0005-0000-0000-00005A140000}"/>
    <cellStyle name="Total 8 2" xfId="4499" xr:uid="{00000000-0005-0000-0000-00005B140000}"/>
    <cellStyle name="Total 8 2 2" xfId="5101" xr:uid="{00000000-0005-0000-0000-00005C140000}"/>
    <cellStyle name="Total 9" xfId="2188" xr:uid="{00000000-0005-0000-0000-00005D140000}"/>
    <cellStyle name="Total 9 2" xfId="4500" xr:uid="{00000000-0005-0000-0000-00005E140000}"/>
    <cellStyle name="Total 9 2 2" xfId="5102" xr:uid="{00000000-0005-0000-0000-00005F140000}"/>
    <cellStyle name="TotalNum" xfId="257" xr:uid="{00000000-0005-0000-0000-000060140000}"/>
    <cellStyle name="TotalNum 2" xfId="453" xr:uid="{00000000-0005-0000-0000-000061140000}"/>
    <cellStyle name="TotalNum 2 2" xfId="2609" xr:uid="{00000000-0005-0000-0000-000062140000}"/>
    <cellStyle name="TotalNum 2 2 2" xfId="3721" xr:uid="{00000000-0005-0000-0000-000063140000}"/>
    <cellStyle name="TotalNum 2 2 2 2" xfId="371" xr:uid="{00000000-0005-0000-0000-000064140000}"/>
    <cellStyle name="TotalNum 2 2 3" xfId="4632" xr:uid="{00000000-0005-0000-0000-000065140000}"/>
    <cellStyle name="TotalNum 2 3" xfId="3700" xr:uid="{00000000-0005-0000-0000-000066140000}"/>
    <cellStyle name="TotalNum 2 3 2" xfId="4642" xr:uid="{00000000-0005-0000-0000-000067140000}"/>
    <cellStyle name="TotalNum 2 4" xfId="5050" xr:uid="{00000000-0005-0000-0000-000068140000}"/>
    <cellStyle name="TotalNum 3" xfId="579" xr:uid="{00000000-0005-0000-0000-000069140000}"/>
    <cellStyle name="TotalNum 3 2" xfId="2934" xr:uid="{00000000-0005-0000-0000-00006A140000}"/>
    <cellStyle name="TotalNum 3 2 2" xfId="4653" xr:uid="{00000000-0005-0000-0000-00006B140000}"/>
    <cellStyle name="TotalNum 3 3" xfId="5049" xr:uid="{00000000-0005-0000-0000-00006C140000}"/>
    <cellStyle name="TotalNum 4" xfId="3314" xr:uid="{00000000-0005-0000-0000-00006D140000}"/>
    <cellStyle name="TotalNum 4 2" xfId="4658" xr:uid="{00000000-0005-0000-0000-00006E140000}"/>
    <cellStyle name="TotalNum 5" xfId="1165" xr:uid="{00000000-0005-0000-0000-00006F140000}"/>
    <cellStyle name="TotalNum 5 2" xfId="4643" xr:uid="{00000000-0005-0000-0000-000070140000}"/>
    <cellStyle name="TotalNum 6" xfId="452" xr:uid="{00000000-0005-0000-0000-000071140000}"/>
    <cellStyle name="TotalNum 6 2" xfId="4848" xr:uid="{00000000-0005-0000-0000-000072140000}"/>
    <cellStyle name="TotalNum 7" xfId="366" xr:uid="{00000000-0005-0000-0000-000073140000}"/>
    <cellStyle name="Währung" xfId="2550" xr:uid="{00000000-0005-0000-0000-000074140000}"/>
    <cellStyle name="Währung [0]_Compiling Utility Macros" xfId="4405" xr:uid="{00000000-0005-0000-0000-000075140000}"/>
    <cellStyle name="Währung 2" xfId="2551" xr:uid="{00000000-0005-0000-0000-000076140000}"/>
    <cellStyle name="Währung 3" xfId="2552" xr:uid="{00000000-0005-0000-0000-000077140000}"/>
    <cellStyle name="Währung 4" xfId="2553" xr:uid="{00000000-0005-0000-0000-000078140000}"/>
    <cellStyle name="Währung_Compiling Utility Macros" xfId="4406" xr:uid="{00000000-0005-0000-0000-000079140000}"/>
    <cellStyle name="Warning Text 2" xfId="258" xr:uid="{00000000-0005-0000-0000-00007B140000}"/>
    <cellStyle name="Xref" xfId="259" xr:uid="{00000000-0005-0000-0000-00007C140000}"/>
    <cellStyle name="Xref 2" xfId="455" xr:uid="{00000000-0005-0000-0000-00007D140000}"/>
    <cellStyle name="Xref 2 2" xfId="2610" xr:uid="{00000000-0005-0000-0000-00007E140000}"/>
    <cellStyle name="Xref 2 2 2" xfId="3711" xr:uid="{00000000-0005-0000-0000-00007F140000}"/>
    <cellStyle name="Xref 2 3" xfId="3701" xr:uid="{00000000-0005-0000-0000-000080140000}"/>
    <cellStyle name="Xref 3" xfId="580" xr:uid="{00000000-0005-0000-0000-000081140000}"/>
    <cellStyle name="Xref 3 2" xfId="2936" xr:uid="{00000000-0005-0000-0000-000082140000}"/>
    <cellStyle name="Xref 3 3" xfId="2935" xr:uid="{00000000-0005-0000-0000-000083140000}"/>
    <cellStyle name="Xref 4" xfId="2937" xr:uid="{00000000-0005-0000-0000-000084140000}"/>
    <cellStyle name="Xref 5" xfId="3315" xr:uid="{00000000-0005-0000-0000-000085140000}"/>
    <cellStyle name="Xref 6" xfId="1166" xr:uid="{00000000-0005-0000-0000-000086140000}"/>
    <cellStyle name="Xref 7" xfId="454" xr:uid="{00000000-0005-0000-0000-000087140000}"/>
    <cellStyle name="一般_Sheet1" xfId="469" xr:uid="{00000000-0005-0000-0000-000088140000}"/>
  </cellStyles>
  <dxfs count="1">
    <dxf>
      <numFmt numFmtId="167" formatCode="_(* #,##0.00_);_(* \(#,##0.00\);_(* &quot;-&quot;??_);_(@_)"/>
    </dxf>
  </dxfs>
  <tableStyles count="0" defaultTableStyle="TableStyleMedium2" defaultPivotStyle="PivotStyleLight16"/>
  <colors>
    <mruColors>
      <color rgb="FF00FFFF"/>
      <color rgb="FF99CCFF"/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connections" Target="connections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theme" Target="theme/theme1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0</xdr:colOff>
      <xdr:row>50</xdr:row>
      <xdr:rowOff>0</xdr:rowOff>
    </xdr:from>
    <xdr:to>
      <xdr:col>41</xdr:col>
      <xdr:colOff>509333</xdr:colOff>
      <xdr:row>83</xdr:row>
      <xdr:rowOff>83905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B93F95-78FE-4FCE-BBE7-17BEFE4C8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51500" y="9630833"/>
          <a:ext cx="6266667" cy="6095238"/>
        </a:xfrm>
        <a:prstGeom prst="rect">
          <a:avLst/>
        </a:prstGeom>
      </xdr:spPr>
    </xdr:pic>
    <xdr:clientData/>
  </xdr:twoCellAnchor>
  <xdr:twoCellAnchor editAs="oneCell">
    <xdr:from>
      <xdr:col>33</xdr:col>
      <xdr:colOff>0</xdr:colOff>
      <xdr:row>50</xdr:row>
      <xdr:rowOff>0</xdr:rowOff>
    </xdr:from>
    <xdr:to>
      <xdr:col>39</xdr:col>
      <xdr:colOff>367714</xdr:colOff>
      <xdr:row>80</xdr:row>
      <xdr:rowOff>33179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EEEA13F-3D2D-41DA-8A5C-FBD1D4B99B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51500" y="9630833"/>
          <a:ext cx="4685714" cy="5504762"/>
        </a:xfrm>
        <a:prstGeom prst="rect">
          <a:avLst/>
        </a:prstGeom>
      </xdr:spPr>
    </xdr:pic>
    <xdr:clientData/>
  </xdr:twoCellAnchor>
  <xdr:twoCellAnchor editAs="oneCell">
    <xdr:from>
      <xdr:col>42</xdr:col>
      <xdr:colOff>232834</xdr:colOff>
      <xdr:row>48</xdr:row>
      <xdr:rowOff>0</xdr:rowOff>
    </xdr:from>
    <xdr:to>
      <xdr:col>48</xdr:col>
      <xdr:colOff>600548</xdr:colOff>
      <xdr:row>78</xdr:row>
      <xdr:rowOff>1429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7C0D630-2D13-4D14-95E8-17BBF58B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61334" y="9207501"/>
          <a:ext cx="4685714" cy="55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8" name="Text Box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79" name="Text Box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0" name="Text Box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1" name="Text Box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2" name="Text Box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3" name="Text Box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4" name="Text Box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5" name="Text Box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6" name="Text Box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7" name="Text Box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8" name="Text Box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89" name="Text Box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0" name="Text Box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104775</xdr:colOff>
      <xdr:row>1</xdr:row>
      <xdr:rowOff>38100</xdr:rowOff>
    </xdr:to>
    <xdr:sp macro="" textlink="">
      <xdr:nvSpPr>
        <xdr:cNvPr id="191" name="Text Box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2" name="Text Box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3" name="Text Box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4" name="Text Box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5" name="Text Box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7" name="Text Box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8" name="Text Box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199" name="Text Box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0" name="Text Box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1" name="Text Box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2" name="Text Box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3" name="Text Box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4" name="Text Box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5" name="Text Box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6" name="Text Box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7" name="Text Box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8" name="Text Box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09" name="Text Box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0" name="Text Box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1" name="Text Box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2" name="Text Box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3" name="Text Box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4" name="Text Box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5" name="Text Box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6" name="Text Box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7" name="Text Box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8" name="Text Box 217">
          <a:extLst>
            <a:ext uri="{FF2B5EF4-FFF2-40B4-BE49-F238E27FC236}">
              <a16:creationId xmlns:a16="http://schemas.microsoft.com/office/drawing/2014/main" id="{00000000-0008-0000-0800-0000D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19" name="Text Box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0" name="Text Box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1" name="Text Box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2" name="Text Box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3" name="Text Box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4" name="Text Box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5" name="Text Box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6" name="Text Box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7" name="Text Box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8" name="Text Box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29" name="Text Box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0" name="Text Box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1" name="Text Box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2" name="Text Box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3" name="Text Box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4" name="Text Box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5" name="Text Box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6" name="Text Box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7" name="Text Box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8" name="Text Box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39" name="Text Box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0" name="Text Box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1" name="Text Box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2" name="Text Box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3" name="Text Box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4" name="Text Box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5" name="Text Box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6" name="Text Box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7" name="Text Box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8" name="Text Box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49" name="Text Box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0" name="Text Box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1" name="Text Box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2" name="Text Box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3" name="Text Box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4" name="Text Box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5" name="Text Box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6" name="Text Box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7" name="Text Box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8" name="Text Box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59" name="Text Box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0" name="Text Box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1" name="Text Box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2" name="Text Box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3" name="Text Box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4" name="Text Box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5" name="Text Box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6" name="Text Box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7" name="Text Box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8" name="Text Box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69" name="Text Box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0" name="Text Box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1" name="Text Box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2" name="Text Box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3" name="Text Box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5" name="Text Box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6" name="Text Box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7" name="Text Box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8" name="Text Box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79" name="Text Box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0" name="Text Box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1" name="Text Box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2" name="Text Box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3" name="Text Box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4" name="Text Box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5" name="Text Box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6" name="Text Box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7" name="Text Box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8" name="Text Box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89" name="Text Box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0" name="Text Box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1" name="Text Box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2" name="Text Box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3" name="Text Box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4" name="Text Box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5" name="Text Box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6" name="Text Box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7" name="Text Box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8" name="Text Box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299" name="Text Box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0" name="Text Box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1" name="Text Box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2" name="Text Box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3" name="Text Box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4" name="Text Box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5" name="Text Box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6" name="Text Box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7" name="Text Box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8" name="Text Box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09" name="Text Box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0" name="Text Box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1" name="Text Box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2" name="Text Box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3" name="Text Box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4" name="Text Box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5" name="Text Box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6" name="Text Box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7" name="Text Box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8" name="Text Box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19" name="Text Box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0" name="Text Box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1" name="Text Box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2" name="Text Box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3" name="Text Box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4" name="Text Box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5" name="Text Box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6" name="Text Box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7" name="Text Box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8" name="Text Box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29" name="Text Box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0" name="Text Box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1" name="Text Box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2" name="Text Box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3" name="Text Box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4" name="Text Box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5" name="Text Box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6" name="Text Box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7" name="Text Box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8" name="Text Box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39" name="Text Box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0" name="Text Box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1" name="Text Box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2" name="Text Box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3" name="Text Box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4" name="Text Box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5" name="Text Box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6" name="Text Box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7" name="Text Box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8" name="Text Box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49" name="Text Box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0" name="Text Box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1" name="Text Box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2" name="Text Box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3" name="Text Box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4" name="Text Box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5" name="Text Box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6" name="Text Box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7" name="Text Box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8" name="Text Box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59" name="Text Box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0" name="Text Box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1" name="Text Box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2" name="Text Box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3" name="Text Box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4" name="Text Box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5" name="Text Box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6" name="Text Box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7" name="Text Box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8" name="Text Box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69" name="Text Box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0" name="Text Box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1" name="Text Box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2" name="Text Box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3" name="Text Box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4" name="Text Box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5" name="Text Box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6" name="Text Box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7" name="Text Box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8" name="Text Box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79" name="Text Box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80" name="Text Box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104775</xdr:colOff>
      <xdr:row>20</xdr:row>
      <xdr:rowOff>66674</xdr:rowOff>
    </xdr:to>
    <xdr:sp macro="" textlink="">
      <xdr:nvSpPr>
        <xdr:cNvPr id="381" name="Text Box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SpPr txBox="1">
          <a:spLocks noChangeArrowheads="1"/>
        </xdr:cNvSpPr>
      </xdr:nvSpPr>
      <xdr:spPr bwMode="auto">
        <a:xfrm>
          <a:off x="0" y="5638800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F9031849-9222-4731-A05E-AA06E159289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B5BEED5B-8ECC-4C4D-A69C-4BE944612DE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4" name="Text Box 3">
          <a:extLst>
            <a:ext uri="{FF2B5EF4-FFF2-40B4-BE49-F238E27FC236}">
              <a16:creationId xmlns:a16="http://schemas.microsoft.com/office/drawing/2014/main" id="{BD567DDF-6E62-45C3-9B1C-A84CA1CD3F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id="{353B0C50-F3F9-45F7-976D-E4E5A4BCF11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id="{6B5DD4BC-54DF-4083-9376-A4A3923D4A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A0CB191E-34A4-46BC-A8A1-EDE3B71955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8" name="Text Box 7">
          <a:extLst>
            <a:ext uri="{FF2B5EF4-FFF2-40B4-BE49-F238E27FC236}">
              <a16:creationId xmlns:a16="http://schemas.microsoft.com/office/drawing/2014/main" id="{DBD53188-6192-4A25-A17F-944F9F81E1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89" name="Text Box 8">
          <a:extLst>
            <a:ext uri="{FF2B5EF4-FFF2-40B4-BE49-F238E27FC236}">
              <a16:creationId xmlns:a16="http://schemas.microsoft.com/office/drawing/2014/main" id="{EF499CFF-18E0-4716-8196-B304B09E8F2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0" name="Text Box 9">
          <a:extLst>
            <a:ext uri="{FF2B5EF4-FFF2-40B4-BE49-F238E27FC236}">
              <a16:creationId xmlns:a16="http://schemas.microsoft.com/office/drawing/2014/main" id="{15EE8320-F004-499A-BACF-EACB550B6A8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1" name="Text Box 10">
          <a:extLst>
            <a:ext uri="{FF2B5EF4-FFF2-40B4-BE49-F238E27FC236}">
              <a16:creationId xmlns:a16="http://schemas.microsoft.com/office/drawing/2014/main" id="{C0FA86A4-CB03-435E-B682-87375282AE5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2" name="Text Box 11">
          <a:extLst>
            <a:ext uri="{FF2B5EF4-FFF2-40B4-BE49-F238E27FC236}">
              <a16:creationId xmlns:a16="http://schemas.microsoft.com/office/drawing/2014/main" id="{99350FCA-27B2-435D-9A18-61A5050387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3" name="Text Box 12">
          <a:extLst>
            <a:ext uri="{FF2B5EF4-FFF2-40B4-BE49-F238E27FC236}">
              <a16:creationId xmlns:a16="http://schemas.microsoft.com/office/drawing/2014/main" id="{9EFA9AA1-B356-4B4E-A4CF-F0CEBE21C7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4" name="Text Box 13">
          <a:extLst>
            <a:ext uri="{FF2B5EF4-FFF2-40B4-BE49-F238E27FC236}">
              <a16:creationId xmlns:a16="http://schemas.microsoft.com/office/drawing/2014/main" id="{31B7F2F0-65BC-49C6-A611-66DB31CFB75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5" name="Text Box 14">
          <a:extLst>
            <a:ext uri="{FF2B5EF4-FFF2-40B4-BE49-F238E27FC236}">
              <a16:creationId xmlns:a16="http://schemas.microsoft.com/office/drawing/2014/main" id="{37A014E0-3B34-4A95-AF8A-4FB858D73A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269CE06B-8F32-4390-95C9-1AEB4F8074B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7" name="Text Box 16">
          <a:extLst>
            <a:ext uri="{FF2B5EF4-FFF2-40B4-BE49-F238E27FC236}">
              <a16:creationId xmlns:a16="http://schemas.microsoft.com/office/drawing/2014/main" id="{3140691C-B4FC-4552-B01A-BFA0AB65B2D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8" name="Text Box 17">
          <a:extLst>
            <a:ext uri="{FF2B5EF4-FFF2-40B4-BE49-F238E27FC236}">
              <a16:creationId xmlns:a16="http://schemas.microsoft.com/office/drawing/2014/main" id="{F84EB5B1-8393-4EA4-93EB-FD50094D1E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399" name="Text Box 18">
          <a:extLst>
            <a:ext uri="{FF2B5EF4-FFF2-40B4-BE49-F238E27FC236}">
              <a16:creationId xmlns:a16="http://schemas.microsoft.com/office/drawing/2014/main" id="{9FB25D1F-823C-443B-ACCE-FF77336C9B6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0" name="Text Box 19">
          <a:extLst>
            <a:ext uri="{FF2B5EF4-FFF2-40B4-BE49-F238E27FC236}">
              <a16:creationId xmlns:a16="http://schemas.microsoft.com/office/drawing/2014/main" id="{B26E8D92-1719-4B50-BE48-D287FAEF2E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1" name="Text Box 20">
          <a:extLst>
            <a:ext uri="{FF2B5EF4-FFF2-40B4-BE49-F238E27FC236}">
              <a16:creationId xmlns:a16="http://schemas.microsoft.com/office/drawing/2014/main" id="{8AE17D15-1174-4358-BBEB-F79A525A554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2" name="Text Box 21">
          <a:extLst>
            <a:ext uri="{FF2B5EF4-FFF2-40B4-BE49-F238E27FC236}">
              <a16:creationId xmlns:a16="http://schemas.microsoft.com/office/drawing/2014/main" id="{07F54109-CE41-40F1-963F-A8AD6982DF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3" name="Text Box 22">
          <a:extLst>
            <a:ext uri="{FF2B5EF4-FFF2-40B4-BE49-F238E27FC236}">
              <a16:creationId xmlns:a16="http://schemas.microsoft.com/office/drawing/2014/main" id="{FA7961B8-8129-4086-9636-AFB6D5F8B01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4" name="Text Box 23">
          <a:extLst>
            <a:ext uri="{FF2B5EF4-FFF2-40B4-BE49-F238E27FC236}">
              <a16:creationId xmlns:a16="http://schemas.microsoft.com/office/drawing/2014/main" id="{1CA99289-6CD6-4FB3-AE46-8764BB77EA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5" name="Text Box 24">
          <a:extLst>
            <a:ext uri="{FF2B5EF4-FFF2-40B4-BE49-F238E27FC236}">
              <a16:creationId xmlns:a16="http://schemas.microsoft.com/office/drawing/2014/main" id="{700D9C6F-D92F-4886-BD44-34FE02C3A9F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6" name="Text Box 25">
          <a:extLst>
            <a:ext uri="{FF2B5EF4-FFF2-40B4-BE49-F238E27FC236}">
              <a16:creationId xmlns:a16="http://schemas.microsoft.com/office/drawing/2014/main" id="{972C0024-4B70-4D84-B622-1D4EA47C9F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7" name="Text Box 26">
          <a:extLst>
            <a:ext uri="{FF2B5EF4-FFF2-40B4-BE49-F238E27FC236}">
              <a16:creationId xmlns:a16="http://schemas.microsoft.com/office/drawing/2014/main" id="{82F11E9B-095C-41B3-9A7B-F15840A488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8" name="Text Box 27">
          <a:extLst>
            <a:ext uri="{FF2B5EF4-FFF2-40B4-BE49-F238E27FC236}">
              <a16:creationId xmlns:a16="http://schemas.microsoft.com/office/drawing/2014/main" id="{CFCFFC8F-67AF-4E34-A7BC-4A6F662E3F8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09" name="Text Box 28">
          <a:extLst>
            <a:ext uri="{FF2B5EF4-FFF2-40B4-BE49-F238E27FC236}">
              <a16:creationId xmlns:a16="http://schemas.microsoft.com/office/drawing/2014/main" id="{725DF06B-1B9F-4F55-B281-D9810AA1003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0" name="Text Box 29">
          <a:extLst>
            <a:ext uri="{FF2B5EF4-FFF2-40B4-BE49-F238E27FC236}">
              <a16:creationId xmlns:a16="http://schemas.microsoft.com/office/drawing/2014/main" id="{75C30174-C9AB-4050-9480-E788DB86264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1" name="Text Box 30">
          <a:extLst>
            <a:ext uri="{FF2B5EF4-FFF2-40B4-BE49-F238E27FC236}">
              <a16:creationId xmlns:a16="http://schemas.microsoft.com/office/drawing/2014/main" id="{901C9CF4-9EAE-4306-953F-801EBC78CFC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2" name="Text Box 31">
          <a:extLst>
            <a:ext uri="{FF2B5EF4-FFF2-40B4-BE49-F238E27FC236}">
              <a16:creationId xmlns:a16="http://schemas.microsoft.com/office/drawing/2014/main" id="{4A9EEBF3-03BE-4774-AA3A-CEFB7AA81F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8F96C5B4-B410-4579-898A-2114960946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4" name="Text Box 33">
          <a:extLst>
            <a:ext uri="{FF2B5EF4-FFF2-40B4-BE49-F238E27FC236}">
              <a16:creationId xmlns:a16="http://schemas.microsoft.com/office/drawing/2014/main" id="{D9B6E29F-CB0A-4999-BF79-0F1393CCAD5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5" name="Text Box 34">
          <a:extLst>
            <a:ext uri="{FF2B5EF4-FFF2-40B4-BE49-F238E27FC236}">
              <a16:creationId xmlns:a16="http://schemas.microsoft.com/office/drawing/2014/main" id="{B73530FB-9BE4-41EB-B0F4-0A836B8896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6" name="Text Box 35">
          <a:extLst>
            <a:ext uri="{FF2B5EF4-FFF2-40B4-BE49-F238E27FC236}">
              <a16:creationId xmlns:a16="http://schemas.microsoft.com/office/drawing/2014/main" id="{545B3893-B2FC-43DC-8A29-B116DDADD34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7" name="Text Box 36">
          <a:extLst>
            <a:ext uri="{FF2B5EF4-FFF2-40B4-BE49-F238E27FC236}">
              <a16:creationId xmlns:a16="http://schemas.microsoft.com/office/drawing/2014/main" id="{5D3EDB41-E050-4F21-8413-D0936A27D3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8" name="Text Box 37">
          <a:extLst>
            <a:ext uri="{FF2B5EF4-FFF2-40B4-BE49-F238E27FC236}">
              <a16:creationId xmlns:a16="http://schemas.microsoft.com/office/drawing/2014/main" id="{3251EDB1-FC6A-44CF-A83D-F0C433BE3A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19" name="Text Box 38">
          <a:extLst>
            <a:ext uri="{FF2B5EF4-FFF2-40B4-BE49-F238E27FC236}">
              <a16:creationId xmlns:a16="http://schemas.microsoft.com/office/drawing/2014/main" id="{01496508-F630-4430-BEF6-0DDAEC8710D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0" name="Text Box 39">
          <a:extLst>
            <a:ext uri="{FF2B5EF4-FFF2-40B4-BE49-F238E27FC236}">
              <a16:creationId xmlns:a16="http://schemas.microsoft.com/office/drawing/2014/main" id="{9718D6C7-1621-4CE2-904F-BD487559CC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1" name="Text Box 40">
          <a:extLst>
            <a:ext uri="{FF2B5EF4-FFF2-40B4-BE49-F238E27FC236}">
              <a16:creationId xmlns:a16="http://schemas.microsoft.com/office/drawing/2014/main" id="{7B629683-13FE-48F0-8936-2AC819221F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2" name="Text Box 41">
          <a:extLst>
            <a:ext uri="{FF2B5EF4-FFF2-40B4-BE49-F238E27FC236}">
              <a16:creationId xmlns:a16="http://schemas.microsoft.com/office/drawing/2014/main" id="{8B947130-76FE-45B1-96CA-09BB26D2068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3" name="Text Box 42">
          <a:extLst>
            <a:ext uri="{FF2B5EF4-FFF2-40B4-BE49-F238E27FC236}">
              <a16:creationId xmlns:a16="http://schemas.microsoft.com/office/drawing/2014/main" id="{DFC033BA-6597-46C6-939B-B351083F76F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4" name="Text Box 43">
          <a:extLst>
            <a:ext uri="{FF2B5EF4-FFF2-40B4-BE49-F238E27FC236}">
              <a16:creationId xmlns:a16="http://schemas.microsoft.com/office/drawing/2014/main" id="{44C86B6A-9A4A-4E4A-A066-46210F73CBB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5" name="Text Box 44">
          <a:extLst>
            <a:ext uri="{FF2B5EF4-FFF2-40B4-BE49-F238E27FC236}">
              <a16:creationId xmlns:a16="http://schemas.microsoft.com/office/drawing/2014/main" id="{93A926FA-75A4-4EB7-9D26-3BEFC76D1B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6" name="Text Box 45">
          <a:extLst>
            <a:ext uri="{FF2B5EF4-FFF2-40B4-BE49-F238E27FC236}">
              <a16:creationId xmlns:a16="http://schemas.microsoft.com/office/drawing/2014/main" id="{E3D2BC74-9045-4D21-8C39-DF25C6ED649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7" name="Text Box 46">
          <a:extLst>
            <a:ext uri="{FF2B5EF4-FFF2-40B4-BE49-F238E27FC236}">
              <a16:creationId xmlns:a16="http://schemas.microsoft.com/office/drawing/2014/main" id="{6BE6F7B3-3DC5-47C2-81FA-F6A25804A60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id="{7FD64BF2-CAFD-47DF-AD43-98B63D22557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29" name="Text Box 48">
          <a:extLst>
            <a:ext uri="{FF2B5EF4-FFF2-40B4-BE49-F238E27FC236}">
              <a16:creationId xmlns:a16="http://schemas.microsoft.com/office/drawing/2014/main" id="{81D43E9E-EB25-4F25-920D-D1D4A7CBCF4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0" name="Text Box 49">
          <a:extLst>
            <a:ext uri="{FF2B5EF4-FFF2-40B4-BE49-F238E27FC236}">
              <a16:creationId xmlns:a16="http://schemas.microsoft.com/office/drawing/2014/main" id="{B2D2ED03-21F4-4C83-96D5-B81C1CF655B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1" name="Text Box 50">
          <a:extLst>
            <a:ext uri="{FF2B5EF4-FFF2-40B4-BE49-F238E27FC236}">
              <a16:creationId xmlns:a16="http://schemas.microsoft.com/office/drawing/2014/main" id="{7DC7C29E-EBB9-4B6D-88CF-F6ED47F5536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2" name="Text Box 51">
          <a:extLst>
            <a:ext uri="{FF2B5EF4-FFF2-40B4-BE49-F238E27FC236}">
              <a16:creationId xmlns:a16="http://schemas.microsoft.com/office/drawing/2014/main" id="{35F60A49-B1E8-496A-827F-64BE241308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3" name="Text Box 52">
          <a:extLst>
            <a:ext uri="{FF2B5EF4-FFF2-40B4-BE49-F238E27FC236}">
              <a16:creationId xmlns:a16="http://schemas.microsoft.com/office/drawing/2014/main" id="{CC254017-E95D-4FA7-A81F-4CC50877147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4" name="Text Box 53">
          <a:extLst>
            <a:ext uri="{FF2B5EF4-FFF2-40B4-BE49-F238E27FC236}">
              <a16:creationId xmlns:a16="http://schemas.microsoft.com/office/drawing/2014/main" id="{22725CDC-BC05-46E8-93BB-11862CBE797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5" name="Text Box 54">
          <a:extLst>
            <a:ext uri="{FF2B5EF4-FFF2-40B4-BE49-F238E27FC236}">
              <a16:creationId xmlns:a16="http://schemas.microsoft.com/office/drawing/2014/main" id="{063B4066-5443-4A83-8896-70AD9E3BBD2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6" name="Text Box 55">
          <a:extLst>
            <a:ext uri="{FF2B5EF4-FFF2-40B4-BE49-F238E27FC236}">
              <a16:creationId xmlns:a16="http://schemas.microsoft.com/office/drawing/2014/main" id="{B5D3EE90-502E-40C2-A84C-ECD8708B989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7" name="Text Box 56">
          <a:extLst>
            <a:ext uri="{FF2B5EF4-FFF2-40B4-BE49-F238E27FC236}">
              <a16:creationId xmlns:a16="http://schemas.microsoft.com/office/drawing/2014/main" id="{169BFF2B-B8E6-4F6D-A2EC-18323DA1DFC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8" name="Text Box 57">
          <a:extLst>
            <a:ext uri="{FF2B5EF4-FFF2-40B4-BE49-F238E27FC236}">
              <a16:creationId xmlns:a16="http://schemas.microsoft.com/office/drawing/2014/main" id="{FCA07447-6829-4846-B7AE-2C4FD3D7AC2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39" name="Text Box 58">
          <a:extLst>
            <a:ext uri="{FF2B5EF4-FFF2-40B4-BE49-F238E27FC236}">
              <a16:creationId xmlns:a16="http://schemas.microsoft.com/office/drawing/2014/main" id="{E08867F1-26EF-4DF4-89B1-B6047F3D75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0" name="Text Box 59">
          <a:extLst>
            <a:ext uri="{FF2B5EF4-FFF2-40B4-BE49-F238E27FC236}">
              <a16:creationId xmlns:a16="http://schemas.microsoft.com/office/drawing/2014/main" id="{4097A652-6D11-4EC7-B935-13B29E2D9BF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1" name="Text Box 60">
          <a:extLst>
            <a:ext uri="{FF2B5EF4-FFF2-40B4-BE49-F238E27FC236}">
              <a16:creationId xmlns:a16="http://schemas.microsoft.com/office/drawing/2014/main" id="{AE75E8D5-CA7A-4822-993B-5B7D87C4C7A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2" name="Text Box 61">
          <a:extLst>
            <a:ext uri="{FF2B5EF4-FFF2-40B4-BE49-F238E27FC236}">
              <a16:creationId xmlns:a16="http://schemas.microsoft.com/office/drawing/2014/main" id="{56B56515-E670-4522-ACFE-01D02CD419D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3" name="Text Box 62">
          <a:extLst>
            <a:ext uri="{FF2B5EF4-FFF2-40B4-BE49-F238E27FC236}">
              <a16:creationId xmlns:a16="http://schemas.microsoft.com/office/drawing/2014/main" id="{AF5D74C7-6179-4008-BE5F-2A14A23309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4" name="Text Box 63">
          <a:extLst>
            <a:ext uri="{FF2B5EF4-FFF2-40B4-BE49-F238E27FC236}">
              <a16:creationId xmlns:a16="http://schemas.microsoft.com/office/drawing/2014/main" id="{13EAE03C-3EA4-4AE7-A678-BB23BF10EB3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5" name="Text Box 64">
          <a:extLst>
            <a:ext uri="{FF2B5EF4-FFF2-40B4-BE49-F238E27FC236}">
              <a16:creationId xmlns:a16="http://schemas.microsoft.com/office/drawing/2014/main" id="{F144B68C-EBF5-41DC-9C82-B45E0E4C52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6" name="Text Box 65">
          <a:extLst>
            <a:ext uri="{FF2B5EF4-FFF2-40B4-BE49-F238E27FC236}">
              <a16:creationId xmlns:a16="http://schemas.microsoft.com/office/drawing/2014/main" id="{ABE0E925-AE94-4B30-B05D-6D88F7B198F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7" name="Text Box 66">
          <a:extLst>
            <a:ext uri="{FF2B5EF4-FFF2-40B4-BE49-F238E27FC236}">
              <a16:creationId xmlns:a16="http://schemas.microsoft.com/office/drawing/2014/main" id="{FF471EBC-B5B1-4688-9BA9-50098DC99A9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8" name="Text Box 67">
          <a:extLst>
            <a:ext uri="{FF2B5EF4-FFF2-40B4-BE49-F238E27FC236}">
              <a16:creationId xmlns:a16="http://schemas.microsoft.com/office/drawing/2014/main" id="{5174197E-EA54-4538-81C7-1156EF1CE2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49" name="Text Box 68">
          <a:extLst>
            <a:ext uri="{FF2B5EF4-FFF2-40B4-BE49-F238E27FC236}">
              <a16:creationId xmlns:a16="http://schemas.microsoft.com/office/drawing/2014/main" id="{608D0B1F-ADFA-4F9B-9938-E417AEB94F9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0" name="Text Box 69">
          <a:extLst>
            <a:ext uri="{FF2B5EF4-FFF2-40B4-BE49-F238E27FC236}">
              <a16:creationId xmlns:a16="http://schemas.microsoft.com/office/drawing/2014/main" id="{AE6FA46C-7812-4032-9BD8-4F08EA9C51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1" name="Text Box 70">
          <a:extLst>
            <a:ext uri="{FF2B5EF4-FFF2-40B4-BE49-F238E27FC236}">
              <a16:creationId xmlns:a16="http://schemas.microsoft.com/office/drawing/2014/main" id="{182C007C-CFF5-4BE7-89F6-4B39E2D206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2" name="Text Box 71">
          <a:extLst>
            <a:ext uri="{FF2B5EF4-FFF2-40B4-BE49-F238E27FC236}">
              <a16:creationId xmlns:a16="http://schemas.microsoft.com/office/drawing/2014/main" id="{084B3EF5-82B6-49FC-A91F-6555651F847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3" name="Text Box 72">
          <a:extLst>
            <a:ext uri="{FF2B5EF4-FFF2-40B4-BE49-F238E27FC236}">
              <a16:creationId xmlns:a16="http://schemas.microsoft.com/office/drawing/2014/main" id="{F64F6CC7-68D0-4E95-AF58-64C1E47FEDC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4" name="Text Box 73">
          <a:extLst>
            <a:ext uri="{FF2B5EF4-FFF2-40B4-BE49-F238E27FC236}">
              <a16:creationId xmlns:a16="http://schemas.microsoft.com/office/drawing/2014/main" id="{D206A531-9CE4-4122-882D-70B0E7C5CD2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5" name="Text Box 74">
          <a:extLst>
            <a:ext uri="{FF2B5EF4-FFF2-40B4-BE49-F238E27FC236}">
              <a16:creationId xmlns:a16="http://schemas.microsoft.com/office/drawing/2014/main" id="{1BCFD696-4BA4-4989-A391-7DCC94DBE1F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6" name="Text Box 75">
          <a:extLst>
            <a:ext uri="{FF2B5EF4-FFF2-40B4-BE49-F238E27FC236}">
              <a16:creationId xmlns:a16="http://schemas.microsoft.com/office/drawing/2014/main" id="{DB5E0F9F-B35D-4C7B-A4AD-0849EF8E6D5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7" name="Text Box 76">
          <a:extLst>
            <a:ext uri="{FF2B5EF4-FFF2-40B4-BE49-F238E27FC236}">
              <a16:creationId xmlns:a16="http://schemas.microsoft.com/office/drawing/2014/main" id="{3260DF1C-65EC-4D01-96E8-D1702902DDD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8" name="Text Box 77">
          <a:extLst>
            <a:ext uri="{FF2B5EF4-FFF2-40B4-BE49-F238E27FC236}">
              <a16:creationId xmlns:a16="http://schemas.microsoft.com/office/drawing/2014/main" id="{0D7DEAF5-9232-416E-849F-D626E60A19C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59" name="Text Box 78">
          <a:extLst>
            <a:ext uri="{FF2B5EF4-FFF2-40B4-BE49-F238E27FC236}">
              <a16:creationId xmlns:a16="http://schemas.microsoft.com/office/drawing/2014/main" id="{5B3636EE-AF1D-417D-835C-BFBB2D86ADF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0" name="Text Box 79">
          <a:extLst>
            <a:ext uri="{FF2B5EF4-FFF2-40B4-BE49-F238E27FC236}">
              <a16:creationId xmlns:a16="http://schemas.microsoft.com/office/drawing/2014/main" id="{A8FE6008-A624-4861-A9DF-A3F7DFE15C7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1" name="Text Box 80">
          <a:extLst>
            <a:ext uri="{FF2B5EF4-FFF2-40B4-BE49-F238E27FC236}">
              <a16:creationId xmlns:a16="http://schemas.microsoft.com/office/drawing/2014/main" id="{D9F3C917-2921-40E9-B213-C26236DE53C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2" name="Text Box 81">
          <a:extLst>
            <a:ext uri="{FF2B5EF4-FFF2-40B4-BE49-F238E27FC236}">
              <a16:creationId xmlns:a16="http://schemas.microsoft.com/office/drawing/2014/main" id="{C5FCF0F3-A442-47E1-ADC9-06D5DDF6F0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3" name="Text Box 82">
          <a:extLst>
            <a:ext uri="{FF2B5EF4-FFF2-40B4-BE49-F238E27FC236}">
              <a16:creationId xmlns:a16="http://schemas.microsoft.com/office/drawing/2014/main" id="{C46C7C1B-BAA1-4282-95B1-0422E564A79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4" name="Text Box 83">
          <a:extLst>
            <a:ext uri="{FF2B5EF4-FFF2-40B4-BE49-F238E27FC236}">
              <a16:creationId xmlns:a16="http://schemas.microsoft.com/office/drawing/2014/main" id="{342EF343-410F-40D0-9ADE-3CA5E34DC31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5" name="Text Box 84">
          <a:extLst>
            <a:ext uri="{FF2B5EF4-FFF2-40B4-BE49-F238E27FC236}">
              <a16:creationId xmlns:a16="http://schemas.microsoft.com/office/drawing/2014/main" id="{8C834CC4-A745-4EBA-8474-29326EB0118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6" name="Text Box 85">
          <a:extLst>
            <a:ext uri="{FF2B5EF4-FFF2-40B4-BE49-F238E27FC236}">
              <a16:creationId xmlns:a16="http://schemas.microsoft.com/office/drawing/2014/main" id="{3D815B0F-75E5-4CC0-BE21-F8BDB0751DF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7" name="Text Box 86">
          <a:extLst>
            <a:ext uri="{FF2B5EF4-FFF2-40B4-BE49-F238E27FC236}">
              <a16:creationId xmlns:a16="http://schemas.microsoft.com/office/drawing/2014/main" id="{374871F3-05C9-43E8-9BD7-D042AA49D64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8" name="Text Box 87">
          <a:extLst>
            <a:ext uri="{FF2B5EF4-FFF2-40B4-BE49-F238E27FC236}">
              <a16:creationId xmlns:a16="http://schemas.microsoft.com/office/drawing/2014/main" id="{62F2E0DC-14D7-46D4-B47B-022AE692980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69" name="Text Box 88">
          <a:extLst>
            <a:ext uri="{FF2B5EF4-FFF2-40B4-BE49-F238E27FC236}">
              <a16:creationId xmlns:a16="http://schemas.microsoft.com/office/drawing/2014/main" id="{73055C38-4B5E-476D-90B3-E4889B99FD9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0" name="Text Box 89">
          <a:extLst>
            <a:ext uri="{FF2B5EF4-FFF2-40B4-BE49-F238E27FC236}">
              <a16:creationId xmlns:a16="http://schemas.microsoft.com/office/drawing/2014/main" id="{C9D6421E-0FA7-4098-AF5A-F6525358794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1" name="Text Box 90">
          <a:extLst>
            <a:ext uri="{FF2B5EF4-FFF2-40B4-BE49-F238E27FC236}">
              <a16:creationId xmlns:a16="http://schemas.microsoft.com/office/drawing/2014/main" id="{AD06D142-AB18-4B09-A658-28870AAEF97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2" name="Text Box 91">
          <a:extLst>
            <a:ext uri="{FF2B5EF4-FFF2-40B4-BE49-F238E27FC236}">
              <a16:creationId xmlns:a16="http://schemas.microsoft.com/office/drawing/2014/main" id="{500AC8AC-278C-4E6C-A26A-8BDF67403DC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3" name="Text Box 92">
          <a:extLst>
            <a:ext uri="{FF2B5EF4-FFF2-40B4-BE49-F238E27FC236}">
              <a16:creationId xmlns:a16="http://schemas.microsoft.com/office/drawing/2014/main" id="{F80B6EBC-6FF0-45D6-B4FE-5B02E92E282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4" name="Text Box 93">
          <a:extLst>
            <a:ext uri="{FF2B5EF4-FFF2-40B4-BE49-F238E27FC236}">
              <a16:creationId xmlns:a16="http://schemas.microsoft.com/office/drawing/2014/main" id="{B71A1CF0-433B-4F54-8E51-7B31EEBA559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5" name="Text Box 94">
          <a:extLst>
            <a:ext uri="{FF2B5EF4-FFF2-40B4-BE49-F238E27FC236}">
              <a16:creationId xmlns:a16="http://schemas.microsoft.com/office/drawing/2014/main" id="{61FECCD0-E1FC-4007-B4F6-93D22CA8EFC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6" name="Text Box 95">
          <a:extLst>
            <a:ext uri="{FF2B5EF4-FFF2-40B4-BE49-F238E27FC236}">
              <a16:creationId xmlns:a16="http://schemas.microsoft.com/office/drawing/2014/main" id="{69BA9E6C-179F-4B98-B540-861DA9FC74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7" name="Text Box 96">
          <a:extLst>
            <a:ext uri="{FF2B5EF4-FFF2-40B4-BE49-F238E27FC236}">
              <a16:creationId xmlns:a16="http://schemas.microsoft.com/office/drawing/2014/main" id="{6B2C71C0-DD26-481F-84E1-DAD209DBE0E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8" name="Text Box 97">
          <a:extLst>
            <a:ext uri="{FF2B5EF4-FFF2-40B4-BE49-F238E27FC236}">
              <a16:creationId xmlns:a16="http://schemas.microsoft.com/office/drawing/2014/main" id="{2B762EA9-A691-44D4-9D14-DA4539025B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79" name="Text Box 98">
          <a:extLst>
            <a:ext uri="{FF2B5EF4-FFF2-40B4-BE49-F238E27FC236}">
              <a16:creationId xmlns:a16="http://schemas.microsoft.com/office/drawing/2014/main" id="{6EA1E7B6-922E-4447-9F4E-0BEB29AD43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0" name="Text Box 99">
          <a:extLst>
            <a:ext uri="{FF2B5EF4-FFF2-40B4-BE49-F238E27FC236}">
              <a16:creationId xmlns:a16="http://schemas.microsoft.com/office/drawing/2014/main" id="{E6BC6A79-AC86-4EB5-8308-9CA494328AA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1" name="Text Box 100">
          <a:extLst>
            <a:ext uri="{FF2B5EF4-FFF2-40B4-BE49-F238E27FC236}">
              <a16:creationId xmlns:a16="http://schemas.microsoft.com/office/drawing/2014/main" id="{3FF641B9-2BA9-46AF-B4CA-B93B6C436D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2" name="Text Box 101">
          <a:extLst>
            <a:ext uri="{FF2B5EF4-FFF2-40B4-BE49-F238E27FC236}">
              <a16:creationId xmlns:a16="http://schemas.microsoft.com/office/drawing/2014/main" id="{84BF8380-C22B-403C-9EDA-2591FB41B80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3" name="Text Box 102">
          <a:extLst>
            <a:ext uri="{FF2B5EF4-FFF2-40B4-BE49-F238E27FC236}">
              <a16:creationId xmlns:a16="http://schemas.microsoft.com/office/drawing/2014/main" id="{9160A5A4-9F4D-41A6-91D8-5B6969FA1A5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4" name="Text Box 103">
          <a:extLst>
            <a:ext uri="{FF2B5EF4-FFF2-40B4-BE49-F238E27FC236}">
              <a16:creationId xmlns:a16="http://schemas.microsoft.com/office/drawing/2014/main" id="{98C0B743-AC18-48B8-B8FF-D3DE96B925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5" name="Text Box 104">
          <a:extLst>
            <a:ext uri="{FF2B5EF4-FFF2-40B4-BE49-F238E27FC236}">
              <a16:creationId xmlns:a16="http://schemas.microsoft.com/office/drawing/2014/main" id="{E6D50F86-0B3E-45BE-9E26-CA3B2E25FC2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6" name="Text Box 105">
          <a:extLst>
            <a:ext uri="{FF2B5EF4-FFF2-40B4-BE49-F238E27FC236}">
              <a16:creationId xmlns:a16="http://schemas.microsoft.com/office/drawing/2014/main" id="{3CB28F36-D519-490C-A393-AC571E847CC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7" name="Text Box 106">
          <a:extLst>
            <a:ext uri="{FF2B5EF4-FFF2-40B4-BE49-F238E27FC236}">
              <a16:creationId xmlns:a16="http://schemas.microsoft.com/office/drawing/2014/main" id="{3980A162-801F-430D-819A-A8DC3D259E7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8" name="Text Box 107">
          <a:extLst>
            <a:ext uri="{FF2B5EF4-FFF2-40B4-BE49-F238E27FC236}">
              <a16:creationId xmlns:a16="http://schemas.microsoft.com/office/drawing/2014/main" id="{1179F29F-E687-453F-BD75-6B2B2DB5FC5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89" name="Text Box 108">
          <a:extLst>
            <a:ext uri="{FF2B5EF4-FFF2-40B4-BE49-F238E27FC236}">
              <a16:creationId xmlns:a16="http://schemas.microsoft.com/office/drawing/2014/main" id="{A8BEEB23-B46F-488F-A9D6-88D52236ED8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0" name="Text Box 109">
          <a:extLst>
            <a:ext uri="{FF2B5EF4-FFF2-40B4-BE49-F238E27FC236}">
              <a16:creationId xmlns:a16="http://schemas.microsoft.com/office/drawing/2014/main" id="{2E3DBCDD-233C-4C5B-9D00-5D8CCA094FE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1" name="Text Box 110">
          <a:extLst>
            <a:ext uri="{FF2B5EF4-FFF2-40B4-BE49-F238E27FC236}">
              <a16:creationId xmlns:a16="http://schemas.microsoft.com/office/drawing/2014/main" id="{E77195FD-7607-4A35-A30C-8CF499D7C83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2" name="Text Box 111">
          <a:extLst>
            <a:ext uri="{FF2B5EF4-FFF2-40B4-BE49-F238E27FC236}">
              <a16:creationId xmlns:a16="http://schemas.microsoft.com/office/drawing/2014/main" id="{EAA4D0AC-6A87-4BCD-BAFA-971B21AA2C0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3" name="Text Box 112">
          <a:extLst>
            <a:ext uri="{FF2B5EF4-FFF2-40B4-BE49-F238E27FC236}">
              <a16:creationId xmlns:a16="http://schemas.microsoft.com/office/drawing/2014/main" id="{5CCD34C3-6834-49E4-A077-F5BAEA588C3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4" name="Text Box 113">
          <a:extLst>
            <a:ext uri="{FF2B5EF4-FFF2-40B4-BE49-F238E27FC236}">
              <a16:creationId xmlns:a16="http://schemas.microsoft.com/office/drawing/2014/main" id="{E1AB726F-C91B-42E6-A8CD-E691B4506C7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5" name="Text Box 114">
          <a:extLst>
            <a:ext uri="{FF2B5EF4-FFF2-40B4-BE49-F238E27FC236}">
              <a16:creationId xmlns:a16="http://schemas.microsoft.com/office/drawing/2014/main" id="{5C77EC94-715F-4895-8E50-811D8324FC7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6" name="Text Box 115">
          <a:extLst>
            <a:ext uri="{FF2B5EF4-FFF2-40B4-BE49-F238E27FC236}">
              <a16:creationId xmlns:a16="http://schemas.microsoft.com/office/drawing/2014/main" id="{24DBA132-C302-4228-98BC-4BB2ED0CBD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7" name="Text Box 116">
          <a:extLst>
            <a:ext uri="{FF2B5EF4-FFF2-40B4-BE49-F238E27FC236}">
              <a16:creationId xmlns:a16="http://schemas.microsoft.com/office/drawing/2014/main" id="{DD3B9D5F-E690-4943-8DC7-549DC0CCD05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8" name="Text Box 117">
          <a:extLst>
            <a:ext uri="{FF2B5EF4-FFF2-40B4-BE49-F238E27FC236}">
              <a16:creationId xmlns:a16="http://schemas.microsoft.com/office/drawing/2014/main" id="{E7177259-DE8B-440E-880F-091B4E6BE81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499" name="Text Box 118">
          <a:extLst>
            <a:ext uri="{FF2B5EF4-FFF2-40B4-BE49-F238E27FC236}">
              <a16:creationId xmlns:a16="http://schemas.microsoft.com/office/drawing/2014/main" id="{33E6E118-413B-4532-8EC8-1E000686E1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0" name="Text Box 119">
          <a:extLst>
            <a:ext uri="{FF2B5EF4-FFF2-40B4-BE49-F238E27FC236}">
              <a16:creationId xmlns:a16="http://schemas.microsoft.com/office/drawing/2014/main" id="{47855288-66C7-4FC1-AFE9-BEF8B9A6E0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1" name="Text Box 120">
          <a:extLst>
            <a:ext uri="{FF2B5EF4-FFF2-40B4-BE49-F238E27FC236}">
              <a16:creationId xmlns:a16="http://schemas.microsoft.com/office/drawing/2014/main" id="{ECA06A80-1EF1-460D-82A6-D24245F147C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2" name="Text Box 121">
          <a:extLst>
            <a:ext uri="{FF2B5EF4-FFF2-40B4-BE49-F238E27FC236}">
              <a16:creationId xmlns:a16="http://schemas.microsoft.com/office/drawing/2014/main" id="{A0EC0189-4A03-434B-8ABB-A84C05B8CCF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3" name="Text Box 122">
          <a:extLst>
            <a:ext uri="{FF2B5EF4-FFF2-40B4-BE49-F238E27FC236}">
              <a16:creationId xmlns:a16="http://schemas.microsoft.com/office/drawing/2014/main" id="{64FE4DEB-1BC8-49CE-A6C6-0198A405CFDA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4" name="Text Box 123">
          <a:extLst>
            <a:ext uri="{FF2B5EF4-FFF2-40B4-BE49-F238E27FC236}">
              <a16:creationId xmlns:a16="http://schemas.microsoft.com/office/drawing/2014/main" id="{0AAE4F16-D2B1-449D-9571-6FD1C9665E7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5" name="Text Box 124">
          <a:extLst>
            <a:ext uri="{FF2B5EF4-FFF2-40B4-BE49-F238E27FC236}">
              <a16:creationId xmlns:a16="http://schemas.microsoft.com/office/drawing/2014/main" id="{BC55F494-27B2-4339-8A80-3CAF672E22E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6" name="Text Box 125">
          <a:extLst>
            <a:ext uri="{FF2B5EF4-FFF2-40B4-BE49-F238E27FC236}">
              <a16:creationId xmlns:a16="http://schemas.microsoft.com/office/drawing/2014/main" id="{FF4F30C8-4608-4C17-91FB-1402CB07154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7" name="Text Box 126">
          <a:extLst>
            <a:ext uri="{FF2B5EF4-FFF2-40B4-BE49-F238E27FC236}">
              <a16:creationId xmlns:a16="http://schemas.microsoft.com/office/drawing/2014/main" id="{25B69E2E-FC06-419E-8867-D9D299C4759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8" name="Text Box 127">
          <a:extLst>
            <a:ext uri="{FF2B5EF4-FFF2-40B4-BE49-F238E27FC236}">
              <a16:creationId xmlns:a16="http://schemas.microsoft.com/office/drawing/2014/main" id="{CCE05F7A-BD4D-4792-BCB2-2611441B310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09" name="Text Box 128">
          <a:extLst>
            <a:ext uri="{FF2B5EF4-FFF2-40B4-BE49-F238E27FC236}">
              <a16:creationId xmlns:a16="http://schemas.microsoft.com/office/drawing/2014/main" id="{D334CC86-AC68-455A-9C17-F0E5975795B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0" name="Text Box 129">
          <a:extLst>
            <a:ext uri="{FF2B5EF4-FFF2-40B4-BE49-F238E27FC236}">
              <a16:creationId xmlns:a16="http://schemas.microsoft.com/office/drawing/2014/main" id="{A07A1ABC-C636-4BBF-9E8E-7BA3CF34611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1" name="Text Box 130">
          <a:extLst>
            <a:ext uri="{FF2B5EF4-FFF2-40B4-BE49-F238E27FC236}">
              <a16:creationId xmlns:a16="http://schemas.microsoft.com/office/drawing/2014/main" id="{A1B1ED22-3813-4708-ADE0-7BBB9E3C731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2" name="Text Box 131">
          <a:extLst>
            <a:ext uri="{FF2B5EF4-FFF2-40B4-BE49-F238E27FC236}">
              <a16:creationId xmlns:a16="http://schemas.microsoft.com/office/drawing/2014/main" id="{FDFFC486-7A0E-45ED-859A-A42AB16AC3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3" name="Text Box 132">
          <a:extLst>
            <a:ext uri="{FF2B5EF4-FFF2-40B4-BE49-F238E27FC236}">
              <a16:creationId xmlns:a16="http://schemas.microsoft.com/office/drawing/2014/main" id="{90C95F2A-3BBC-44BF-9FD7-BC45DC6B5AC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4" name="Text Box 133">
          <a:extLst>
            <a:ext uri="{FF2B5EF4-FFF2-40B4-BE49-F238E27FC236}">
              <a16:creationId xmlns:a16="http://schemas.microsoft.com/office/drawing/2014/main" id="{23689E93-B639-4BEF-9AD7-C78CA20A3C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5" name="Text Box 134">
          <a:extLst>
            <a:ext uri="{FF2B5EF4-FFF2-40B4-BE49-F238E27FC236}">
              <a16:creationId xmlns:a16="http://schemas.microsoft.com/office/drawing/2014/main" id="{B3E5EF0D-29CD-4472-B1B2-D9952B016C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6" name="Text Box 135">
          <a:extLst>
            <a:ext uri="{FF2B5EF4-FFF2-40B4-BE49-F238E27FC236}">
              <a16:creationId xmlns:a16="http://schemas.microsoft.com/office/drawing/2014/main" id="{945D5D8E-9E64-41AD-BF2E-E32D6DFBF21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7" name="Text Box 136">
          <a:extLst>
            <a:ext uri="{FF2B5EF4-FFF2-40B4-BE49-F238E27FC236}">
              <a16:creationId xmlns:a16="http://schemas.microsoft.com/office/drawing/2014/main" id="{09466C76-E81F-4208-BB4E-42E809A0991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8" name="Text Box 137">
          <a:extLst>
            <a:ext uri="{FF2B5EF4-FFF2-40B4-BE49-F238E27FC236}">
              <a16:creationId xmlns:a16="http://schemas.microsoft.com/office/drawing/2014/main" id="{A59D3FE7-03DE-41E4-A094-16429E7318C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19" name="Text Box 138">
          <a:extLst>
            <a:ext uri="{FF2B5EF4-FFF2-40B4-BE49-F238E27FC236}">
              <a16:creationId xmlns:a16="http://schemas.microsoft.com/office/drawing/2014/main" id="{CB99FE96-8BA1-4CA1-9EDE-22EE26E202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0" name="Text Box 139">
          <a:extLst>
            <a:ext uri="{FF2B5EF4-FFF2-40B4-BE49-F238E27FC236}">
              <a16:creationId xmlns:a16="http://schemas.microsoft.com/office/drawing/2014/main" id="{A0A3E971-C450-4C30-BB53-3FF9CA2EB4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1" name="Text Box 140">
          <a:extLst>
            <a:ext uri="{FF2B5EF4-FFF2-40B4-BE49-F238E27FC236}">
              <a16:creationId xmlns:a16="http://schemas.microsoft.com/office/drawing/2014/main" id="{D2D04F8E-FA4E-4054-9F45-770A6682C42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2" name="Text Box 141">
          <a:extLst>
            <a:ext uri="{FF2B5EF4-FFF2-40B4-BE49-F238E27FC236}">
              <a16:creationId xmlns:a16="http://schemas.microsoft.com/office/drawing/2014/main" id="{3696D23C-535F-4D32-8564-909B3D92D5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3" name="Text Box 142">
          <a:extLst>
            <a:ext uri="{FF2B5EF4-FFF2-40B4-BE49-F238E27FC236}">
              <a16:creationId xmlns:a16="http://schemas.microsoft.com/office/drawing/2014/main" id="{F5043DEA-31CE-4203-ABF3-AD08A5C893B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4" name="Text Box 143">
          <a:extLst>
            <a:ext uri="{FF2B5EF4-FFF2-40B4-BE49-F238E27FC236}">
              <a16:creationId xmlns:a16="http://schemas.microsoft.com/office/drawing/2014/main" id="{B54231A4-CF84-410D-911C-E4DC87463A3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5" name="Text Box 144">
          <a:extLst>
            <a:ext uri="{FF2B5EF4-FFF2-40B4-BE49-F238E27FC236}">
              <a16:creationId xmlns:a16="http://schemas.microsoft.com/office/drawing/2014/main" id="{79151B39-9125-4363-BEFB-0856EEF50C3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6" name="Text Box 145">
          <a:extLst>
            <a:ext uri="{FF2B5EF4-FFF2-40B4-BE49-F238E27FC236}">
              <a16:creationId xmlns:a16="http://schemas.microsoft.com/office/drawing/2014/main" id="{CD310BA9-2F17-449A-B025-E60DA63A823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7" name="Text Box 146">
          <a:extLst>
            <a:ext uri="{FF2B5EF4-FFF2-40B4-BE49-F238E27FC236}">
              <a16:creationId xmlns:a16="http://schemas.microsoft.com/office/drawing/2014/main" id="{BAA9632D-A846-4CD7-BD59-2B669F3CA2B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8" name="Text Box 147">
          <a:extLst>
            <a:ext uri="{FF2B5EF4-FFF2-40B4-BE49-F238E27FC236}">
              <a16:creationId xmlns:a16="http://schemas.microsoft.com/office/drawing/2014/main" id="{07601DAD-6A1C-4B77-A8B1-A5A94B4848A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29" name="Text Box 148">
          <a:extLst>
            <a:ext uri="{FF2B5EF4-FFF2-40B4-BE49-F238E27FC236}">
              <a16:creationId xmlns:a16="http://schemas.microsoft.com/office/drawing/2014/main" id="{68CC959D-F89A-4E9A-8059-60D512C333E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0" name="Text Box 149">
          <a:extLst>
            <a:ext uri="{FF2B5EF4-FFF2-40B4-BE49-F238E27FC236}">
              <a16:creationId xmlns:a16="http://schemas.microsoft.com/office/drawing/2014/main" id="{0B304AD7-8231-4F79-8EC8-48ACFABA1FD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1" name="Text Box 150">
          <a:extLst>
            <a:ext uri="{FF2B5EF4-FFF2-40B4-BE49-F238E27FC236}">
              <a16:creationId xmlns:a16="http://schemas.microsoft.com/office/drawing/2014/main" id="{AAA196BF-7BD5-4EED-99CA-BE1178BEEAB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2" name="Text Box 151">
          <a:extLst>
            <a:ext uri="{FF2B5EF4-FFF2-40B4-BE49-F238E27FC236}">
              <a16:creationId xmlns:a16="http://schemas.microsoft.com/office/drawing/2014/main" id="{7EC216A3-2BE4-4C76-A8C5-5E3E60D69DE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3" name="Text Box 152">
          <a:extLst>
            <a:ext uri="{FF2B5EF4-FFF2-40B4-BE49-F238E27FC236}">
              <a16:creationId xmlns:a16="http://schemas.microsoft.com/office/drawing/2014/main" id="{D288F86A-E5AA-4C32-AEEA-0A63701E3A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4" name="Text Box 153">
          <a:extLst>
            <a:ext uri="{FF2B5EF4-FFF2-40B4-BE49-F238E27FC236}">
              <a16:creationId xmlns:a16="http://schemas.microsoft.com/office/drawing/2014/main" id="{19F7C658-F8DE-46E8-9DC5-209122A5E5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5" name="Text Box 154">
          <a:extLst>
            <a:ext uri="{FF2B5EF4-FFF2-40B4-BE49-F238E27FC236}">
              <a16:creationId xmlns:a16="http://schemas.microsoft.com/office/drawing/2014/main" id="{B2E633C1-4578-4886-BEB0-F0A74B8E1F8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6" name="Text Box 155">
          <a:extLst>
            <a:ext uri="{FF2B5EF4-FFF2-40B4-BE49-F238E27FC236}">
              <a16:creationId xmlns:a16="http://schemas.microsoft.com/office/drawing/2014/main" id="{BE810451-BB89-4F33-B1A0-4FBB03E923B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7" name="Text Box 156">
          <a:extLst>
            <a:ext uri="{FF2B5EF4-FFF2-40B4-BE49-F238E27FC236}">
              <a16:creationId xmlns:a16="http://schemas.microsoft.com/office/drawing/2014/main" id="{96A3A8F3-57D2-4EAC-BE74-0D90A296BF6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8" name="Text Box 157">
          <a:extLst>
            <a:ext uri="{FF2B5EF4-FFF2-40B4-BE49-F238E27FC236}">
              <a16:creationId xmlns:a16="http://schemas.microsoft.com/office/drawing/2014/main" id="{6F6C65A1-1EB4-4C56-8F1D-EA1A87B2536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39" name="Text Box 158">
          <a:extLst>
            <a:ext uri="{FF2B5EF4-FFF2-40B4-BE49-F238E27FC236}">
              <a16:creationId xmlns:a16="http://schemas.microsoft.com/office/drawing/2014/main" id="{781D9D08-4910-4000-879C-195ACCAE4A7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0" name="Text Box 159">
          <a:extLst>
            <a:ext uri="{FF2B5EF4-FFF2-40B4-BE49-F238E27FC236}">
              <a16:creationId xmlns:a16="http://schemas.microsoft.com/office/drawing/2014/main" id="{25A6B509-2A8E-4AF7-B65A-2A6CBB4B8C9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1" name="Text Box 160">
          <a:extLst>
            <a:ext uri="{FF2B5EF4-FFF2-40B4-BE49-F238E27FC236}">
              <a16:creationId xmlns:a16="http://schemas.microsoft.com/office/drawing/2014/main" id="{DC8F6E4C-486F-451A-906C-A2A5AAECF8F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2" name="Text Box 161">
          <a:extLst>
            <a:ext uri="{FF2B5EF4-FFF2-40B4-BE49-F238E27FC236}">
              <a16:creationId xmlns:a16="http://schemas.microsoft.com/office/drawing/2014/main" id="{970C172A-4913-4A03-9538-59EBC5DBFC5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3" name="Text Box 162">
          <a:extLst>
            <a:ext uri="{FF2B5EF4-FFF2-40B4-BE49-F238E27FC236}">
              <a16:creationId xmlns:a16="http://schemas.microsoft.com/office/drawing/2014/main" id="{4B40691F-0462-4E42-B04E-8F1E50AB764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4" name="Text Box 163">
          <a:extLst>
            <a:ext uri="{FF2B5EF4-FFF2-40B4-BE49-F238E27FC236}">
              <a16:creationId xmlns:a16="http://schemas.microsoft.com/office/drawing/2014/main" id="{73813E0C-824B-4D73-9963-5F3C24B343F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5" name="Text Box 164">
          <a:extLst>
            <a:ext uri="{FF2B5EF4-FFF2-40B4-BE49-F238E27FC236}">
              <a16:creationId xmlns:a16="http://schemas.microsoft.com/office/drawing/2014/main" id="{2FB26C76-B372-466A-8EB9-511DB481A23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6" name="Text Box 165">
          <a:extLst>
            <a:ext uri="{FF2B5EF4-FFF2-40B4-BE49-F238E27FC236}">
              <a16:creationId xmlns:a16="http://schemas.microsoft.com/office/drawing/2014/main" id="{E899249E-92AC-4765-8902-9FA06E96EFF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7" name="Text Box 166">
          <a:extLst>
            <a:ext uri="{FF2B5EF4-FFF2-40B4-BE49-F238E27FC236}">
              <a16:creationId xmlns:a16="http://schemas.microsoft.com/office/drawing/2014/main" id="{B7556CE9-A351-4914-9112-D832E2FC875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8" name="Text Box 167">
          <a:extLst>
            <a:ext uri="{FF2B5EF4-FFF2-40B4-BE49-F238E27FC236}">
              <a16:creationId xmlns:a16="http://schemas.microsoft.com/office/drawing/2014/main" id="{F7C06D12-E150-45A2-BC1F-4E563DA84C8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49" name="Text Box 168">
          <a:extLst>
            <a:ext uri="{FF2B5EF4-FFF2-40B4-BE49-F238E27FC236}">
              <a16:creationId xmlns:a16="http://schemas.microsoft.com/office/drawing/2014/main" id="{C1640DE0-28B6-44FB-9A33-0D2EC2E7072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0" name="Text Box 169">
          <a:extLst>
            <a:ext uri="{FF2B5EF4-FFF2-40B4-BE49-F238E27FC236}">
              <a16:creationId xmlns:a16="http://schemas.microsoft.com/office/drawing/2014/main" id="{52A5D651-53B9-4115-A219-11CA91683A7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1" name="Text Box 170">
          <a:extLst>
            <a:ext uri="{FF2B5EF4-FFF2-40B4-BE49-F238E27FC236}">
              <a16:creationId xmlns:a16="http://schemas.microsoft.com/office/drawing/2014/main" id="{40167DEB-2F86-40E8-B211-410C3ADEE0C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2" name="Text Box 171">
          <a:extLst>
            <a:ext uri="{FF2B5EF4-FFF2-40B4-BE49-F238E27FC236}">
              <a16:creationId xmlns:a16="http://schemas.microsoft.com/office/drawing/2014/main" id="{F20AF9C4-910D-4B04-9473-0C0BCE07256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3" name="Text Box 172">
          <a:extLst>
            <a:ext uri="{FF2B5EF4-FFF2-40B4-BE49-F238E27FC236}">
              <a16:creationId xmlns:a16="http://schemas.microsoft.com/office/drawing/2014/main" id="{C20BB842-4235-47C3-B489-EC6FD4C6C41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4" name="Text Box 173">
          <a:extLst>
            <a:ext uri="{FF2B5EF4-FFF2-40B4-BE49-F238E27FC236}">
              <a16:creationId xmlns:a16="http://schemas.microsoft.com/office/drawing/2014/main" id="{CBF0359F-1114-4405-9466-2C1E15B93BC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5" name="Text Box 174">
          <a:extLst>
            <a:ext uri="{FF2B5EF4-FFF2-40B4-BE49-F238E27FC236}">
              <a16:creationId xmlns:a16="http://schemas.microsoft.com/office/drawing/2014/main" id="{14E9435F-04E2-4B9B-956F-6798F6FFEEB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6" name="Text Box 175">
          <a:extLst>
            <a:ext uri="{FF2B5EF4-FFF2-40B4-BE49-F238E27FC236}">
              <a16:creationId xmlns:a16="http://schemas.microsoft.com/office/drawing/2014/main" id="{9659325E-5955-4944-B7CB-DEA99D9428A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7" name="Text Box 176">
          <a:extLst>
            <a:ext uri="{FF2B5EF4-FFF2-40B4-BE49-F238E27FC236}">
              <a16:creationId xmlns:a16="http://schemas.microsoft.com/office/drawing/2014/main" id="{665D2EC9-544A-4D17-BC34-1E051CDD6C9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8" name="Text Box 177">
          <a:extLst>
            <a:ext uri="{FF2B5EF4-FFF2-40B4-BE49-F238E27FC236}">
              <a16:creationId xmlns:a16="http://schemas.microsoft.com/office/drawing/2014/main" id="{5EB632D9-4627-4E57-93F1-52AB37A1E8D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59" name="Text Box 178">
          <a:extLst>
            <a:ext uri="{FF2B5EF4-FFF2-40B4-BE49-F238E27FC236}">
              <a16:creationId xmlns:a16="http://schemas.microsoft.com/office/drawing/2014/main" id="{EA3960A9-741C-46CE-B8FF-CBB712DFE85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0" name="Text Box 179">
          <a:extLst>
            <a:ext uri="{FF2B5EF4-FFF2-40B4-BE49-F238E27FC236}">
              <a16:creationId xmlns:a16="http://schemas.microsoft.com/office/drawing/2014/main" id="{AB3741E2-E192-4771-955D-D5BA0957921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1" name="Text Box 180">
          <a:extLst>
            <a:ext uri="{FF2B5EF4-FFF2-40B4-BE49-F238E27FC236}">
              <a16:creationId xmlns:a16="http://schemas.microsoft.com/office/drawing/2014/main" id="{29EDDBCF-DBFC-45E0-B319-03293B2E4CA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2" name="Text Box 181">
          <a:extLst>
            <a:ext uri="{FF2B5EF4-FFF2-40B4-BE49-F238E27FC236}">
              <a16:creationId xmlns:a16="http://schemas.microsoft.com/office/drawing/2014/main" id="{FE638B71-8055-407E-9577-46FB41BEEBD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3" name="Text Box 182">
          <a:extLst>
            <a:ext uri="{FF2B5EF4-FFF2-40B4-BE49-F238E27FC236}">
              <a16:creationId xmlns:a16="http://schemas.microsoft.com/office/drawing/2014/main" id="{62F93CB6-72BE-4814-9AAC-2CDD2244BE6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4" name="Text Box 183">
          <a:extLst>
            <a:ext uri="{FF2B5EF4-FFF2-40B4-BE49-F238E27FC236}">
              <a16:creationId xmlns:a16="http://schemas.microsoft.com/office/drawing/2014/main" id="{6DB5FE3D-0CCB-48B3-A740-5114BB604F3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5" name="Text Box 184">
          <a:extLst>
            <a:ext uri="{FF2B5EF4-FFF2-40B4-BE49-F238E27FC236}">
              <a16:creationId xmlns:a16="http://schemas.microsoft.com/office/drawing/2014/main" id="{5933C4E1-2E70-4E7D-99EE-9EF3F39F36A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6" name="Text Box 185">
          <a:extLst>
            <a:ext uri="{FF2B5EF4-FFF2-40B4-BE49-F238E27FC236}">
              <a16:creationId xmlns:a16="http://schemas.microsoft.com/office/drawing/2014/main" id="{3B4AD572-9EF9-4636-8D04-83E1D323D7A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67" name="Text Box 186">
          <a:extLst>
            <a:ext uri="{FF2B5EF4-FFF2-40B4-BE49-F238E27FC236}">
              <a16:creationId xmlns:a16="http://schemas.microsoft.com/office/drawing/2014/main" id="{392B7342-5B6D-4410-8DFC-2E0306AE6E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24</xdr:row>
      <xdr:rowOff>0</xdr:rowOff>
    </xdr:from>
    <xdr:to>
      <xdr:col>3</xdr:col>
      <xdr:colOff>180975</xdr:colOff>
      <xdr:row>34</xdr:row>
      <xdr:rowOff>97401</xdr:rowOff>
    </xdr:to>
    <xdr:sp macro="" textlink="">
      <xdr:nvSpPr>
        <xdr:cNvPr id="568" name="Text Box 187">
          <a:extLst>
            <a:ext uri="{FF2B5EF4-FFF2-40B4-BE49-F238E27FC236}">
              <a16:creationId xmlns:a16="http://schemas.microsoft.com/office/drawing/2014/main" id="{2ED85010-14B2-431A-A9E7-810DAAD58667}"/>
            </a:ext>
          </a:extLst>
        </xdr:cNvPr>
        <xdr:cNvSpPr txBox="1">
          <a:spLocks noChangeArrowheads="1"/>
        </xdr:cNvSpPr>
      </xdr:nvSpPr>
      <xdr:spPr bwMode="auto">
        <a:xfrm>
          <a:off x="6896100" y="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2200275</xdr:colOff>
      <xdr:row>33</xdr:row>
      <xdr:rowOff>0</xdr:rowOff>
    </xdr:from>
    <xdr:to>
      <xdr:col>1</xdr:col>
      <xdr:colOff>2305050</xdr:colOff>
      <xdr:row>43</xdr:row>
      <xdr:rowOff>72206</xdr:rowOff>
    </xdr:to>
    <xdr:sp macro="" textlink="">
      <xdr:nvSpPr>
        <xdr:cNvPr id="570" name="Text Box 190">
          <a:extLst>
            <a:ext uri="{FF2B5EF4-FFF2-40B4-BE49-F238E27FC236}">
              <a16:creationId xmlns:a16="http://schemas.microsoft.com/office/drawing/2014/main" id="{E535BC6D-3E90-41AB-9577-42F776A10C54}"/>
            </a:ext>
          </a:extLst>
        </xdr:cNvPr>
        <xdr:cNvSpPr txBox="1">
          <a:spLocks noChangeArrowheads="1"/>
        </xdr:cNvSpPr>
      </xdr:nvSpPr>
      <xdr:spPr bwMode="auto">
        <a:xfrm>
          <a:off x="5981700" y="2219325"/>
          <a:ext cx="1047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1" name="Text Box 191">
          <a:extLst>
            <a:ext uri="{FF2B5EF4-FFF2-40B4-BE49-F238E27FC236}">
              <a16:creationId xmlns:a16="http://schemas.microsoft.com/office/drawing/2014/main" id="{45656EDF-5D7A-4FBB-A414-6A0A7C89B8E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2" name="Text Box 192">
          <a:extLst>
            <a:ext uri="{FF2B5EF4-FFF2-40B4-BE49-F238E27FC236}">
              <a16:creationId xmlns:a16="http://schemas.microsoft.com/office/drawing/2014/main" id="{E1F86C5F-0FEB-43AC-8BE4-93F55F17A44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3" name="Text Box 193">
          <a:extLst>
            <a:ext uri="{FF2B5EF4-FFF2-40B4-BE49-F238E27FC236}">
              <a16:creationId xmlns:a16="http://schemas.microsoft.com/office/drawing/2014/main" id="{615198E3-9439-49C5-AB15-8BCA65B8DA8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4" name="Text Box 194">
          <a:extLst>
            <a:ext uri="{FF2B5EF4-FFF2-40B4-BE49-F238E27FC236}">
              <a16:creationId xmlns:a16="http://schemas.microsoft.com/office/drawing/2014/main" id="{0D80171B-011A-462C-8D28-B950C607F1C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5" name="Text Box 195">
          <a:extLst>
            <a:ext uri="{FF2B5EF4-FFF2-40B4-BE49-F238E27FC236}">
              <a16:creationId xmlns:a16="http://schemas.microsoft.com/office/drawing/2014/main" id="{9C616F66-6BF4-45CB-A94C-12C39C0D53B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6" name="Text Box 196">
          <a:extLst>
            <a:ext uri="{FF2B5EF4-FFF2-40B4-BE49-F238E27FC236}">
              <a16:creationId xmlns:a16="http://schemas.microsoft.com/office/drawing/2014/main" id="{04B61E47-F910-408C-BE3B-AE46266223D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7" name="Text Box 197">
          <a:extLst>
            <a:ext uri="{FF2B5EF4-FFF2-40B4-BE49-F238E27FC236}">
              <a16:creationId xmlns:a16="http://schemas.microsoft.com/office/drawing/2014/main" id="{E3F60D1B-4FA1-43C5-AC26-46901070181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8" name="Text Box 198">
          <a:extLst>
            <a:ext uri="{FF2B5EF4-FFF2-40B4-BE49-F238E27FC236}">
              <a16:creationId xmlns:a16="http://schemas.microsoft.com/office/drawing/2014/main" id="{0825258F-950D-4B32-8AD8-436E66B71DC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79" name="Text Box 199">
          <a:extLst>
            <a:ext uri="{FF2B5EF4-FFF2-40B4-BE49-F238E27FC236}">
              <a16:creationId xmlns:a16="http://schemas.microsoft.com/office/drawing/2014/main" id="{1E7C058B-7580-426F-828A-B5C75786AF7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0" name="Text Box 200">
          <a:extLst>
            <a:ext uri="{FF2B5EF4-FFF2-40B4-BE49-F238E27FC236}">
              <a16:creationId xmlns:a16="http://schemas.microsoft.com/office/drawing/2014/main" id="{EE53019F-9D96-4A82-B763-B72D9371EEB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1" name="Text Box 201">
          <a:extLst>
            <a:ext uri="{FF2B5EF4-FFF2-40B4-BE49-F238E27FC236}">
              <a16:creationId xmlns:a16="http://schemas.microsoft.com/office/drawing/2014/main" id="{107E7234-C001-4306-995D-E643D5F11B1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2" name="Text Box 202">
          <a:extLst>
            <a:ext uri="{FF2B5EF4-FFF2-40B4-BE49-F238E27FC236}">
              <a16:creationId xmlns:a16="http://schemas.microsoft.com/office/drawing/2014/main" id="{E3D6BCE5-99FF-4591-89EF-1539FFB9C16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3" name="Text Box 203">
          <a:extLst>
            <a:ext uri="{FF2B5EF4-FFF2-40B4-BE49-F238E27FC236}">
              <a16:creationId xmlns:a16="http://schemas.microsoft.com/office/drawing/2014/main" id="{CAF89AF6-0EEE-497D-9208-10FD0E3D82A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4" name="Text Box 204">
          <a:extLst>
            <a:ext uri="{FF2B5EF4-FFF2-40B4-BE49-F238E27FC236}">
              <a16:creationId xmlns:a16="http://schemas.microsoft.com/office/drawing/2014/main" id="{8B74DF4D-EB86-4110-954A-7E99E3BA91D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5" name="Text Box 205">
          <a:extLst>
            <a:ext uri="{FF2B5EF4-FFF2-40B4-BE49-F238E27FC236}">
              <a16:creationId xmlns:a16="http://schemas.microsoft.com/office/drawing/2014/main" id="{2BB8E10A-001D-42E1-97B7-878C744F36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6" name="Text Box 206">
          <a:extLst>
            <a:ext uri="{FF2B5EF4-FFF2-40B4-BE49-F238E27FC236}">
              <a16:creationId xmlns:a16="http://schemas.microsoft.com/office/drawing/2014/main" id="{26338F85-7A4A-441C-AD22-5281E490B98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7" name="Text Box 207">
          <a:extLst>
            <a:ext uri="{FF2B5EF4-FFF2-40B4-BE49-F238E27FC236}">
              <a16:creationId xmlns:a16="http://schemas.microsoft.com/office/drawing/2014/main" id="{C9A502F1-769C-4BEB-9B88-29497FB45E7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8" name="Text Box 208">
          <a:extLst>
            <a:ext uri="{FF2B5EF4-FFF2-40B4-BE49-F238E27FC236}">
              <a16:creationId xmlns:a16="http://schemas.microsoft.com/office/drawing/2014/main" id="{24948D37-6A35-4404-AAD4-57ABCB9DDC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89" name="Text Box 209">
          <a:extLst>
            <a:ext uri="{FF2B5EF4-FFF2-40B4-BE49-F238E27FC236}">
              <a16:creationId xmlns:a16="http://schemas.microsoft.com/office/drawing/2014/main" id="{F882FA90-126D-4BDA-8FAC-091E846A6F1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0" name="Text Box 210">
          <a:extLst>
            <a:ext uri="{FF2B5EF4-FFF2-40B4-BE49-F238E27FC236}">
              <a16:creationId xmlns:a16="http://schemas.microsoft.com/office/drawing/2014/main" id="{C213B4BC-B267-4B47-9B29-D770F041F7C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1" name="Text Box 211">
          <a:extLst>
            <a:ext uri="{FF2B5EF4-FFF2-40B4-BE49-F238E27FC236}">
              <a16:creationId xmlns:a16="http://schemas.microsoft.com/office/drawing/2014/main" id="{B988E31D-AA7F-4670-B354-388F01F6DFA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2" name="Text Box 212">
          <a:extLst>
            <a:ext uri="{FF2B5EF4-FFF2-40B4-BE49-F238E27FC236}">
              <a16:creationId xmlns:a16="http://schemas.microsoft.com/office/drawing/2014/main" id="{5ADD12C7-789D-42E6-9D67-27DC777DB3A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3" name="Text Box 213">
          <a:extLst>
            <a:ext uri="{FF2B5EF4-FFF2-40B4-BE49-F238E27FC236}">
              <a16:creationId xmlns:a16="http://schemas.microsoft.com/office/drawing/2014/main" id="{287995CE-C5BF-4021-9C06-95FF4C75EAD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4" name="Text Box 214">
          <a:extLst>
            <a:ext uri="{FF2B5EF4-FFF2-40B4-BE49-F238E27FC236}">
              <a16:creationId xmlns:a16="http://schemas.microsoft.com/office/drawing/2014/main" id="{324884C9-29FA-4AA0-8A15-5C6BB5D78F3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5" name="Text Box 215">
          <a:extLst>
            <a:ext uri="{FF2B5EF4-FFF2-40B4-BE49-F238E27FC236}">
              <a16:creationId xmlns:a16="http://schemas.microsoft.com/office/drawing/2014/main" id="{C10681B3-C5F1-4D17-B9EC-E76B72AB4A7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6" name="Text Box 216">
          <a:extLst>
            <a:ext uri="{FF2B5EF4-FFF2-40B4-BE49-F238E27FC236}">
              <a16:creationId xmlns:a16="http://schemas.microsoft.com/office/drawing/2014/main" id="{E4A0C042-74A6-4AA0-9783-AF9FB5C4FFB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7" name="Text Box 217">
          <a:extLst>
            <a:ext uri="{FF2B5EF4-FFF2-40B4-BE49-F238E27FC236}">
              <a16:creationId xmlns:a16="http://schemas.microsoft.com/office/drawing/2014/main" id="{DC79140B-4ADD-4331-BF88-80C6E2E1312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8" name="Text Box 218">
          <a:extLst>
            <a:ext uri="{FF2B5EF4-FFF2-40B4-BE49-F238E27FC236}">
              <a16:creationId xmlns:a16="http://schemas.microsoft.com/office/drawing/2014/main" id="{B51F8B4D-8704-4203-A348-AAFA01A8A52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599" name="Text Box 219">
          <a:extLst>
            <a:ext uri="{FF2B5EF4-FFF2-40B4-BE49-F238E27FC236}">
              <a16:creationId xmlns:a16="http://schemas.microsoft.com/office/drawing/2014/main" id="{06BB7EBF-A500-4B79-850A-21CFF8B0768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0" name="Text Box 220">
          <a:extLst>
            <a:ext uri="{FF2B5EF4-FFF2-40B4-BE49-F238E27FC236}">
              <a16:creationId xmlns:a16="http://schemas.microsoft.com/office/drawing/2014/main" id="{CB03CD19-9F9B-439B-957F-3B89E163A51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1" name="Text Box 221">
          <a:extLst>
            <a:ext uri="{FF2B5EF4-FFF2-40B4-BE49-F238E27FC236}">
              <a16:creationId xmlns:a16="http://schemas.microsoft.com/office/drawing/2014/main" id="{D2C984E8-7902-438F-B70F-E966A4D7EE4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2" name="Text Box 222">
          <a:extLst>
            <a:ext uri="{FF2B5EF4-FFF2-40B4-BE49-F238E27FC236}">
              <a16:creationId xmlns:a16="http://schemas.microsoft.com/office/drawing/2014/main" id="{8733FAF6-9DFA-451E-B185-3A2F9CA9E5A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3" name="Text Box 223">
          <a:extLst>
            <a:ext uri="{FF2B5EF4-FFF2-40B4-BE49-F238E27FC236}">
              <a16:creationId xmlns:a16="http://schemas.microsoft.com/office/drawing/2014/main" id="{18844969-B901-485E-ABF1-80678102208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4" name="Text Box 224">
          <a:extLst>
            <a:ext uri="{FF2B5EF4-FFF2-40B4-BE49-F238E27FC236}">
              <a16:creationId xmlns:a16="http://schemas.microsoft.com/office/drawing/2014/main" id="{235B0F19-0687-4CE5-848D-5B8EC75452B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5" name="Text Box 225">
          <a:extLst>
            <a:ext uri="{FF2B5EF4-FFF2-40B4-BE49-F238E27FC236}">
              <a16:creationId xmlns:a16="http://schemas.microsoft.com/office/drawing/2014/main" id="{7BFFC514-857B-4B9F-9845-728A1A352F4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6" name="Text Box 226">
          <a:extLst>
            <a:ext uri="{FF2B5EF4-FFF2-40B4-BE49-F238E27FC236}">
              <a16:creationId xmlns:a16="http://schemas.microsoft.com/office/drawing/2014/main" id="{5016A552-0EBA-4879-A8D9-4B0656CA6F4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7" name="Text Box 227">
          <a:extLst>
            <a:ext uri="{FF2B5EF4-FFF2-40B4-BE49-F238E27FC236}">
              <a16:creationId xmlns:a16="http://schemas.microsoft.com/office/drawing/2014/main" id="{58306410-BB21-49CF-8255-FADC8ADC228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8" name="Text Box 228">
          <a:extLst>
            <a:ext uri="{FF2B5EF4-FFF2-40B4-BE49-F238E27FC236}">
              <a16:creationId xmlns:a16="http://schemas.microsoft.com/office/drawing/2014/main" id="{F9FC1958-7A04-41F8-831D-A673A44221A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09" name="Text Box 229">
          <a:extLst>
            <a:ext uri="{FF2B5EF4-FFF2-40B4-BE49-F238E27FC236}">
              <a16:creationId xmlns:a16="http://schemas.microsoft.com/office/drawing/2014/main" id="{5764C1FB-BE11-4569-B59E-0A6956627F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0" name="Text Box 230">
          <a:extLst>
            <a:ext uri="{FF2B5EF4-FFF2-40B4-BE49-F238E27FC236}">
              <a16:creationId xmlns:a16="http://schemas.microsoft.com/office/drawing/2014/main" id="{55F35697-E1D9-41C9-87A5-08BFA780C4B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1" name="Text Box 231">
          <a:extLst>
            <a:ext uri="{FF2B5EF4-FFF2-40B4-BE49-F238E27FC236}">
              <a16:creationId xmlns:a16="http://schemas.microsoft.com/office/drawing/2014/main" id="{36ED6495-79CE-481F-B844-D4569498AD8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2" name="Text Box 232">
          <a:extLst>
            <a:ext uri="{FF2B5EF4-FFF2-40B4-BE49-F238E27FC236}">
              <a16:creationId xmlns:a16="http://schemas.microsoft.com/office/drawing/2014/main" id="{95461EB9-DAFA-45B3-AC96-AF40D74407F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3" name="Text Box 233">
          <a:extLst>
            <a:ext uri="{FF2B5EF4-FFF2-40B4-BE49-F238E27FC236}">
              <a16:creationId xmlns:a16="http://schemas.microsoft.com/office/drawing/2014/main" id="{6C68E472-D1B3-4C6D-840E-04EE91AAF1D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4" name="Text Box 234">
          <a:extLst>
            <a:ext uri="{FF2B5EF4-FFF2-40B4-BE49-F238E27FC236}">
              <a16:creationId xmlns:a16="http://schemas.microsoft.com/office/drawing/2014/main" id="{0176CC7C-8781-405B-A2D9-BC1F9E77A37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5" name="Text Box 235">
          <a:extLst>
            <a:ext uri="{FF2B5EF4-FFF2-40B4-BE49-F238E27FC236}">
              <a16:creationId xmlns:a16="http://schemas.microsoft.com/office/drawing/2014/main" id="{347744AD-C966-4C01-B952-75F2BDAC030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6" name="Text Box 236">
          <a:extLst>
            <a:ext uri="{FF2B5EF4-FFF2-40B4-BE49-F238E27FC236}">
              <a16:creationId xmlns:a16="http://schemas.microsoft.com/office/drawing/2014/main" id="{8202901B-4F12-47DC-9D04-E8EB811077B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7" name="Text Box 237">
          <a:extLst>
            <a:ext uri="{FF2B5EF4-FFF2-40B4-BE49-F238E27FC236}">
              <a16:creationId xmlns:a16="http://schemas.microsoft.com/office/drawing/2014/main" id="{F39C468A-B516-411B-B0DC-00F7B06D7D2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8" name="Text Box 238">
          <a:extLst>
            <a:ext uri="{FF2B5EF4-FFF2-40B4-BE49-F238E27FC236}">
              <a16:creationId xmlns:a16="http://schemas.microsoft.com/office/drawing/2014/main" id="{CC96ABFB-B7B0-4F30-B7F0-26E6ECD892D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19" name="Text Box 239">
          <a:extLst>
            <a:ext uri="{FF2B5EF4-FFF2-40B4-BE49-F238E27FC236}">
              <a16:creationId xmlns:a16="http://schemas.microsoft.com/office/drawing/2014/main" id="{5CA1B557-F94E-4932-B012-1258FA7E25C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0" name="Text Box 240">
          <a:extLst>
            <a:ext uri="{FF2B5EF4-FFF2-40B4-BE49-F238E27FC236}">
              <a16:creationId xmlns:a16="http://schemas.microsoft.com/office/drawing/2014/main" id="{F3D0D138-4F29-4B81-AEA7-604591755A0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1" name="Text Box 241">
          <a:extLst>
            <a:ext uri="{FF2B5EF4-FFF2-40B4-BE49-F238E27FC236}">
              <a16:creationId xmlns:a16="http://schemas.microsoft.com/office/drawing/2014/main" id="{B4AFE14D-80FC-4D3A-9D57-58FA9BB7B3D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2" name="Text Box 242">
          <a:extLst>
            <a:ext uri="{FF2B5EF4-FFF2-40B4-BE49-F238E27FC236}">
              <a16:creationId xmlns:a16="http://schemas.microsoft.com/office/drawing/2014/main" id="{9DBA3D98-0506-49F6-9547-DD83BC8B0D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3" name="Text Box 243">
          <a:extLst>
            <a:ext uri="{FF2B5EF4-FFF2-40B4-BE49-F238E27FC236}">
              <a16:creationId xmlns:a16="http://schemas.microsoft.com/office/drawing/2014/main" id="{388D17F5-7D6D-4842-A062-174321DD5B0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4" name="Text Box 244">
          <a:extLst>
            <a:ext uri="{FF2B5EF4-FFF2-40B4-BE49-F238E27FC236}">
              <a16:creationId xmlns:a16="http://schemas.microsoft.com/office/drawing/2014/main" id="{CD0F3A61-2894-4208-8434-DA57BA77D49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5" name="Text Box 245">
          <a:extLst>
            <a:ext uri="{FF2B5EF4-FFF2-40B4-BE49-F238E27FC236}">
              <a16:creationId xmlns:a16="http://schemas.microsoft.com/office/drawing/2014/main" id="{C2CCBEB8-C9F4-4491-8308-A183411E7B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6" name="Text Box 246">
          <a:extLst>
            <a:ext uri="{FF2B5EF4-FFF2-40B4-BE49-F238E27FC236}">
              <a16:creationId xmlns:a16="http://schemas.microsoft.com/office/drawing/2014/main" id="{63E264A1-6611-4207-ADA6-9D8F0F156CD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7" name="Text Box 247">
          <a:extLst>
            <a:ext uri="{FF2B5EF4-FFF2-40B4-BE49-F238E27FC236}">
              <a16:creationId xmlns:a16="http://schemas.microsoft.com/office/drawing/2014/main" id="{C448FBF5-250F-4733-9153-06236BFA7F5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8" name="Text Box 248">
          <a:extLst>
            <a:ext uri="{FF2B5EF4-FFF2-40B4-BE49-F238E27FC236}">
              <a16:creationId xmlns:a16="http://schemas.microsoft.com/office/drawing/2014/main" id="{9A38285F-EA6E-4EF3-B251-1070CFAA7FA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29" name="Text Box 249">
          <a:extLst>
            <a:ext uri="{FF2B5EF4-FFF2-40B4-BE49-F238E27FC236}">
              <a16:creationId xmlns:a16="http://schemas.microsoft.com/office/drawing/2014/main" id="{CF7A2085-4A87-422F-AEF8-009CE3FDA73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0" name="Text Box 250">
          <a:extLst>
            <a:ext uri="{FF2B5EF4-FFF2-40B4-BE49-F238E27FC236}">
              <a16:creationId xmlns:a16="http://schemas.microsoft.com/office/drawing/2014/main" id="{A005AB99-B0DB-400D-B528-D44B0FBDAB3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1" name="Text Box 251">
          <a:extLst>
            <a:ext uri="{FF2B5EF4-FFF2-40B4-BE49-F238E27FC236}">
              <a16:creationId xmlns:a16="http://schemas.microsoft.com/office/drawing/2014/main" id="{4EA33E17-267B-4034-9199-200ACAAB380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2" name="Text Box 252">
          <a:extLst>
            <a:ext uri="{FF2B5EF4-FFF2-40B4-BE49-F238E27FC236}">
              <a16:creationId xmlns:a16="http://schemas.microsoft.com/office/drawing/2014/main" id="{D3EA31B1-FCCC-4051-A32D-F1D0BDF9756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3" name="Text Box 253">
          <a:extLst>
            <a:ext uri="{FF2B5EF4-FFF2-40B4-BE49-F238E27FC236}">
              <a16:creationId xmlns:a16="http://schemas.microsoft.com/office/drawing/2014/main" id="{6F7066D4-D665-4F5D-BF95-CE0DECED595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4" name="Text Box 254">
          <a:extLst>
            <a:ext uri="{FF2B5EF4-FFF2-40B4-BE49-F238E27FC236}">
              <a16:creationId xmlns:a16="http://schemas.microsoft.com/office/drawing/2014/main" id="{B166E788-75C8-4F6C-9BED-3121BA7A8E2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5" name="Text Box 255">
          <a:extLst>
            <a:ext uri="{FF2B5EF4-FFF2-40B4-BE49-F238E27FC236}">
              <a16:creationId xmlns:a16="http://schemas.microsoft.com/office/drawing/2014/main" id="{11F96530-89BC-48ED-BF7F-731F5B7A418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6" name="Text Box 256">
          <a:extLst>
            <a:ext uri="{FF2B5EF4-FFF2-40B4-BE49-F238E27FC236}">
              <a16:creationId xmlns:a16="http://schemas.microsoft.com/office/drawing/2014/main" id="{8BB9055B-49A6-4DB2-884A-B4BB0553A79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7" name="Text Box 257">
          <a:extLst>
            <a:ext uri="{FF2B5EF4-FFF2-40B4-BE49-F238E27FC236}">
              <a16:creationId xmlns:a16="http://schemas.microsoft.com/office/drawing/2014/main" id="{197632AA-BA33-4934-8DA4-99587FA0F09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8" name="Text Box 258">
          <a:extLst>
            <a:ext uri="{FF2B5EF4-FFF2-40B4-BE49-F238E27FC236}">
              <a16:creationId xmlns:a16="http://schemas.microsoft.com/office/drawing/2014/main" id="{61CAB51C-E2C9-4582-BFC6-8BCA431B8D0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39" name="Text Box 259">
          <a:extLst>
            <a:ext uri="{FF2B5EF4-FFF2-40B4-BE49-F238E27FC236}">
              <a16:creationId xmlns:a16="http://schemas.microsoft.com/office/drawing/2014/main" id="{ACA4B198-CDF1-44B8-9E04-5591D5EF44B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0" name="Text Box 260">
          <a:extLst>
            <a:ext uri="{FF2B5EF4-FFF2-40B4-BE49-F238E27FC236}">
              <a16:creationId xmlns:a16="http://schemas.microsoft.com/office/drawing/2014/main" id="{F35F08A6-87BF-49E0-940B-6528183BBFA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1" name="Text Box 261">
          <a:extLst>
            <a:ext uri="{FF2B5EF4-FFF2-40B4-BE49-F238E27FC236}">
              <a16:creationId xmlns:a16="http://schemas.microsoft.com/office/drawing/2014/main" id="{0251A891-0345-4202-9CEB-291E2958461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2" name="Text Box 262">
          <a:extLst>
            <a:ext uri="{FF2B5EF4-FFF2-40B4-BE49-F238E27FC236}">
              <a16:creationId xmlns:a16="http://schemas.microsoft.com/office/drawing/2014/main" id="{8BD5AB35-1873-4473-A4F4-BC2F7457488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3" name="Text Box 263">
          <a:extLst>
            <a:ext uri="{FF2B5EF4-FFF2-40B4-BE49-F238E27FC236}">
              <a16:creationId xmlns:a16="http://schemas.microsoft.com/office/drawing/2014/main" id="{512FF496-B819-48CB-9D36-E2402220918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4" name="Text Box 264">
          <a:extLst>
            <a:ext uri="{FF2B5EF4-FFF2-40B4-BE49-F238E27FC236}">
              <a16:creationId xmlns:a16="http://schemas.microsoft.com/office/drawing/2014/main" id="{55518043-659F-4371-A834-1732B3DDBF9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5" name="Text Box 265">
          <a:extLst>
            <a:ext uri="{FF2B5EF4-FFF2-40B4-BE49-F238E27FC236}">
              <a16:creationId xmlns:a16="http://schemas.microsoft.com/office/drawing/2014/main" id="{C9A4E5FD-46EA-4698-AB20-778D3F8BEE9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6" name="Text Box 266">
          <a:extLst>
            <a:ext uri="{FF2B5EF4-FFF2-40B4-BE49-F238E27FC236}">
              <a16:creationId xmlns:a16="http://schemas.microsoft.com/office/drawing/2014/main" id="{0A507031-AA22-4C03-AAA5-74A4B8D4C31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7" name="Text Box 267">
          <a:extLst>
            <a:ext uri="{FF2B5EF4-FFF2-40B4-BE49-F238E27FC236}">
              <a16:creationId xmlns:a16="http://schemas.microsoft.com/office/drawing/2014/main" id="{CBFFA042-EA76-4EBC-A10D-8F91D06A93E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8" name="Text Box 268">
          <a:extLst>
            <a:ext uri="{FF2B5EF4-FFF2-40B4-BE49-F238E27FC236}">
              <a16:creationId xmlns:a16="http://schemas.microsoft.com/office/drawing/2014/main" id="{563578C9-03F5-4B53-B2C1-C1032D1715E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49" name="Text Box 269">
          <a:extLst>
            <a:ext uri="{FF2B5EF4-FFF2-40B4-BE49-F238E27FC236}">
              <a16:creationId xmlns:a16="http://schemas.microsoft.com/office/drawing/2014/main" id="{2E195F88-5017-401E-91E0-069A3E65BC5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0" name="Text Box 270">
          <a:extLst>
            <a:ext uri="{FF2B5EF4-FFF2-40B4-BE49-F238E27FC236}">
              <a16:creationId xmlns:a16="http://schemas.microsoft.com/office/drawing/2014/main" id="{CA9F7D4C-E6E0-4299-BEEC-C4E5B608086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1" name="Text Box 271">
          <a:extLst>
            <a:ext uri="{FF2B5EF4-FFF2-40B4-BE49-F238E27FC236}">
              <a16:creationId xmlns:a16="http://schemas.microsoft.com/office/drawing/2014/main" id="{72DEBD09-05D2-4185-AFAF-126B9BA88CD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2" name="Text Box 272">
          <a:extLst>
            <a:ext uri="{FF2B5EF4-FFF2-40B4-BE49-F238E27FC236}">
              <a16:creationId xmlns:a16="http://schemas.microsoft.com/office/drawing/2014/main" id="{A07AAAAF-12AB-4E9D-808E-E5BD51F6D8F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3" name="Text Box 273">
          <a:extLst>
            <a:ext uri="{FF2B5EF4-FFF2-40B4-BE49-F238E27FC236}">
              <a16:creationId xmlns:a16="http://schemas.microsoft.com/office/drawing/2014/main" id="{2071174C-D3AC-4631-AE45-ED5EA9CBA66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4" name="Text Box 274">
          <a:extLst>
            <a:ext uri="{FF2B5EF4-FFF2-40B4-BE49-F238E27FC236}">
              <a16:creationId xmlns:a16="http://schemas.microsoft.com/office/drawing/2014/main" id="{78BDA625-C8A2-4EC8-A5E8-AE1460B55D2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5" name="Text Box 275">
          <a:extLst>
            <a:ext uri="{FF2B5EF4-FFF2-40B4-BE49-F238E27FC236}">
              <a16:creationId xmlns:a16="http://schemas.microsoft.com/office/drawing/2014/main" id="{07BEC767-582D-4E67-A5B6-3C4F149C822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6" name="Text Box 276">
          <a:extLst>
            <a:ext uri="{FF2B5EF4-FFF2-40B4-BE49-F238E27FC236}">
              <a16:creationId xmlns:a16="http://schemas.microsoft.com/office/drawing/2014/main" id="{7D46BA90-E142-43D0-8A3B-A9C807C58A3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7" name="Text Box 277">
          <a:extLst>
            <a:ext uri="{FF2B5EF4-FFF2-40B4-BE49-F238E27FC236}">
              <a16:creationId xmlns:a16="http://schemas.microsoft.com/office/drawing/2014/main" id="{35CE8917-F1CD-4E22-A086-F86B7D782FD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8" name="Text Box 278">
          <a:extLst>
            <a:ext uri="{FF2B5EF4-FFF2-40B4-BE49-F238E27FC236}">
              <a16:creationId xmlns:a16="http://schemas.microsoft.com/office/drawing/2014/main" id="{05678049-9245-4247-B639-1575C2ADC6E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59" name="Text Box 279">
          <a:extLst>
            <a:ext uri="{FF2B5EF4-FFF2-40B4-BE49-F238E27FC236}">
              <a16:creationId xmlns:a16="http://schemas.microsoft.com/office/drawing/2014/main" id="{CAF94AF0-E124-4802-A16B-D4BCA824D63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0" name="Text Box 280">
          <a:extLst>
            <a:ext uri="{FF2B5EF4-FFF2-40B4-BE49-F238E27FC236}">
              <a16:creationId xmlns:a16="http://schemas.microsoft.com/office/drawing/2014/main" id="{0C43AB17-B671-44D8-B8BE-838F5528CA3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1" name="Text Box 281">
          <a:extLst>
            <a:ext uri="{FF2B5EF4-FFF2-40B4-BE49-F238E27FC236}">
              <a16:creationId xmlns:a16="http://schemas.microsoft.com/office/drawing/2014/main" id="{0E3E3CE0-C94D-400D-8771-182BE1AF05B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2" name="Text Box 282">
          <a:extLst>
            <a:ext uri="{FF2B5EF4-FFF2-40B4-BE49-F238E27FC236}">
              <a16:creationId xmlns:a16="http://schemas.microsoft.com/office/drawing/2014/main" id="{AA4C3EFE-B89B-418B-A0E9-15F74967868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3" name="Text Box 283">
          <a:extLst>
            <a:ext uri="{FF2B5EF4-FFF2-40B4-BE49-F238E27FC236}">
              <a16:creationId xmlns:a16="http://schemas.microsoft.com/office/drawing/2014/main" id="{A6023415-D126-413C-8E70-4A13A598BD5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4" name="Text Box 284">
          <a:extLst>
            <a:ext uri="{FF2B5EF4-FFF2-40B4-BE49-F238E27FC236}">
              <a16:creationId xmlns:a16="http://schemas.microsoft.com/office/drawing/2014/main" id="{783FCDB4-0631-4E28-A06F-05FE7E6645C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5" name="Text Box 285">
          <a:extLst>
            <a:ext uri="{FF2B5EF4-FFF2-40B4-BE49-F238E27FC236}">
              <a16:creationId xmlns:a16="http://schemas.microsoft.com/office/drawing/2014/main" id="{79DEC8F8-CE0D-4346-9B2F-1E94F36BBAA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6" name="Text Box 286">
          <a:extLst>
            <a:ext uri="{FF2B5EF4-FFF2-40B4-BE49-F238E27FC236}">
              <a16:creationId xmlns:a16="http://schemas.microsoft.com/office/drawing/2014/main" id="{0EA4693F-E88B-42DE-B2E5-E565CDCCBC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7" name="Text Box 287">
          <a:extLst>
            <a:ext uri="{FF2B5EF4-FFF2-40B4-BE49-F238E27FC236}">
              <a16:creationId xmlns:a16="http://schemas.microsoft.com/office/drawing/2014/main" id="{F8C8DF46-94B1-4C5E-A2E5-E48A8EF639B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8" name="Text Box 288">
          <a:extLst>
            <a:ext uri="{FF2B5EF4-FFF2-40B4-BE49-F238E27FC236}">
              <a16:creationId xmlns:a16="http://schemas.microsoft.com/office/drawing/2014/main" id="{3F8B0DF7-27D2-4157-ABFF-14C20195C1F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69" name="Text Box 289">
          <a:extLst>
            <a:ext uri="{FF2B5EF4-FFF2-40B4-BE49-F238E27FC236}">
              <a16:creationId xmlns:a16="http://schemas.microsoft.com/office/drawing/2014/main" id="{6D6AC39F-814F-4AAD-8435-0B4993E6BC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0" name="Text Box 290">
          <a:extLst>
            <a:ext uri="{FF2B5EF4-FFF2-40B4-BE49-F238E27FC236}">
              <a16:creationId xmlns:a16="http://schemas.microsoft.com/office/drawing/2014/main" id="{1F2FAA0A-2579-497C-A242-7FBA6652240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1" name="Text Box 291">
          <a:extLst>
            <a:ext uri="{FF2B5EF4-FFF2-40B4-BE49-F238E27FC236}">
              <a16:creationId xmlns:a16="http://schemas.microsoft.com/office/drawing/2014/main" id="{DD0803DE-747A-4EEF-A6D5-59FCE3DE487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2" name="Text Box 292">
          <a:extLst>
            <a:ext uri="{FF2B5EF4-FFF2-40B4-BE49-F238E27FC236}">
              <a16:creationId xmlns:a16="http://schemas.microsoft.com/office/drawing/2014/main" id="{1CDF8B3B-0439-4A45-8AE2-D2E3BC01358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3" name="Text Box 293">
          <a:extLst>
            <a:ext uri="{FF2B5EF4-FFF2-40B4-BE49-F238E27FC236}">
              <a16:creationId xmlns:a16="http://schemas.microsoft.com/office/drawing/2014/main" id="{C5C0F042-E6EF-4042-AA97-A367D7038165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4" name="Text Box 294">
          <a:extLst>
            <a:ext uri="{FF2B5EF4-FFF2-40B4-BE49-F238E27FC236}">
              <a16:creationId xmlns:a16="http://schemas.microsoft.com/office/drawing/2014/main" id="{3F89A9DF-5927-4D00-8548-F3F50A61D06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5" name="Text Box 295">
          <a:extLst>
            <a:ext uri="{FF2B5EF4-FFF2-40B4-BE49-F238E27FC236}">
              <a16:creationId xmlns:a16="http://schemas.microsoft.com/office/drawing/2014/main" id="{682BD9DF-14D4-4250-AD96-B9A0831B15E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6" name="Text Box 296">
          <a:extLst>
            <a:ext uri="{FF2B5EF4-FFF2-40B4-BE49-F238E27FC236}">
              <a16:creationId xmlns:a16="http://schemas.microsoft.com/office/drawing/2014/main" id="{245B8495-E7AB-4949-8E83-CCF564FA097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7" name="Text Box 297">
          <a:extLst>
            <a:ext uri="{FF2B5EF4-FFF2-40B4-BE49-F238E27FC236}">
              <a16:creationId xmlns:a16="http://schemas.microsoft.com/office/drawing/2014/main" id="{43FEBC03-BDDD-4C08-89A9-085C4EFAC41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8" name="Text Box 298">
          <a:extLst>
            <a:ext uri="{FF2B5EF4-FFF2-40B4-BE49-F238E27FC236}">
              <a16:creationId xmlns:a16="http://schemas.microsoft.com/office/drawing/2014/main" id="{C9F60B54-237B-48F4-90EF-48B4B8BA06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79" name="Text Box 299">
          <a:extLst>
            <a:ext uri="{FF2B5EF4-FFF2-40B4-BE49-F238E27FC236}">
              <a16:creationId xmlns:a16="http://schemas.microsoft.com/office/drawing/2014/main" id="{235A04D1-F88D-4126-AC23-1D5DC4EA994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0" name="Text Box 300">
          <a:extLst>
            <a:ext uri="{FF2B5EF4-FFF2-40B4-BE49-F238E27FC236}">
              <a16:creationId xmlns:a16="http://schemas.microsoft.com/office/drawing/2014/main" id="{7FBB9EBF-4051-4C32-B270-34CA0B5CA48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1" name="Text Box 301">
          <a:extLst>
            <a:ext uri="{FF2B5EF4-FFF2-40B4-BE49-F238E27FC236}">
              <a16:creationId xmlns:a16="http://schemas.microsoft.com/office/drawing/2014/main" id="{93B7504B-3E1E-439A-81E4-90C8A8E97EB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2" name="Text Box 302">
          <a:extLst>
            <a:ext uri="{FF2B5EF4-FFF2-40B4-BE49-F238E27FC236}">
              <a16:creationId xmlns:a16="http://schemas.microsoft.com/office/drawing/2014/main" id="{9DA45EAE-0EDB-4ED9-A11A-CFA9584C95E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3" name="Text Box 303">
          <a:extLst>
            <a:ext uri="{FF2B5EF4-FFF2-40B4-BE49-F238E27FC236}">
              <a16:creationId xmlns:a16="http://schemas.microsoft.com/office/drawing/2014/main" id="{68D247B0-AAEC-495F-9CD5-AEE35CE9982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4" name="Text Box 304">
          <a:extLst>
            <a:ext uri="{FF2B5EF4-FFF2-40B4-BE49-F238E27FC236}">
              <a16:creationId xmlns:a16="http://schemas.microsoft.com/office/drawing/2014/main" id="{8F1FFED5-534F-41CE-B003-A4F05391343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5" name="Text Box 305">
          <a:extLst>
            <a:ext uri="{FF2B5EF4-FFF2-40B4-BE49-F238E27FC236}">
              <a16:creationId xmlns:a16="http://schemas.microsoft.com/office/drawing/2014/main" id="{0CCF5B8E-9B99-4DF6-9767-AAD2B2191B6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6" name="Text Box 306">
          <a:extLst>
            <a:ext uri="{FF2B5EF4-FFF2-40B4-BE49-F238E27FC236}">
              <a16:creationId xmlns:a16="http://schemas.microsoft.com/office/drawing/2014/main" id="{B17D63E0-3063-4605-BD2D-22D4AF3229F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7" name="Text Box 307">
          <a:extLst>
            <a:ext uri="{FF2B5EF4-FFF2-40B4-BE49-F238E27FC236}">
              <a16:creationId xmlns:a16="http://schemas.microsoft.com/office/drawing/2014/main" id="{0EB843CD-1FB7-4B38-8BBA-8F397F17935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8" name="Text Box 308">
          <a:extLst>
            <a:ext uri="{FF2B5EF4-FFF2-40B4-BE49-F238E27FC236}">
              <a16:creationId xmlns:a16="http://schemas.microsoft.com/office/drawing/2014/main" id="{1DEFFC86-001F-4846-A20F-EDEDB8927DD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89" name="Text Box 309">
          <a:extLst>
            <a:ext uri="{FF2B5EF4-FFF2-40B4-BE49-F238E27FC236}">
              <a16:creationId xmlns:a16="http://schemas.microsoft.com/office/drawing/2014/main" id="{DB3BD609-34F5-45F4-982E-05D1BDC2709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0" name="Text Box 310">
          <a:extLst>
            <a:ext uri="{FF2B5EF4-FFF2-40B4-BE49-F238E27FC236}">
              <a16:creationId xmlns:a16="http://schemas.microsoft.com/office/drawing/2014/main" id="{184CEA51-CC4D-4818-859C-162DD0E0B60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1" name="Text Box 311">
          <a:extLst>
            <a:ext uri="{FF2B5EF4-FFF2-40B4-BE49-F238E27FC236}">
              <a16:creationId xmlns:a16="http://schemas.microsoft.com/office/drawing/2014/main" id="{7B4E0D32-55CF-423A-A0F4-D0C40FD4F10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2" name="Text Box 312">
          <a:extLst>
            <a:ext uri="{FF2B5EF4-FFF2-40B4-BE49-F238E27FC236}">
              <a16:creationId xmlns:a16="http://schemas.microsoft.com/office/drawing/2014/main" id="{7D4C4EBB-FC57-401E-A8C4-329803615DC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3" name="Text Box 313">
          <a:extLst>
            <a:ext uri="{FF2B5EF4-FFF2-40B4-BE49-F238E27FC236}">
              <a16:creationId xmlns:a16="http://schemas.microsoft.com/office/drawing/2014/main" id="{E89A9344-43C0-4ED4-8774-98450D37343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4" name="Text Box 314">
          <a:extLst>
            <a:ext uri="{FF2B5EF4-FFF2-40B4-BE49-F238E27FC236}">
              <a16:creationId xmlns:a16="http://schemas.microsoft.com/office/drawing/2014/main" id="{2716EF84-BEB7-4EBB-BB8A-0EB3A582CB0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5" name="Text Box 315">
          <a:extLst>
            <a:ext uri="{FF2B5EF4-FFF2-40B4-BE49-F238E27FC236}">
              <a16:creationId xmlns:a16="http://schemas.microsoft.com/office/drawing/2014/main" id="{E70F713B-B6FC-445E-B00D-C546A07F57F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6" name="Text Box 316">
          <a:extLst>
            <a:ext uri="{FF2B5EF4-FFF2-40B4-BE49-F238E27FC236}">
              <a16:creationId xmlns:a16="http://schemas.microsoft.com/office/drawing/2014/main" id="{3FB9CE9C-1C82-462B-BD1B-DB6D0D0FD11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7" name="Text Box 317">
          <a:extLst>
            <a:ext uri="{FF2B5EF4-FFF2-40B4-BE49-F238E27FC236}">
              <a16:creationId xmlns:a16="http://schemas.microsoft.com/office/drawing/2014/main" id="{D3C61089-1701-4CAF-9A5C-2FFFC49F4D5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8" name="Text Box 318">
          <a:extLst>
            <a:ext uri="{FF2B5EF4-FFF2-40B4-BE49-F238E27FC236}">
              <a16:creationId xmlns:a16="http://schemas.microsoft.com/office/drawing/2014/main" id="{302FBC05-5B86-4C5A-A823-A2071C2E833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699" name="Text Box 319">
          <a:extLst>
            <a:ext uri="{FF2B5EF4-FFF2-40B4-BE49-F238E27FC236}">
              <a16:creationId xmlns:a16="http://schemas.microsoft.com/office/drawing/2014/main" id="{5FC8EA70-E446-47F7-82A3-51B4B73CE82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0" name="Text Box 320">
          <a:extLst>
            <a:ext uri="{FF2B5EF4-FFF2-40B4-BE49-F238E27FC236}">
              <a16:creationId xmlns:a16="http://schemas.microsoft.com/office/drawing/2014/main" id="{CAF24629-3E01-47DA-9A37-3BA800CD214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1" name="Text Box 321">
          <a:extLst>
            <a:ext uri="{FF2B5EF4-FFF2-40B4-BE49-F238E27FC236}">
              <a16:creationId xmlns:a16="http://schemas.microsoft.com/office/drawing/2014/main" id="{E5D7A3F4-B34B-4822-93C4-A40DAA1ED1E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2" name="Text Box 322">
          <a:extLst>
            <a:ext uri="{FF2B5EF4-FFF2-40B4-BE49-F238E27FC236}">
              <a16:creationId xmlns:a16="http://schemas.microsoft.com/office/drawing/2014/main" id="{5B122DA7-DC95-4B9A-B162-E7C927DE16C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3" name="Text Box 323">
          <a:extLst>
            <a:ext uri="{FF2B5EF4-FFF2-40B4-BE49-F238E27FC236}">
              <a16:creationId xmlns:a16="http://schemas.microsoft.com/office/drawing/2014/main" id="{0137F0F1-C6BC-4740-ACEA-4DAE7FD1D18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4" name="Text Box 324">
          <a:extLst>
            <a:ext uri="{FF2B5EF4-FFF2-40B4-BE49-F238E27FC236}">
              <a16:creationId xmlns:a16="http://schemas.microsoft.com/office/drawing/2014/main" id="{60997467-C0FC-4DD4-8A38-6E920469FE8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5" name="Text Box 325">
          <a:extLst>
            <a:ext uri="{FF2B5EF4-FFF2-40B4-BE49-F238E27FC236}">
              <a16:creationId xmlns:a16="http://schemas.microsoft.com/office/drawing/2014/main" id="{D76B4524-4CBE-4028-8845-C5A6B6D214C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6" name="Text Box 326">
          <a:extLst>
            <a:ext uri="{FF2B5EF4-FFF2-40B4-BE49-F238E27FC236}">
              <a16:creationId xmlns:a16="http://schemas.microsoft.com/office/drawing/2014/main" id="{4BC85D3B-7109-443B-887F-E90A6F7592D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7" name="Text Box 327">
          <a:extLst>
            <a:ext uri="{FF2B5EF4-FFF2-40B4-BE49-F238E27FC236}">
              <a16:creationId xmlns:a16="http://schemas.microsoft.com/office/drawing/2014/main" id="{95AD0313-4E81-44F6-AB46-7B35C0E4F86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8" name="Text Box 328">
          <a:extLst>
            <a:ext uri="{FF2B5EF4-FFF2-40B4-BE49-F238E27FC236}">
              <a16:creationId xmlns:a16="http://schemas.microsoft.com/office/drawing/2014/main" id="{74C57513-FC53-4FE2-971F-54DF833510E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09" name="Text Box 329">
          <a:extLst>
            <a:ext uri="{FF2B5EF4-FFF2-40B4-BE49-F238E27FC236}">
              <a16:creationId xmlns:a16="http://schemas.microsoft.com/office/drawing/2014/main" id="{9B95C6B0-4264-44CC-B0EA-E4871AB2A4A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0" name="Text Box 330">
          <a:extLst>
            <a:ext uri="{FF2B5EF4-FFF2-40B4-BE49-F238E27FC236}">
              <a16:creationId xmlns:a16="http://schemas.microsoft.com/office/drawing/2014/main" id="{824B8534-81BB-4081-A2D7-57BB1002F49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1" name="Text Box 331">
          <a:extLst>
            <a:ext uri="{FF2B5EF4-FFF2-40B4-BE49-F238E27FC236}">
              <a16:creationId xmlns:a16="http://schemas.microsoft.com/office/drawing/2014/main" id="{3EC38F17-B594-4041-B083-2AA57503BDA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2" name="Text Box 332">
          <a:extLst>
            <a:ext uri="{FF2B5EF4-FFF2-40B4-BE49-F238E27FC236}">
              <a16:creationId xmlns:a16="http://schemas.microsoft.com/office/drawing/2014/main" id="{C4DD3395-A9AE-4B39-A4B4-2CE1A7A8347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3" name="Text Box 333">
          <a:extLst>
            <a:ext uri="{FF2B5EF4-FFF2-40B4-BE49-F238E27FC236}">
              <a16:creationId xmlns:a16="http://schemas.microsoft.com/office/drawing/2014/main" id="{AC30E8C5-A2BD-48E4-AEBC-A1810CB7F4D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4" name="Text Box 334">
          <a:extLst>
            <a:ext uri="{FF2B5EF4-FFF2-40B4-BE49-F238E27FC236}">
              <a16:creationId xmlns:a16="http://schemas.microsoft.com/office/drawing/2014/main" id="{2FAF8E81-BF6E-4F7D-A2B2-8E919154230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5" name="Text Box 335">
          <a:extLst>
            <a:ext uri="{FF2B5EF4-FFF2-40B4-BE49-F238E27FC236}">
              <a16:creationId xmlns:a16="http://schemas.microsoft.com/office/drawing/2014/main" id="{B5742ABF-71E6-4FEB-91CA-504B913CC5E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6" name="Text Box 336">
          <a:extLst>
            <a:ext uri="{FF2B5EF4-FFF2-40B4-BE49-F238E27FC236}">
              <a16:creationId xmlns:a16="http://schemas.microsoft.com/office/drawing/2014/main" id="{CEC39DD4-89F0-40C6-9076-0B49C3C6183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7" name="Text Box 337">
          <a:extLst>
            <a:ext uri="{FF2B5EF4-FFF2-40B4-BE49-F238E27FC236}">
              <a16:creationId xmlns:a16="http://schemas.microsoft.com/office/drawing/2014/main" id="{52D7725C-702F-4C2F-B990-153CBAC1D57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8" name="Text Box 338">
          <a:extLst>
            <a:ext uri="{FF2B5EF4-FFF2-40B4-BE49-F238E27FC236}">
              <a16:creationId xmlns:a16="http://schemas.microsoft.com/office/drawing/2014/main" id="{43A673B1-E73C-4D8E-8268-562DE704981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19" name="Text Box 339">
          <a:extLst>
            <a:ext uri="{FF2B5EF4-FFF2-40B4-BE49-F238E27FC236}">
              <a16:creationId xmlns:a16="http://schemas.microsoft.com/office/drawing/2014/main" id="{39D86A66-F9B3-4B61-BF7D-D02C51154B4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0" name="Text Box 340">
          <a:extLst>
            <a:ext uri="{FF2B5EF4-FFF2-40B4-BE49-F238E27FC236}">
              <a16:creationId xmlns:a16="http://schemas.microsoft.com/office/drawing/2014/main" id="{8DDCA548-3081-41FD-9177-984B5F207C0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1" name="Text Box 341">
          <a:extLst>
            <a:ext uri="{FF2B5EF4-FFF2-40B4-BE49-F238E27FC236}">
              <a16:creationId xmlns:a16="http://schemas.microsoft.com/office/drawing/2014/main" id="{A4B9A8F4-2DE6-4815-B849-684F8EA09BE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2" name="Text Box 342">
          <a:extLst>
            <a:ext uri="{FF2B5EF4-FFF2-40B4-BE49-F238E27FC236}">
              <a16:creationId xmlns:a16="http://schemas.microsoft.com/office/drawing/2014/main" id="{3C3F0C5B-865F-49AF-9C1C-111C2594C63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3" name="Text Box 343">
          <a:extLst>
            <a:ext uri="{FF2B5EF4-FFF2-40B4-BE49-F238E27FC236}">
              <a16:creationId xmlns:a16="http://schemas.microsoft.com/office/drawing/2014/main" id="{35D0D1A0-5510-4079-92C3-D1C5B60C96A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4" name="Text Box 344">
          <a:extLst>
            <a:ext uri="{FF2B5EF4-FFF2-40B4-BE49-F238E27FC236}">
              <a16:creationId xmlns:a16="http://schemas.microsoft.com/office/drawing/2014/main" id="{94087813-E000-4B03-BC62-DD5FFF44224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5" name="Text Box 345">
          <a:extLst>
            <a:ext uri="{FF2B5EF4-FFF2-40B4-BE49-F238E27FC236}">
              <a16:creationId xmlns:a16="http://schemas.microsoft.com/office/drawing/2014/main" id="{B9EF3922-A5B7-40E3-9AA4-FD6F9BFF558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6" name="Text Box 346">
          <a:extLst>
            <a:ext uri="{FF2B5EF4-FFF2-40B4-BE49-F238E27FC236}">
              <a16:creationId xmlns:a16="http://schemas.microsoft.com/office/drawing/2014/main" id="{B5B03D58-2834-4507-810B-B098D32E425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7" name="Text Box 347">
          <a:extLst>
            <a:ext uri="{FF2B5EF4-FFF2-40B4-BE49-F238E27FC236}">
              <a16:creationId xmlns:a16="http://schemas.microsoft.com/office/drawing/2014/main" id="{2DFAA5D9-7D67-4363-95CA-52FB173C7BC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8" name="Text Box 348">
          <a:extLst>
            <a:ext uri="{FF2B5EF4-FFF2-40B4-BE49-F238E27FC236}">
              <a16:creationId xmlns:a16="http://schemas.microsoft.com/office/drawing/2014/main" id="{A1F4BE80-A9E3-454E-A4B4-9869B010ACF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29" name="Text Box 349">
          <a:extLst>
            <a:ext uri="{FF2B5EF4-FFF2-40B4-BE49-F238E27FC236}">
              <a16:creationId xmlns:a16="http://schemas.microsoft.com/office/drawing/2014/main" id="{35ABB170-71C1-4CD6-8AB6-C895E9301C2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0" name="Text Box 350">
          <a:extLst>
            <a:ext uri="{FF2B5EF4-FFF2-40B4-BE49-F238E27FC236}">
              <a16:creationId xmlns:a16="http://schemas.microsoft.com/office/drawing/2014/main" id="{44A94A36-5FE2-450A-B03A-FB8A1618304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1" name="Text Box 351">
          <a:extLst>
            <a:ext uri="{FF2B5EF4-FFF2-40B4-BE49-F238E27FC236}">
              <a16:creationId xmlns:a16="http://schemas.microsoft.com/office/drawing/2014/main" id="{7A7F7740-DDE7-4368-A45F-332643A47B9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2" name="Text Box 352">
          <a:extLst>
            <a:ext uri="{FF2B5EF4-FFF2-40B4-BE49-F238E27FC236}">
              <a16:creationId xmlns:a16="http://schemas.microsoft.com/office/drawing/2014/main" id="{B79E822E-F537-491D-BA5A-7B97ECD17EE8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3" name="Text Box 353">
          <a:extLst>
            <a:ext uri="{FF2B5EF4-FFF2-40B4-BE49-F238E27FC236}">
              <a16:creationId xmlns:a16="http://schemas.microsoft.com/office/drawing/2014/main" id="{E6A4BAF5-AECD-4DCA-B83B-2A0A7787341F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4" name="Text Box 354">
          <a:extLst>
            <a:ext uri="{FF2B5EF4-FFF2-40B4-BE49-F238E27FC236}">
              <a16:creationId xmlns:a16="http://schemas.microsoft.com/office/drawing/2014/main" id="{D0E8679B-6BDD-40D3-92DE-DAE3AE4F3D20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5" name="Text Box 355">
          <a:extLst>
            <a:ext uri="{FF2B5EF4-FFF2-40B4-BE49-F238E27FC236}">
              <a16:creationId xmlns:a16="http://schemas.microsoft.com/office/drawing/2014/main" id="{A2843148-B68A-49BC-AB3F-830B6C1F441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6" name="Text Box 356">
          <a:extLst>
            <a:ext uri="{FF2B5EF4-FFF2-40B4-BE49-F238E27FC236}">
              <a16:creationId xmlns:a16="http://schemas.microsoft.com/office/drawing/2014/main" id="{5B2FA404-A3DC-45B2-8665-622287D2839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7" name="Text Box 357">
          <a:extLst>
            <a:ext uri="{FF2B5EF4-FFF2-40B4-BE49-F238E27FC236}">
              <a16:creationId xmlns:a16="http://schemas.microsoft.com/office/drawing/2014/main" id="{3BF9A2DF-E957-4F19-A414-A802A1E1C629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8" name="Text Box 358">
          <a:extLst>
            <a:ext uri="{FF2B5EF4-FFF2-40B4-BE49-F238E27FC236}">
              <a16:creationId xmlns:a16="http://schemas.microsoft.com/office/drawing/2014/main" id="{86AB25B4-4088-4194-A3EF-1655CA6E536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39" name="Text Box 359">
          <a:extLst>
            <a:ext uri="{FF2B5EF4-FFF2-40B4-BE49-F238E27FC236}">
              <a16:creationId xmlns:a16="http://schemas.microsoft.com/office/drawing/2014/main" id="{BAF88312-7C32-4581-84FC-ACF3EC66573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0" name="Text Box 360">
          <a:extLst>
            <a:ext uri="{FF2B5EF4-FFF2-40B4-BE49-F238E27FC236}">
              <a16:creationId xmlns:a16="http://schemas.microsoft.com/office/drawing/2014/main" id="{3C96B7B2-4B1B-4492-9CF5-E00D64F8B65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1" name="Text Box 361">
          <a:extLst>
            <a:ext uri="{FF2B5EF4-FFF2-40B4-BE49-F238E27FC236}">
              <a16:creationId xmlns:a16="http://schemas.microsoft.com/office/drawing/2014/main" id="{9168F7A7-1844-40A3-A452-AF8E3549A29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2" name="Text Box 362">
          <a:extLst>
            <a:ext uri="{FF2B5EF4-FFF2-40B4-BE49-F238E27FC236}">
              <a16:creationId xmlns:a16="http://schemas.microsoft.com/office/drawing/2014/main" id="{F6F81366-C2AC-4431-A7A8-EA1EC4B6283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3" name="Text Box 363">
          <a:extLst>
            <a:ext uri="{FF2B5EF4-FFF2-40B4-BE49-F238E27FC236}">
              <a16:creationId xmlns:a16="http://schemas.microsoft.com/office/drawing/2014/main" id="{4E84ED77-5045-4FF0-938D-7A46791D4E5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4" name="Text Box 364">
          <a:extLst>
            <a:ext uri="{FF2B5EF4-FFF2-40B4-BE49-F238E27FC236}">
              <a16:creationId xmlns:a16="http://schemas.microsoft.com/office/drawing/2014/main" id="{6B3C1383-EF10-470A-A2C1-6B1B95EA276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5" name="Text Box 365">
          <a:extLst>
            <a:ext uri="{FF2B5EF4-FFF2-40B4-BE49-F238E27FC236}">
              <a16:creationId xmlns:a16="http://schemas.microsoft.com/office/drawing/2014/main" id="{C329E21C-EC98-4523-9BCF-EEBE3EE9DB4A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6" name="Text Box 366">
          <a:extLst>
            <a:ext uri="{FF2B5EF4-FFF2-40B4-BE49-F238E27FC236}">
              <a16:creationId xmlns:a16="http://schemas.microsoft.com/office/drawing/2014/main" id="{AE5FB916-21EE-4234-A0C6-F1419A665D8D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7" name="Text Box 367">
          <a:extLst>
            <a:ext uri="{FF2B5EF4-FFF2-40B4-BE49-F238E27FC236}">
              <a16:creationId xmlns:a16="http://schemas.microsoft.com/office/drawing/2014/main" id="{3FB90EF1-0241-425F-9E36-BF7F3A86FA4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8" name="Text Box 368">
          <a:extLst>
            <a:ext uri="{FF2B5EF4-FFF2-40B4-BE49-F238E27FC236}">
              <a16:creationId xmlns:a16="http://schemas.microsoft.com/office/drawing/2014/main" id="{0E56C391-6975-441C-B583-755760D709C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49" name="Text Box 369">
          <a:extLst>
            <a:ext uri="{FF2B5EF4-FFF2-40B4-BE49-F238E27FC236}">
              <a16:creationId xmlns:a16="http://schemas.microsoft.com/office/drawing/2014/main" id="{3E75DB0A-1EF0-42DB-A92A-40A94484862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0" name="Text Box 370">
          <a:extLst>
            <a:ext uri="{FF2B5EF4-FFF2-40B4-BE49-F238E27FC236}">
              <a16:creationId xmlns:a16="http://schemas.microsoft.com/office/drawing/2014/main" id="{7F61F160-7B00-47BC-BC6B-040B7C9033A2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1" name="Text Box 371">
          <a:extLst>
            <a:ext uri="{FF2B5EF4-FFF2-40B4-BE49-F238E27FC236}">
              <a16:creationId xmlns:a16="http://schemas.microsoft.com/office/drawing/2014/main" id="{8137ED60-7A98-4D59-9D66-652B50D1A0D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2" name="Text Box 372">
          <a:extLst>
            <a:ext uri="{FF2B5EF4-FFF2-40B4-BE49-F238E27FC236}">
              <a16:creationId xmlns:a16="http://schemas.microsoft.com/office/drawing/2014/main" id="{A48C51CF-48AF-4C5B-A905-CF34D84D5264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3" name="Text Box 373">
          <a:extLst>
            <a:ext uri="{FF2B5EF4-FFF2-40B4-BE49-F238E27FC236}">
              <a16:creationId xmlns:a16="http://schemas.microsoft.com/office/drawing/2014/main" id="{2BFF999F-455B-486D-8224-B0BDD28B2011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4" name="Text Box 374">
          <a:extLst>
            <a:ext uri="{FF2B5EF4-FFF2-40B4-BE49-F238E27FC236}">
              <a16:creationId xmlns:a16="http://schemas.microsoft.com/office/drawing/2014/main" id="{2CB362C5-4499-4229-BFD8-ABD52138218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5" name="Text Box 375">
          <a:extLst>
            <a:ext uri="{FF2B5EF4-FFF2-40B4-BE49-F238E27FC236}">
              <a16:creationId xmlns:a16="http://schemas.microsoft.com/office/drawing/2014/main" id="{C5940031-3FED-4960-89CD-2BBE749D05EE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6" name="Text Box 376">
          <a:extLst>
            <a:ext uri="{FF2B5EF4-FFF2-40B4-BE49-F238E27FC236}">
              <a16:creationId xmlns:a16="http://schemas.microsoft.com/office/drawing/2014/main" id="{2D8A35D2-F3C5-4C31-88DD-9B46613A5D76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7" name="Text Box 377">
          <a:extLst>
            <a:ext uri="{FF2B5EF4-FFF2-40B4-BE49-F238E27FC236}">
              <a16:creationId xmlns:a16="http://schemas.microsoft.com/office/drawing/2014/main" id="{EB80FD6E-12C0-40B3-A5BC-16DCB397FADB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8" name="Text Box 378">
          <a:extLst>
            <a:ext uri="{FF2B5EF4-FFF2-40B4-BE49-F238E27FC236}">
              <a16:creationId xmlns:a16="http://schemas.microsoft.com/office/drawing/2014/main" id="{3B5EACCA-A3F7-4295-BAE0-0AAEC4C78777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59" name="Text Box 379">
          <a:extLst>
            <a:ext uri="{FF2B5EF4-FFF2-40B4-BE49-F238E27FC236}">
              <a16:creationId xmlns:a16="http://schemas.microsoft.com/office/drawing/2014/main" id="{45D079D7-F074-4A57-9F50-F5CAC0FB264C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104775</xdr:colOff>
      <xdr:row>34</xdr:row>
      <xdr:rowOff>97401</xdr:rowOff>
    </xdr:to>
    <xdr:sp macro="" textlink="">
      <xdr:nvSpPr>
        <xdr:cNvPr id="760" name="Text Box 380">
          <a:extLst>
            <a:ext uri="{FF2B5EF4-FFF2-40B4-BE49-F238E27FC236}">
              <a16:creationId xmlns:a16="http://schemas.microsoft.com/office/drawing/2014/main" id="{06CD244E-174A-4F08-9A39-B0BB374F0183}"/>
            </a:ext>
          </a:extLst>
        </xdr:cNvPr>
        <xdr:cNvSpPr txBox="1">
          <a:spLocks noChangeArrowheads="1"/>
        </xdr:cNvSpPr>
      </xdr:nvSpPr>
      <xdr:spPr bwMode="auto">
        <a:xfrm>
          <a:off x="0" y="64674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istmo\Marzo%202005\CONSOLIDADO%203103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Lmv\Portafolio%202007\Port.consol%20Panama%202007\Portafolio%20Consolidado%200807%20prueb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%20Up%20Planeacion/2006/Informaci&#243;n%20Gerencial/Modelos/Modelo%20Medios%20de%20Pago/Abril%20MP/Balance%20Base%20Medios%20de%20Pag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31.3.35\Finanzas_C_Corporativo\Back%20Up%20Planeacion\2006\Informaci&#243;n%20Gerencial\Modelos\Modelo%20Medios%20de%20Pago\Abril%20MP\Balance%20Base%20Medios%20de%20Pag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Back%20Up%20Planeacion\2006\Informaci&#243;n%20Gerencial\Modelos\Modelo%20Medios%20de%20Pago\Abril%20MP\Balance%20Base%20Medios%20de%20Pag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_dir_general\contabil\windows\TEMP\notesD55CAA\Informe_de_Liquidez%2012%20de%20diciembre%20de%202005(sin%20est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RECCION%20DE%20CONTABILIDAD_NE\EEFF%20Cons%20&amp;%20Subs%20Locales\2015\09-Sept15\DIVERSOS\EF%20FORMATOS-SUBSIDIARIAS%20SEPT.%202015\Securities\Papeles%20de%20Trabajo\FLUJO%20SECURITIES%20MARZO.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RECCION%20DE%20CONTABILIDAD_NE\EEFF%20Cons%20&amp;%20Subs%20Locales\2015\09-Sept15\DIVERSOS\EF%20FORMATOS-SUBSIDIARIAS%20SEPT.%202015\Securities\Papeles%20de%20Trabajo\FLUJO%20SECURITIES%20MARZO.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Reportes\Consolidado%20Mensual%20de%20Inversiones\10%20Octubre\081031-INV%20Panam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DOCUME~1\43420750\LOCALS~1\Temp\Directorio%20temporal%201%20para%20Formato%20de%20Anexo%20%23%2045-Pasivos%20financieros.xls.zip\Banistmo\Marzo%202005\CONSOLIDADO%2031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ja8106.hlah\My%20Documents\Juanca\Saldo%20de%20corresponsales\Monitoreo%20Saldos\2009\091001%20Monitoreo%20del%20sald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04ab5712\Desktop\080829-IN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ab5712\Desktop\080829-IN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~1\04JB77~1.HLA\LOCALS~1\Temp\notes617BC3\Plantilla%20DASE%20v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Documents%20and%20Settings\04ab5712\My%20Documents\ANA%20BURGOS\Inversiones%20Propias%20Banco\ESTADOS%20DE%20PORTAFOLIO\080930-IN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mv/Portafolio%202007/Port.consol%20Panama%202007/Portafolio%20Consolidado%200807%20prueb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31.3.35\Finanzas_C_Corporativo\Lmv\Portafolio%202007\Port.consol%20Panama%202007\Portafolio%20Consolidado%200807%20prue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Renglones"/>
      <sheetName val="Información externa"/>
      <sheetName val="DefILiquidos"/>
      <sheetName val="DefILiquidosSuper"/>
      <sheetName val="DefILiquidosC100"/>
      <sheetName val="ForzarRubros"/>
      <sheetName val="Estadísticas"/>
      <sheetName val="Ajustes"/>
      <sheetName val="DetalleFlujoCOP"/>
      <sheetName val="DetalleFlujoUSD"/>
      <sheetName val="Reporte"/>
      <sheetName val="Indicadores"/>
      <sheetName val="Gra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Dic.14"/>
      <sheetName val="Estado de Resultados Dic.14"/>
      <sheetName val="Flujo de Efectivo Dic.14"/>
      <sheetName val="Hola de Trabajo Dic.14"/>
      <sheetName val="Balance marzo 15"/>
      <sheetName val="Estado de Resultados MARZO15"/>
      <sheetName val="Flujo de Efectivo Marzo 15"/>
      <sheetName val="Hola de Trabajo Marzo 15"/>
      <sheetName val="ESTADO FINANCIERO DIC 2014"/>
      <sheetName val="Estado de Utilidades Int. "/>
      <sheetName val="Patrimonio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Dic.14"/>
      <sheetName val="Estado de Resultados Dic.14"/>
      <sheetName val="Flujo de Efectivo Dic.14"/>
      <sheetName val="Hola de Trabajo Dic.14"/>
      <sheetName val="Balance marzo 15"/>
      <sheetName val="Estado de Resultados MARZO15"/>
      <sheetName val="Flujo de Efectivo Marzo 15"/>
      <sheetName val="Hola de Trabajo Marzo 15"/>
      <sheetName val="ESTADO FINANCIERO DIC 2014"/>
      <sheetName val="Estado de Utilidades Int. "/>
      <sheetName val="Patrimonio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ámetros"/>
      <sheetName val="Hoja3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>
        <row r="1">
          <cell r="AC1" t="str">
            <v>Emisor</v>
          </cell>
        </row>
        <row r="2">
          <cell r="AC2" t="str">
            <v>BCCR</v>
          </cell>
        </row>
        <row r="3">
          <cell r="AC3" t="str">
            <v>Ministerio de Hacienda</v>
          </cell>
        </row>
        <row r="4">
          <cell r="AC4" t="str">
            <v>BNCR</v>
          </cell>
        </row>
        <row r="5">
          <cell r="AC5" t="str">
            <v>BCR</v>
          </cell>
        </row>
        <row r="6">
          <cell r="AC6" t="str">
            <v>INTERBOLSA SOC ADMIN DE FONDOS</v>
          </cell>
        </row>
        <row r="7">
          <cell r="AC7" t="str">
            <v>CORBA</v>
          </cell>
        </row>
        <row r="8">
          <cell r="AC8" t="str">
            <v>SCOTIABANK</v>
          </cell>
        </row>
        <row r="9">
          <cell r="AC9" t="str">
            <v>TBANK</v>
          </cell>
        </row>
        <row r="10">
          <cell r="AC10" t="str">
            <v>FONECAFE</v>
          </cell>
        </row>
        <row r="11">
          <cell r="AC11" t="str">
            <v>MIB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meta"/>
      <sheetName val="mov"/>
      <sheetName val="metaEfectivo"/>
      <sheetName val="Ccbal"/>
      <sheetName val="bIndividual"/>
      <sheetName val="bCorporativ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1040200022</v>
          </cell>
          <cell r="C2" t="str">
            <v>BANCO CENTRAL DE COSTA</v>
          </cell>
          <cell r="D2">
            <v>127199698.67</v>
          </cell>
        </row>
        <row r="3">
          <cell r="B3">
            <v>10419000341</v>
          </cell>
          <cell r="C3" t="str">
            <v>BANCO CENTRAL DE COSTA</v>
          </cell>
          <cell r="D3">
            <v>1496268.62</v>
          </cell>
        </row>
        <row r="4">
          <cell r="B4">
            <v>1040100016</v>
          </cell>
          <cell r="C4" t="str">
            <v>BANCO CENTRAL DE COSTA</v>
          </cell>
          <cell r="D4">
            <v>19752451213.82</v>
          </cell>
        </row>
        <row r="5">
          <cell r="B5">
            <v>862010</v>
          </cell>
          <cell r="C5" t="str">
            <v>BANCO DE COSTA RICA</v>
          </cell>
          <cell r="D5">
            <v>625041.14</v>
          </cell>
        </row>
        <row r="6">
          <cell r="B6">
            <v>1100203</v>
          </cell>
          <cell r="C6" t="str">
            <v>BANCO DE COSTA RICA</v>
          </cell>
          <cell r="D6">
            <v>259556361.19999999</v>
          </cell>
        </row>
        <row r="7">
          <cell r="B7">
            <v>2352281</v>
          </cell>
          <cell r="C7" t="str">
            <v>BANCO DE COSTA RICA</v>
          </cell>
          <cell r="D7">
            <v>0</v>
          </cell>
        </row>
        <row r="8">
          <cell r="B8">
            <v>1701205106008</v>
          </cell>
          <cell r="C8" t="str">
            <v>BANCO CREDITO AGRICOLA</v>
          </cell>
          <cell r="D8">
            <v>34686083.82</v>
          </cell>
        </row>
        <row r="9">
          <cell r="B9">
            <v>1701221106008</v>
          </cell>
          <cell r="C9" t="str">
            <v>BANCO CREDITO AGRICOLA</v>
          </cell>
          <cell r="D9">
            <v>1987805.42</v>
          </cell>
        </row>
        <row r="10">
          <cell r="B10">
            <v>1701206106008</v>
          </cell>
          <cell r="C10" t="str">
            <v>BANCO CREDITO AGRICOLA</v>
          </cell>
          <cell r="D10">
            <v>7192345773.2700005</v>
          </cell>
        </row>
        <row r="11">
          <cell r="B11">
            <v>100030008000713</v>
          </cell>
          <cell r="C11" t="str">
            <v>BANCO NACIONAL DE COST</v>
          </cell>
          <cell r="D11">
            <v>0</v>
          </cell>
        </row>
        <row r="12">
          <cell r="B12">
            <v>27833000388</v>
          </cell>
          <cell r="C12" t="str">
            <v>PRIMER BANCO DEL ISTMO</v>
          </cell>
          <cell r="D12">
            <v>46495605.979999997</v>
          </cell>
        </row>
        <row r="13">
          <cell r="B13">
            <v>156850</v>
          </cell>
          <cell r="C13" t="str">
            <v>HSBC BANK NEW YORK U S</v>
          </cell>
          <cell r="D13">
            <v>52715251.039999999</v>
          </cell>
        </row>
        <row r="14">
          <cell r="B14">
            <v>99000214806</v>
          </cell>
          <cell r="C14" t="str">
            <v>INTERNATIONAL BANK OF</v>
          </cell>
          <cell r="D14">
            <v>0</v>
          </cell>
        </row>
        <row r="15">
          <cell r="B15">
            <v>18098506</v>
          </cell>
          <cell r="C15" t="str">
            <v>AMERICAN EXPRESS BANK</v>
          </cell>
          <cell r="D15">
            <v>1589048.72</v>
          </cell>
        </row>
        <row r="16">
          <cell r="B16">
            <v>499080069330088</v>
          </cell>
          <cell r="C16" t="str">
            <v>DRESDNER BANK AG- FRAN</v>
          </cell>
          <cell r="D16">
            <v>681555.66</v>
          </cell>
        </row>
        <row r="17">
          <cell r="B17">
            <v>40051568441789</v>
          </cell>
          <cell r="C17" t="str">
            <v>HSBC BANK PLC LONDRES</v>
          </cell>
          <cell r="D17">
            <v>4879266.28</v>
          </cell>
        </row>
        <row r="18">
          <cell r="B18">
            <v>8900060573</v>
          </cell>
          <cell r="C18" t="str">
            <v>BANK OF NEW YORK USA</v>
          </cell>
          <cell r="D18">
            <v>3634519.4</v>
          </cell>
        </row>
        <row r="19">
          <cell r="B19">
            <v>1901029560</v>
          </cell>
          <cell r="C19" t="str">
            <v>BANK OF AMERICA, LOS A</v>
          </cell>
          <cell r="D19">
            <v>2767566.79</v>
          </cell>
        </row>
        <row r="20">
          <cell r="B20">
            <v>1901632130</v>
          </cell>
          <cell r="C20" t="str">
            <v>BANK OF AMERICA NATION</v>
          </cell>
          <cell r="D20">
            <v>774456.75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Parámetros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/>
      <sheetData sheetId="1" refreshError="1">
        <row r="1">
          <cell r="E1" t="str">
            <v>MET</v>
          </cell>
          <cell r="K1" t="str">
            <v>MET</v>
          </cell>
          <cell r="Q1" t="str">
            <v>MET</v>
          </cell>
          <cell r="W1" t="str">
            <v>MET</v>
          </cell>
        </row>
        <row r="2">
          <cell r="A2">
            <v>39690</v>
          </cell>
          <cell r="C2">
            <v>554.54</v>
          </cell>
          <cell r="D2">
            <v>557.57500000000005</v>
          </cell>
          <cell r="E2" t="str">
            <v>1BCCRRTFIJ</v>
          </cell>
          <cell r="Q2" t="str">
            <v>1BCCRRTFIJ</v>
          </cell>
          <cell r="W2" t="str">
            <v>1BCCRRTFIJ</v>
          </cell>
        </row>
        <row r="3">
          <cell r="E3" t="str">
            <v>1GRTFIJ</v>
          </cell>
          <cell r="Q3" t="str">
            <v>1GRTFIJ</v>
          </cell>
          <cell r="W3" t="str">
            <v>1Ministerio de HaciendaRTFIJ</v>
          </cell>
        </row>
        <row r="4">
          <cell r="E4" t="str">
            <v>1BNCRRTFIJ</v>
          </cell>
          <cell r="Q4" t="str">
            <v>1BNCRRTFIJ</v>
          </cell>
          <cell r="W4" t="str">
            <v>1BNCRRTFIJ</v>
          </cell>
        </row>
        <row r="5">
          <cell r="E5" t="str">
            <v>1BCRRTFIJ</v>
          </cell>
          <cell r="Q5" t="str">
            <v>1BCRRTFIJ</v>
          </cell>
          <cell r="W5" t="str">
            <v>1BCRRTFIJ</v>
          </cell>
        </row>
        <row r="6">
          <cell r="E6" t="str">
            <v>1BCCRRECO</v>
          </cell>
          <cell r="Q6" t="str">
            <v>1SCOTIRTFIJ</v>
          </cell>
          <cell r="W6" t="str">
            <v>1BCCRRECO</v>
          </cell>
        </row>
        <row r="7">
          <cell r="E7" t="str">
            <v>1GRECO</v>
          </cell>
          <cell r="Q7" t="str">
            <v>2BCCRRTFIJ</v>
          </cell>
          <cell r="W7" t="str">
            <v>1Ministerio de HaciendaRECO</v>
          </cell>
        </row>
        <row r="8">
          <cell r="E8" t="str">
            <v>1MIBRECO</v>
          </cell>
          <cell r="Q8" t="str">
            <v>2GRTFIJ</v>
          </cell>
          <cell r="W8" t="str">
            <v>1MIBRECO</v>
          </cell>
        </row>
        <row r="9">
          <cell r="E9" t="str">
            <v>2BCCRRTFIJ</v>
          </cell>
          <cell r="Q9" t="str">
            <v>1GRECO</v>
          </cell>
          <cell r="W9" t="str">
            <v>2BCCRRTFIJ</v>
          </cell>
        </row>
        <row r="10">
          <cell r="E10" t="str">
            <v>2GRTFIJ</v>
          </cell>
          <cell r="Q10" t="str">
            <v>1BCCRRECO</v>
          </cell>
          <cell r="W10" t="str">
            <v>2Ministerio de HaciendaRTFIJ</v>
          </cell>
        </row>
        <row r="11">
          <cell r="E11" t="str">
            <v>2INTSFRTFIJ</v>
          </cell>
          <cell r="Q11" t="str">
            <v>2GRECO</v>
          </cell>
          <cell r="W11" t="str">
            <v>2INTERBOLSA SOC ADMIN DE FONDOSRTFIJ</v>
          </cell>
        </row>
        <row r="12">
          <cell r="E12" t="str">
            <v>2CORBARTFIJ</v>
          </cell>
          <cell r="Q12" t="str">
            <v>2BCCRRECO</v>
          </cell>
          <cell r="W12" t="str">
            <v>2CORBARTFIJ</v>
          </cell>
        </row>
        <row r="13">
          <cell r="E13" t="str">
            <v>2SCOTIRTFIJ</v>
          </cell>
          <cell r="Q13" t="str">
            <v>2INTSFRTFIJ</v>
          </cell>
          <cell r="W13" t="str">
            <v>2SCOTIABANKRTFIJ</v>
          </cell>
        </row>
        <row r="14">
          <cell r="E14" t="str">
            <v>2TBANKRTFIJ</v>
          </cell>
          <cell r="Q14" t="str">
            <v>2FONECRTFIJ</v>
          </cell>
          <cell r="W14" t="str">
            <v>2TBANKRTFIJ</v>
          </cell>
        </row>
        <row r="15">
          <cell r="E15" t="str">
            <v>2FONECRTFIJ</v>
          </cell>
          <cell r="Q15" t="str">
            <v>2TBANKRTFIJ</v>
          </cell>
          <cell r="W15" t="str">
            <v>2FONECAFERTFIJ</v>
          </cell>
        </row>
        <row r="16">
          <cell r="E16" t="str">
            <v>2BCCRRECO</v>
          </cell>
          <cell r="Q16" t="str">
            <v>2SCOTIRTFIJ</v>
          </cell>
          <cell r="W16" t="str">
            <v>2BCCRRECO</v>
          </cell>
        </row>
        <row r="17">
          <cell r="E17" t="str">
            <v>2GRECO</v>
          </cell>
          <cell r="Q17" t="str">
            <v>2CORBARTFIJ</v>
          </cell>
          <cell r="W17" t="str">
            <v>2Ministerio de HaciendaRECO</v>
          </cell>
        </row>
        <row r="18">
          <cell r="E18" t="str">
            <v>2MIBRECO</v>
          </cell>
          <cell r="W18" t="str">
            <v>2MIBRECO</v>
          </cell>
        </row>
        <row r="19">
          <cell r="E19" t="str">
            <v>1SCOTIRTFIJ</v>
          </cell>
          <cell r="W19" t="str">
            <v>1SCOTIABANKRTFIJ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Parámetros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/>
      <sheetData sheetId="1" refreshError="1">
        <row r="1">
          <cell r="E1" t="str">
            <v>MET</v>
          </cell>
          <cell r="K1" t="str">
            <v>MET</v>
          </cell>
          <cell r="Q1" t="str">
            <v>MET</v>
          </cell>
          <cell r="W1" t="str">
            <v>MET</v>
          </cell>
        </row>
        <row r="2">
          <cell r="A2">
            <v>39690</v>
          </cell>
          <cell r="C2">
            <v>554.54</v>
          </cell>
          <cell r="E2" t="str">
            <v>1BCCRRTFIJ</v>
          </cell>
          <cell r="K2">
            <v>0</v>
          </cell>
          <cell r="Q2" t="str">
            <v>1BCCRRTFIJ</v>
          </cell>
          <cell r="W2" t="str">
            <v>1BCCRRTFIJ</v>
          </cell>
        </row>
        <row r="3">
          <cell r="E3" t="str">
            <v>1GRTFIJ</v>
          </cell>
          <cell r="K3">
            <v>0</v>
          </cell>
          <cell r="Q3" t="str">
            <v>1GRTFIJ</v>
          </cell>
          <cell r="W3" t="str">
            <v>1Ministerio de HaciendaRTFIJ</v>
          </cell>
        </row>
        <row r="4">
          <cell r="E4" t="str">
            <v>1BNCRRTFIJ</v>
          </cell>
          <cell r="K4">
            <v>0</v>
          </cell>
          <cell r="Q4" t="str">
            <v>1BNCRRTFIJ</v>
          </cell>
          <cell r="W4" t="str">
            <v>1BNCRRTFIJ</v>
          </cell>
        </row>
        <row r="5">
          <cell r="E5" t="str">
            <v>1BCRRTFIJ</v>
          </cell>
          <cell r="K5">
            <v>0</v>
          </cell>
          <cell r="Q5" t="str">
            <v>1BCRRTFIJ</v>
          </cell>
          <cell r="W5" t="str">
            <v>1BCRRTFIJ</v>
          </cell>
        </row>
        <row r="6">
          <cell r="E6" t="str">
            <v>1BCCRRECO</v>
          </cell>
          <cell r="K6">
            <v>0</v>
          </cell>
          <cell r="Q6" t="str">
            <v>1SCOTIRTFIJ</v>
          </cell>
          <cell r="W6" t="str">
            <v>1BCCRRECO</v>
          </cell>
        </row>
        <row r="7">
          <cell r="E7" t="str">
            <v>1GRECO</v>
          </cell>
          <cell r="K7">
            <v>0</v>
          </cell>
          <cell r="Q7" t="str">
            <v>2BCCRRTFIJ</v>
          </cell>
          <cell r="W7" t="str">
            <v>1Ministerio de HaciendaRECO</v>
          </cell>
        </row>
        <row r="8">
          <cell r="E8" t="str">
            <v>1MIBRECO</v>
          </cell>
          <cell r="K8">
            <v>0</v>
          </cell>
          <cell r="Q8" t="str">
            <v>2GRTFIJ</v>
          </cell>
          <cell r="W8" t="str">
            <v>1MIBRECO</v>
          </cell>
        </row>
        <row r="9">
          <cell r="E9" t="str">
            <v>2BCCRRTFIJ</v>
          </cell>
          <cell r="K9">
            <v>0</v>
          </cell>
          <cell r="Q9" t="str">
            <v>1GRECO</v>
          </cell>
          <cell r="W9" t="str">
            <v>2BCCRRTFIJ</v>
          </cell>
        </row>
        <row r="10">
          <cell r="E10" t="str">
            <v>2GRTFIJ</v>
          </cell>
          <cell r="K10">
            <v>0</v>
          </cell>
          <cell r="Q10" t="str">
            <v>1BCCRRECO</v>
          </cell>
          <cell r="W10" t="str">
            <v>2Ministerio de HaciendaRTFIJ</v>
          </cell>
        </row>
        <row r="11">
          <cell r="E11" t="str">
            <v>2INTSFRTFIJ</v>
          </cell>
          <cell r="K11">
            <v>0</v>
          </cell>
          <cell r="Q11" t="str">
            <v>2GRECO</v>
          </cell>
          <cell r="W11" t="str">
            <v>2INTERBOLSA SOC ADMIN DE FONDOSRTFIJ</v>
          </cell>
        </row>
        <row r="12">
          <cell r="E12" t="str">
            <v>2CORBARTFIJ</v>
          </cell>
          <cell r="K12">
            <v>0</v>
          </cell>
          <cell r="Q12" t="str">
            <v>2BCCRRECO</v>
          </cell>
          <cell r="W12" t="str">
            <v>2CORBARTFIJ</v>
          </cell>
        </row>
        <row r="13">
          <cell r="E13" t="str">
            <v>2SCOTIRTFIJ</v>
          </cell>
          <cell r="K13">
            <v>0</v>
          </cell>
          <cell r="Q13" t="str">
            <v>2INTSFRTFIJ</v>
          </cell>
          <cell r="W13" t="str">
            <v>2SCOTIABANKRTFIJ</v>
          </cell>
        </row>
        <row r="14">
          <cell r="E14" t="str">
            <v>2TBANKRTFIJ</v>
          </cell>
          <cell r="K14">
            <v>0</v>
          </cell>
          <cell r="Q14" t="str">
            <v>2FONECRTFIJ</v>
          </cell>
          <cell r="W14" t="str">
            <v>2TBANKRTFIJ</v>
          </cell>
        </row>
        <row r="15">
          <cell r="E15" t="str">
            <v>2FONECRTFIJ</v>
          </cell>
          <cell r="K15">
            <v>0</v>
          </cell>
          <cell r="Q15" t="str">
            <v>2TBANKRTFIJ</v>
          </cell>
          <cell r="W15" t="str">
            <v>2FONECAFERTFIJ</v>
          </cell>
        </row>
        <row r="16">
          <cell r="E16" t="str">
            <v>2BCCRRECO</v>
          </cell>
          <cell r="K16">
            <v>0</v>
          </cell>
          <cell r="Q16" t="str">
            <v>2SCOTIRTFIJ</v>
          </cell>
          <cell r="W16" t="str">
            <v>2BCCRRECO</v>
          </cell>
        </row>
        <row r="17">
          <cell r="E17" t="str">
            <v>2GRECO</v>
          </cell>
          <cell r="K17">
            <v>0</v>
          </cell>
          <cell r="Q17" t="str">
            <v>2CORBARTFIJ</v>
          </cell>
          <cell r="W17" t="str">
            <v>2Ministerio de HaciendaRECO</v>
          </cell>
        </row>
        <row r="18">
          <cell r="E18" t="str">
            <v>2MIBRECO</v>
          </cell>
          <cell r="K18">
            <v>0</v>
          </cell>
          <cell r="Q18">
            <v>0</v>
          </cell>
          <cell r="W18" t="str">
            <v>2MIBRECO</v>
          </cell>
        </row>
        <row r="19">
          <cell r="E19" t="str">
            <v>1SCOTIRTFIJ</v>
          </cell>
          <cell r="K19">
            <v>0</v>
          </cell>
          <cell r="Q19">
            <v>0</v>
          </cell>
          <cell r="W19" t="str">
            <v>1SCOTIABANKRTFIJ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ámetros"/>
      <sheetName val="Credito"/>
      <sheetName val="Captados"/>
      <sheetName val="Tasas"/>
    </sheetNames>
    <sheetDataSet>
      <sheetData sheetId="0" refreshError="1">
        <row r="4">
          <cell r="A4">
            <v>200</v>
          </cell>
          <cell r="B4" t="str">
            <v>Entidad</v>
          </cell>
        </row>
        <row r="5">
          <cell r="A5">
            <v>201</v>
          </cell>
          <cell r="B5" t="str">
            <v>Banco Nacional de Costa Rica</v>
          </cell>
        </row>
        <row r="6">
          <cell r="A6">
            <v>202</v>
          </cell>
          <cell r="B6" t="str">
            <v>Banco de Costa Rica</v>
          </cell>
        </row>
        <row r="7">
          <cell r="A7">
            <v>204</v>
          </cell>
          <cell r="B7" t="str">
            <v>Banco Crédito Agrícola de Cartago</v>
          </cell>
        </row>
        <row r="8">
          <cell r="A8">
            <v>205</v>
          </cell>
          <cell r="B8" t="str">
            <v>Banco Popular y de Desarrollo Comunal</v>
          </cell>
        </row>
        <row r="9">
          <cell r="A9">
            <v>206</v>
          </cell>
          <cell r="B9" t="str">
            <v>Banco de San José S.A.</v>
          </cell>
        </row>
        <row r="10">
          <cell r="A10">
            <v>216</v>
          </cell>
          <cell r="B10" t="str">
            <v>Banco BCT S.A.</v>
          </cell>
        </row>
        <row r="11">
          <cell r="A11">
            <v>223</v>
          </cell>
          <cell r="B11" t="str">
            <v>Banco Scotiabank de Costa Rica S.A.</v>
          </cell>
        </row>
        <row r="12">
          <cell r="A12">
            <v>230</v>
          </cell>
          <cell r="B12" t="str">
            <v>Banco Improsa S.A.</v>
          </cell>
        </row>
        <row r="13">
          <cell r="A13">
            <v>232</v>
          </cell>
          <cell r="B13" t="str">
            <v>Banco Promérica S.A.</v>
          </cell>
        </row>
        <row r="14">
          <cell r="A14">
            <v>234</v>
          </cell>
          <cell r="B14" t="str">
            <v>Banco Cathay de Costa Rica  S.A.</v>
          </cell>
        </row>
        <row r="15">
          <cell r="A15">
            <v>238</v>
          </cell>
          <cell r="B15" t="str">
            <v>Banco General de Costa Rica S.A.</v>
          </cell>
        </row>
        <row r="16">
          <cell r="A16">
            <v>239</v>
          </cell>
          <cell r="B16" t="str">
            <v>Banco LAFISE S.A.</v>
          </cell>
        </row>
        <row r="17">
          <cell r="A17">
            <v>240</v>
          </cell>
          <cell r="B17" t="str">
            <v>Banco HSBC S.A.</v>
          </cell>
        </row>
        <row r="18">
          <cell r="A18">
            <v>241</v>
          </cell>
          <cell r="B18" t="str">
            <v>Banco Citibank de Costa Rica S.A.</v>
          </cell>
        </row>
        <row r="19">
          <cell r="A19">
            <v>242</v>
          </cell>
          <cell r="B19" t="str">
            <v>Banco CMB (Costa Rica) S.A.</v>
          </cell>
        </row>
        <row r="20">
          <cell r="A20">
            <v>243</v>
          </cell>
          <cell r="B20" t="str">
            <v xml:space="preserve">Banco Soluciones S.A. </v>
          </cell>
        </row>
        <row r="21">
          <cell r="A21">
            <v>303</v>
          </cell>
          <cell r="B21" t="str">
            <v>Financiera ACOBO S.A.</v>
          </cell>
        </row>
        <row r="22">
          <cell r="A22">
            <v>309</v>
          </cell>
          <cell r="B22" t="str">
            <v>Financiera CAFSA S.A.</v>
          </cell>
        </row>
        <row r="23">
          <cell r="A23">
            <v>316</v>
          </cell>
          <cell r="B23" t="str">
            <v>Financiera Multivalores S.A.</v>
          </cell>
        </row>
        <row r="24">
          <cell r="A24">
            <v>362</v>
          </cell>
          <cell r="B24" t="str">
            <v>Financiera COMECA S.A.</v>
          </cell>
        </row>
        <row r="25">
          <cell r="A25">
            <v>371</v>
          </cell>
          <cell r="B25" t="str">
            <v>Financiera DESYFIN S.A.</v>
          </cell>
        </row>
        <row r="26">
          <cell r="A26">
            <v>374</v>
          </cell>
          <cell r="B26" t="str">
            <v>Corporación Internacional Financiamiento de Infraestructura S.A.</v>
          </cell>
        </row>
        <row r="27">
          <cell r="A27">
            <v>376</v>
          </cell>
          <cell r="B27" t="str">
            <v>Financiera Financia S.A.</v>
          </cell>
        </row>
      </sheetData>
      <sheetData sheetId="1" refreshError="1"/>
      <sheetData sheetId="2" refreshError="1">
        <row r="17">
          <cell r="M17" t="str">
            <v>211.01.1.22</v>
          </cell>
          <cell r="N17" t="str">
            <v>1</v>
          </cell>
          <cell r="O17" t="str">
            <v>02</v>
          </cell>
          <cell r="P17" t="str">
            <v>21/09/2009</v>
          </cell>
          <cell r="Q17" t="str">
            <v>001</v>
          </cell>
          <cell r="R17">
            <v>240</v>
          </cell>
          <cell r="S17">
            <v>0</v>
          </cell>
          <cell r="T17" t="str">
            <v>211.01.1.22</v>
          </cell>
          <cell r="U17" t="str">
            <v>1</v>
          </cell>
          <cell r="V17" t="str">
            <v>02</v>
          </cell>
          <cell r="W17" t="str">
            <v>22/09/2009</v>
          </cell>
          <cell r="X17" t="str">
            <v>001</v>
          </cell>
          <cell r="Y17">
            <v>240</v>
          </cell>
          <cell r="Z17">
            <v>0</v>
          </cell>
          <cell r="AA17" t="str">
            <v>211.01.1.22</v>
          </cell>
          <cell r="AB17" t="str">
            <v>1</v>
          </cell>
          <cell r="AC17" t="str">
            <v>02</v>
          </cell>
          <cell r="AD17" t="str">
            <v>23/09/2009</v>
          </cell>
          <cell r="AE17" t="str">
            <v>001</v>
          </cell>
          <cell r="AF17">
            <v>240</v>
          </cell>
          <cell r="AG17">
            <v>0</v>
          </cell>
          <cell r="AH17" t="str">
            <v>211.01.1.22</v>
          </cell>
          <cell r="AI17" t="str">
            <v>1</v>
          </cell>
          <cell r="AJ17" t="str">
            <v>02</v>
          </cell>
          <cell r="AK17" t="str">
            <v>24/09/2009</v>
          </cell>
          <cell r="AL17" t="str">
            <v>001</v>
          </cell>
          <cell r="AM17">
            <v>240</v>
          </cell>
          <cell r="AN17">
            <v>0</v>
          </cell>
          <cell r="AO17" t="str">
            <v>211.01.1.22</v>
          </cell>
          <cell r="AP17" t="str">
            <v>1</v>
          </cell>
          <cell r="AQ17" t="str">
            <v>02</v>
          </cell>
          <cell r="AR17" t="str">
            <v>25/09/2009</v>
          </cell>
          <cell r="AS17" t="str">
            <v>001</v>
          </cell>
          <cell r="AT17">
            <v>240</v>
          </cell>
          <cell r="AU17">
            <v>0</v>
          </cell>
        </row>
        <row r="18">
          <cell r="M18" t="str">
            <v>211.03.1.22</v>
          </cell>
          <cell r="N18" t="str">
            <v>1</v>
          </cell>
          <cell r="O18" t="str">
            <v>02</v>
          </cell>
          <cell r="P18" t="str">
            <v>21/09/2009</v>
          </cell>
          <cell r="Q18" t="str">
            <v>001</v>
          </cell>
          <cell r="R18">
            <v>240</v>
          </cell>
          <cell r="S18">
            <v>0</v>
          </cell>
          <cell r="T18" t="str">
            <v>211.03.1.22</v>
          </cell>
          <cell r="U18" t="str">
            <v>1</v>
          </cell>
          <cell r="V18" t="str">
            <v>02</v>
          </cell>
          <cell r="W18" t="str">
            <v>22/09/2009</v>
          </cell>
          <cell r="X18" t="str">
            <v>001</v>
          </cell>
          <cell r="Y18">
            <v>240</v>
          </cell>
          <cell r="Z18">
            <v>0</v>
          </cell>
          <cell r="AA18" t="str">
            <v>211.03.1.22</v>
          </cell>
          <cell r="AB18" t="str">
            <v>1</v>
          </cell>
          <cell r="AC18" t="str">
            <v>02</v>
          </cell>
          <cell r="AD18" t="str">
            <v>23/09/2009</v>
          </cell>
          <cell r="AE18" t="str">
            <v>001</v>
          </cell>
          <cell r="AF18">
            <v>240</v>
          </cell>
          <cell r="AG18">
            <v>0</v>
          </cell>
          <cell r="AH18" t="str">
            <v>211.03.1.22</v>
          </cell>
          <cell r="AI18" t="str">
            <v>1</v>
          </cell>
          <cell r="AJ18" t="str">
            <v>02</v>
          </cell>
          <cell r="AK18" t="str">
            <v>24/09/2009</v>
          </cell>
          <cell r="AL18" t="str">
            <v>001</v>
          </cell>
          <cell r="AM18">
            <v>240</v>
          </cell>
          <cell r="AN18">
            <v>0</v>
          </cell>
          <cell r="AO18" t="str">
            <v>211.03.1.22</v>
          </cell>
          <cell r="AP18" t="str">
            <v>1</v>
          </cell>
          <cell r="AQ18" t="str">
            <v>02</v>
          </cell>
          <cell r="AR18" t="str">
            <v>25/09/2009</v>
          </cell>
          <cell r="AS18" t="str">
            <v>001</v>
          </cell>
          <cell r="AT18">
            <v>240</v>
          </cell>
          <cell r="AU18">
            <v>0</v>
          </cell>
        </row>
        <row r="19">
          <cell r="M19" t="str">
            <v>211.04.1.22</v>
          </cell>
          <cell r="N19" t="str">
            <v>1</v>
          </cell>
          <cell r="O19" t="str">
            <v>02</v>
          </cell>
          <cell r="P19" t="str">
            <v>21/09/2009</v>
          </cell>
          <cell r="Q19" t="str">
            <v>001</v>
          </cell>
          <cell r="R19">
            <v>240</v>
          </cell>
          <cell r="S19">
            <v>0</v>
          </cell>
          <cell r="T19" t="str">
            <v>211.04.1.22</v>
          </cell>
          <cell r="U19" t="str">
            <v>1</v>
          </cell>
          <cell r="V19" t="str">
            <v>02</v>
          </cell>
          <cell r="W19" t="str">
            <v>22/09/2009</v>
          </cell>
          <cell r="X19" t="str">
            <v>001</v>
          </cell>
          <cell r="Y19">
            <v>240</v>
          </cell>
          <cell r="Z19">
            <v>0</v>
          </cell>
          <cell r="AA19" t="str">
            <v>211.04.1.22</v>
          </cell>
          <cell r="AB19" t="str">
            <v>1</v>
          </cell>
          <cell r="AC19" t="str">
            <v>02</v>
          </cell>
          <cell r="AD19" t="str">
            <v>23/09/2009</v>
          </cell>
          <cell r="AE19" t="str">
            <v>001</v>
          </cell>
          <cell r="AF19">
            <v>240</v>
          </cell>
          <cell r="AG19">
            <v>0</v>
          </cell>
          <cell r="AH19" t="str">
            <v>211.04.1.22</v>
          </cell>
          <cell r="AI19" t="str">
            <v>1</v>
          </cell>
          <cell r="AJ19" t="str">
            <v>02</v>
          </cell>
          <cell r="AK19" t="str">
            <v>24/09/2009</v>
          </cell>
          <cell r="AL19" t="str">
            <v>001</v>
          </cell>
          <cell r="AM19">
            <v>240</v>
          </cell>
          <cell r="AN19">
            <v>0</v>
          </cell>
          <cell r="AO19" t="str">
            <v>211.04.1.22</v>
          </cell>
          <cell r="AP19" t="str">
            <v>1</v>
          </cell>
          <cell r="AQ19" t="str">
            <v>02</v>
          </cell>
          <cell r="AR19" t="str">
            <v>25/09/2009</v>
          </cell>
          <cell r="AS19" t="str">
            <v>001</v>
          </cell>
          <cell r="AT19">
            <v>240</v>
          </cell>
          <cell r="AU19">
            <v>0</v>
          </cell>
        </row>
        <row r="20">
          <cell r="M20" t="str">
            <v>211.06.1</v>
          </cell>
          <cell r="N20" t="str">
            <v>1</v>
          </cell>
          <cell r="O20" t="str">
            <v>02</v>
          </cell>
          <cell r="P20" t="str">
            <v>21/09/2009</v>
          </cell>
          <cell r="Q20" t="str">
            <v>001</v>
          </cell>
          <cell r="R20">
            <v>240</v>
          </cell>
          <cell r="S20">
            <v>0</v>
          </cell>
          <cell r="T20" t="str">
            <v>211.06.1</v>
          </cell>
          <cell r="U20" t="str">
            <v>1</v>
          </cell>
          <cell r="V20" t="str">
            <v>02</v>
          </cell>
          <cell r="W20" t="str">
            <v>22/09/2009</v>
          </cell>
          <cell r="X20" t="str">
            <v>001</v>
          </cell>
          <cell r="Y20">
            <v>240</v>
          </cell>
          <cell r="Z20">
            <v>0</v>
          </cell>
          <cell r="AA20" t="str">
            <v>211.06.1</v>
          </cell>
          <cell r="AB20" t="str">
            <v>1</v>
          </cell>
          <cell r="AC20" t="str">
            <v>02</v>
          </cell>
          <cell r="AD20" t="str">
            <v>23/09/2009</v>
          </cell>
          <cell r="AE20" t="str">
            <v>001</v>
          </cell>
          <cell r="AF20">
            <v>240</v>
          </cell>
          <cell r="AG20">
            <v>0</v>
          </cell>
          <cell r="AH20" t="str">
            <v>211.06.1</v>
          </cell>
          <cell r="AI20" t="str">
            <v>1</v>
          </cell>
          <cell r="AJ20" t="str">
            <v>02</v>
          </cell>
          <cell r="AK20" t="str">
            <v>24/09/2009</v>
          </cell>
          <cell r="AL20" t="str">
            <v>001</v>
          </cell>
          <cell r="AM20">
            <v>240</v>
          </cell>
          <cell r="AN20">
            <v>0</v>
          </cell>
          <cell r="AO20" t="str">
            <v>211.06.1</v>
          </cell>
          <cell r="AP20" t="str">
            <v>1</v>
          </cell>
          <cell r="AQ20" t="str">
            <v>02</v>
          </cell>
          <cell r="AR20" t="str">
            <v>25/09/2009</v>
          </cell>
          <cell r="AS20" t="str">
            <v>001</v>
          </cell>
          <cell r="AT20">
            <v>240</v>
          </cell>
          <cell r="AU20">
            <v>0</v>
          </cell>
        </row>
        <row r="21">
          <cell r="M21" t="str">
            <v>211.07.1</v>
          </cell>
          <cell r="N21" t="str">
            <v>1</v>
          </cell>
          <cell r="O21" t="str">
            <v>02</v>
          </cell>
          <cell r="P21" t="str">
            <v>21/09/2009</v>
          </cell>
          <cell r="Q21" t="str">
            <v>001</v>
          </cell>
          <cell r="R21">
            <v>240</v>
          </cell>
          <cell r="S21">
            <v>0</v>
          </cell>
          <cell r="T21" t="str">
            <v>211.07.1</v>
          </cell>
          <cell r="U21" t="str">
            <v>1</v>
          </cell>
          <cell r="V21" t="str">
            <v>02</v>
          </cell>
          <cell r="W21" t="str">
            <v>22/09/2009</v>
          </cell>
          <cell r="X21" t="str">
            <v>001</v>
          </cell>
          <cell r="Y21">
            <v>240</v>
          </cell>
          <cell r="Z21">
            <v>0</v>
          </cell>
          <cell r="AA21" t="str">
            <v>211.07.1</v>
          </cell>
          <cell r="AB21" t="str">
            <v>1</v>
          </cell>
          <cell r="AC21" t="str">
            <v>02</v>
          </cell>
          <cell r="AD21" t="str">
            <v>23/09/2009</v>
          </cell>
          <cell r="AE21" t="str">
            <v>001</v>
          </cell>
          <cell r="AF21">
            <v>240</v>
          </cell>
          <cell r="AG21">
            <v>0</v>
          </cell>
          <cell r="AH21" t="str">
            <v>211.07.1</v>
          </cell>
          <cell r="AI21" t="str">
            <v>1</v>
          </cell>
          <cell r="AJ21" t="str">
            <v>02</v>
          </cell>
          <cell r="AK21" t="str">
            <v>24/09/2009</v>
          </cell>
          <cell r="AL21" t="str">
            <v>001</v>
          </cell>
          <cell r="AM21">
            <v>240</v>
          </cell>
          <cell r="AN21">
            <v>0</v>
          </cell>
          <cell r="AO21" t="str">
            <v>211.07.1</v>
          </cell>
          <cell r="AP21" t="str">
            <v>1</v>
          </cell>
          <cell r="AQ21" t="str">
            <v>02</v>
          </cell>
          <cell r="AR21" t="str">
            <v>25/09/2009</v>
          </cell>
          <cell r="AS21" t="str">
            <v>001</v>
          </cell>
          <cell r="AT21">
            <v>240</v>
          </cell>
          <cell r="AU21">
            <v>0</v>
          </cell>
        </row>
        <row r="22">
          <cell r="M22" t="str">
            <v>211.08.1</v>
          </cell>
          <cell r="N22" t="str">
            <v>1</v>
          </cell>
          <cell r="O22" t="str">
            <v>02</v>
          </cell>
          <cell r="P22" t="str">
            <v>21/09/2009</v>
          </cell>
          <cell r="Q22" t="str">
            <v>001</v>
          </cell>
          <cell r="R22">
            <v>240</v>
          </cell>
          <cell r="S22">
            <v>0</v>
          </cell>
          <cell r="T22" t="str">
            <v>211.08.1</v>
          </cell>
          <cell r="U22" t="str">
            <v>1</v>
          </cell>
          <cell r="V22" t="str">
            <v>02</v>
          </cell>
          <cell r="W22" t="str">
            <v>22/09/2009</v>
          </cell>
          <cell r="X22" t="str">
            <v>001</v>
          </cell>
          <cell r="Y22">
            <v>240</v>
          </cell>
          <cell r="Z22">
            <v>0</v>
          </cell>
          <cell r="AA22" t="str">
            <v>211.08.1</v>
          </cell>
          <cell r="AB22" t="str">
            <v>1</v>
          </cell>
          <cell r="AC22" t="str">
            <v>02</v>
          </cell>
          <cell r="AD22" t="str">
            <v>23/09/2009</v>
          </cell>
          <cell r="AE22" t="str">
            <v>001</v>
          </cell>
          <cell r="AF22">
            <v>240</v>
          </cell>
          <cell r="AG22">
            <v>0</v>
          </cell>
          <cell r="AH22" t="str">
            <v>211.08.1</v>
          </cell>
          <cell r="AI22" t="str">
            <v>1</v>
          </cell>
          <cell r="AJ22" t="str">
            <v>02</v>
          </cell>
          <cell r="AK22" t="str">
            <v>24/09/2009</v>
          </cell>
          <cell r="AL22" t="str">
            <v>001</v>
          </cell>
          <cell r="AM22">
            <v>240</v>
          </cell>
          <cell r="AN22">
            <v>0</v>
          </cell>
          <cell r="AO22" t="str">
            <v>211.08.1</v>
          </cell>
          <cell r="AP22" t="str">
            <v>1</v>
          </cell>
          <cell r="AQ22" t="str">
            <v>02</v>
          </cell>
          <cell r="AR22" t="str">
            <v>25/09/2009</v>
          </cell>
          <cell r="AS22" t="str">
            <v>001</v>
          </cell>
          <cell r="AT22">
            <v>240</v>
          </cell>
          <cell r="AU22">
            <v>0</v>
          </cell>
        </row>
        <row r="23">
          <cell r="M23" t="str">
            <v>211.10.1</v>
          </cell>
          <cell r="N23" t="str">
            <v>1</v>
          </cell>
          <cell r="O23" t="str">
            <v>02</v>
          </cell>
          <cell r="P23" t="str">
            <v>21/09/2009</v>
          </cell>
          <cell r="Q23" t="str">
            <v>001</v>
          </cell>
          <cell r="R23">
            <v>240</v>
          </cell>
          <cell r="S23">
            <v>0</v>
          </cell>
          <cell r="T23" t="str">
            <v>211.10.1</v>
          </cell>
          <cell r="U23" t="str">
            <v>1</v>
          </cell>
          <cell r="V23" t="str">
            <v>02</v>
          </cell>
          <cell r="W23" t="str">
            <v>22/09/2009</v>
          </cell>
          <cell r="X23" t="str">
            <v>001</v>
          </cell>
          <cell r="Y23">
            <v>240</v>
          </cell>
          <cell r="Z23">
            <v>0</v>
          </cell>
          <cell r="AA23" t="str">
            <v>211.10.1</v>
          </cell>
          <cell r="AB23" t="str">
            <v>1</v>
          </cell>
          <cell r="AC23" t="str">
            <v>02</v>
          </cell>
          <cell r="AD23" t="str">
            <v>23/09/2009</v>
          </cell>
          <cell r="AE23" t="str">
            <v>001</v>
          </cell>
          <cell r="AF23">
            <v>240</v>
          </cell>
          <cell r="AG23">
            <v>0</v>
          </cell>
          <cell r="AH23" t="str">
            <v>211.10.1</v>
          </cell>
          <cell r="AI23" t="str">
            <v>1</v>
          </cell>
          <cell r="AJ23" t="str">
            <v>02</v>
          </cell>
          <cell r="AK23" t="str">
            <v>24/09/2009</v>
          </cell>
          <cell r="AL23" t="str">
            <v>001</v>
          </cell>
          <cell r="AM23">
            <v>240</v>
          </cell>
          <cell r="AN23">
            <v>0</v>
          </cell>
          <cell r="AO23" t="str">
            <v>211.10.1</v>
          </cell>
          <cell r="AP23" t="str">
            <v>1</v>
          </cell>
          <cell r="AQ23" t="str">
            <v>02</v>
          </cell>
          <cell r="AR23" t="str">
            <v>25/09/2009</v>
          </cell>
          <cell r="AS23" t="str">
            <v>001</v>
          </cell>
          <cell r="AT23">
            <v>240</v>
          </cell>
          <cell r="AU23">
            <v>0</v>
          </cell>
        </row>
        <row r="24">
          <cell r="M24" t="str">
            <v>211.09.1</v>
          </cell>
          <cell r="N24" t="str">
            <v>1</v>
          </cell>
          <cell r="O24" t="str">
            <v>02</v>
          </cell>
          <cell r="P24" t="str">
            <v>21/09/2009</v>
          </cell>
          <cell r="Q24" t="str">
            <v>001</v>
          </cell>
          <cell r="R24">
            <v>240</v>
          </cell>
          <cell r="S24">
            <v>0</v>
          </cell>
          <cell r="T24" t="str">
            <v>211.09.1</v>
          </cell>
          <cell r="U24" t="str">
            <v>1</v>
          </cell>
          <cell r="V24" t="str">
            <v>02</v>
          </cell>
          <cell r="W24" t="str">
            <v>22/09/2009</v>
          </cell>
          <cell r="X24" t="str">
            <v>001</v>
          </cell>
          <cell r="Y24">
            <v>240</v>
          </cell>
          <cell r="Z24">
            <v>0</v>
          </cell>
          <cell r="AA24" t="str">
            <v>211.09.1</v>
          </cell>
          <cell r="AB24" t="str">
            <v>1</v>
          </cell>
          <cell r="AC24" t="str">
            <v>02</v>
          </cell>
          <cell r="AD24" t="str">
            <v>23/09/2009</v>
          </cell>
          <cell r="AE24" t="str">
            <v>001</v>
          </cell>
          <cell r="AF24">
            <v>240</v>
          </cell>
          <cell r="AG24">
            <v>0</v>
          </cell>
          <cell r="AH24" t="str">
            <v>211.09.1</v>
          </cell>
          <cell r="AI24" t="str">
            <v>1</v>
          </cell>
          <cell r="AJ24" t="str">
            <v>02</v>
          </cell>
          <cell r="AK24" t="str">
            <v>24/09/2009</v>
          </cell>
          <cell r="AL24" t="str">
            <v>001</v>
          </cell>
          <cell r="AM24">
            <v>240</v>
          </cell>
          <cell r="AN24">
            <v>0</v>
          </cell>
          <cell r="AO24" t="str">
            <v>211.09.1</v>
          </cell>
          <cell r="AP24" t="str">
            <v>1</v>
          </cell>
          <cell r="AQ24" t="str">
            <v>02</v>
          </cell>
          <cell r="AR24" t="str">
            <v>25/09/2009</v>
          </cell>
          <cell r="AS24" t="str">
            <v>001</v>
          </cell>
          <cell r="AT24">
            <v>240</v>
          </cell>
          <cell r="AU24">
            <v>0</v>
          </cell>
        </row>
        <row r="25">
          <cell r="M25" t="str">
            <v>211.11.1</v>
          </cell>
          <cell r="N25" t="str">
            <v>1</v>
          </cell>
          <cell r="O25" t="str">
            <v>02</v>
          </cell>
          <cell r="P25" t="str">
            <v>21/09/2009</v>
          </cell>
          <cell r="Q25" t="str">
            <v>001</v>
          </cell>
          <cell r="R25">
            <v>240</v>
          </cell>
          <cell r="S25">
            <v>0</v>
          </cell>
          <cell r="T25" t="str">
            <v>211.11.1</v>
          </cell>
          <cell r="U25" t="str">
            <v>1</v>
          </cell>
          <cell r="V25" t="str">
            <v>02</v>
          </cell>
          <cell r="W25" t="str">
            <v>22/09/2009</v>
          </cell>
          <cell r="X25" t="str">
            <v>001</v>
          </cell>
          <cell r="Y25">
            <v>240</v>
          </cell>
          <cell r="Z25">
            <v>0</v>
          </cell>
          <cell r="AA25" t="str">
            <v>211.11.1</v>
          </cell>
          <cell r="AB25" t="str">
            <v>1</v>
          </cell>
          <cell r="AC25" t="str">
            <v>02</v>
          </cell>
          <cell r="AD25" t="str">
            <v>23/09/2009</v>
          </cell>
          <cell r="AE25" t="str">
            <v>001</v>
          </cell>
          <cell r="AF25">
            <v>240</v>
          </cell>
          <cell r="AG25">
            <v>0</v>
          </cell>
          <cell r="AH25" t="str">
            <v>211.11.1</v>
          </cell>
          <cell r="AI25" t="str">
            <v>1</v>
          </cell>
          <cell r="AJ25" t="str">
            <v>02</v>
          </cell>
          <cell r="AK25" t="str">
            <v>24/09/2009</v>
          </cell>
          <cell r="AL25" t="str">
            <v>001</v>
          </cell>
          <cell r="AM25">
            <v>240</v>
          </cell>
          <cell r="AN25">
            <v>0</v>
          </cell>
          <cell r="AO25" t="str">
            <v>211.11.1</v>
          </cell>
          <cell r="AP25" t="str">
            <v>1</v>
          </cell>
          <cell r="AQ25" t="str">
            <v>02</v>
          </cell>
          <cell r="AR25" t="str">
            <v>25/09/2009</v>
          </cell>
          <cell r="AS25" t="str">
            <v>001</v>
          </cell>
          <cell r="AT25">
            <v>240</v>
          </cell>
          <cell r="AU25">
            <v>0</v>
          </cell>
        </row>
        <row r="26">
          <cell r="M26" t="str">
            <v>211.12.1</v>
          </cell>
          <cell r="N26" t="str">
            <v>1</v>
          </cell>
          <cell r="O26" t="str">
            <v>02</v>
          </cell>
          <cell r="P26" t="str">
            <v>21/09/2009</v>
          </cell>
          <cell r="Q26" t="str">
            <v>001</v>
          </cell>
          <cell r="R26">
            <v>240</v>
          </cell>
          <cell r="S26">
            <v>0</v>
          </cell>
          <cell r="T26" t="str">
            <v>211.12.1</v>
          </cell>
          <cell r="U26" t="str">
            <v>1</v>
          </cell>
          <cell r="V26" t="str">
            <v>02</v>
          </cell>
          <cell r="W26" t="str">
            <v>22/09/2009</v>
          </cell>
          <cell r="X26" t="str">
            <v>001</v>
          </cell>
          <cell r="Y26">
            <v>240</v>
          </cell>
          <cell r="Z26">
            <v>0</v>
          </cell>
          <cell r="AA26" t="str">
            <v>211.12.1</v>
          </cell>
          <cell r="AB26" t="str">
            <v>1</v>
          </cell>
          <cell r="AC26" t="str">
            <v>02</v>
          </cell>
          <cell r="AD26" t="str">
            <v>23/09/2009</v>
          </cell>
          <cell r="AE26" t="str">
            <v>001</v>
          </cell>
          <cell r="AF26">
            <v>240</v>
          </cell>
          <cell r="AG26">
            <v>0</v>
          </cell>
          <cell r="AH26" t="str">
            <v>211.12.1</v>
          </cell>
          <cell r="AI26" t="str">
            <v>1</v>
          </cell>
          <cell r="AJ26" t="str">
            <v>02</v>
          </cell>
          <cell r="AK26" t="str">
            <v>24/09/2009</v>
          </cell>
          <cell r="AL26" t="str">
            <v>001</v>
          </cell>
          <cell r="AM26">
            <v>240</v>
          </cell>
          <cell r="AN26">
            <v>0</v>
          </cell>
          <cell r="AO26" t="str">
            <v>211.12.1</v>
          </cell>
          <cell r="AP26" t="str">
            <v>1</v>
          </cell>
          <cell r="AQ26" t="str">
            <v>02</v>
          </cell>
          <cell r="AR26" t="str">
            <v>25/09/2009</v>
          </cell>
          <cell r="AS26" t="str">
            <v>001</v>
          </cell>
          <cell r="AT26">
            <v>240</v>
          </cell>
          <cell r="AU26">
            <v>0</v>
          </cell>
        </row>
        <row r="27">
          <cell r="M27" t="str">
            <v>211.13.1</v>
          </cell>
          <cell r="N27" t="str">
            <v>1</v>
          </cell>
          <cell r="O27" t="str">
            <v>02</v>
          </cell>
          <cell r="P27" t="str">
            <v>21/09/2009</v>
          </cell>
          <cell r="Q27" t="str">
            <v>001</v>
          </cell>
          <cell r="R27">
            <v>240</v>
          </cell>
          <cell r="S27">
            <v>0</v>
          </cell>
          <cell r="T27" t="str">
            <v>211.13.1</v>
          </cell>
          <cell r="U27" t="str">
            <v>1</v>
          </cell>
          <cell r="V27" t="str">
            <v>02</v>
          </cell>
          <cell r="W27" t="str">
            <v>22/09/2009</v>
          </cell>
          <cell r="X27" t="str">
            <v>001</v>
          </cell>
          <cell r="Y27">
            <v>240</v>
          </cell>
          <cell r="Z27">
            <v>0</v>
          </cell>
          <cell r="AA27" t="str">
            <v>211.13.1</v>
          </cell>
          <cell r="AB27" t="str">
            <v>1</v>
          </cell>
          <cell r="AC27" t="str">
            <v>02</v>
          </cell>
          <cell r="AD27" t="str">
            <v>23/09/2009</v>
          </cell>
          <cell r="AE27" t="str">
            <v>001</v>
          </cell>
          <cell r="AF27">
            <v>240</v>
          </cell>
          <cell r="AG27">
            <v>0</v>
          </cell>
          <cell r="AH27" t="str">
            <v>211.13.1</v>
          </cell>
          <cell r="AI27" t="str">
            <v>1</v>
          </cell>
          <cell r="AJ27" t="str">
            <v>02</v>
          </cell>
          <cell r="AK27" t="str">
            <v>24/09/2009</v>
          </cell>
          <cell r="AL27" t="str">
            <v>001</v>
          </cell>
          <cell r="AM27">
            <v>240</v>
          </cell>
          <cell r="AN27">
            <v>0</v>
          </cell>
          <cell r="AO27" t="str">
            <v>211.13.1</v>
          </cell>
          <cell r="AP27" t="str">
            <v>1</v>
          </cell>
          <cell r="AQ27" t="str">
            <v>02</v>
          </cell>
          <cell r="AR27" t="str">
            <v>25/09/2009</v>
          </cell>
          <cell r="AS27" t="str">
            <v>001</v>
          </cell>
          <cell r="AT27">
            <v>240</v>
          </cell>
          <cell r="AU27">
            <v>0</v>
          </cell>
        </row>
        <row r="28">
          <cell r="M28" t="str">
            <v>211.14.1</v>
          </cell>
          <cell r="N28" t="str">
            <v>1</v>
          </cell>
          <cell r="O28" t="str">
            <v>02</v>
          </cell>
          <cell r="P28" t="str">
            <v>21/09/2009</v>
          </cell>
          <cell r="Q28" t="str">
            <v>001</v>
          </cell>
          <cell r="R28">
            <v>240</v>
          </cell>
          <cell r="S28">
            <v>0</v>
          </cell>
          <cell r="T28" t="str">
            <v>211.14.1</v>
          </cell>
          <cell r="U28" t="str">
            <v>1</v>
          </cell>
          <cell r="V28" t="str">
            <v>02</v>
          </cell>
          <cell r="W28" t="str">
            <v>22/09/2009</v>
          </cell>
          <cell r="X28" t="str">
            <v>001</v>
          </cell>
          <cell r="Y28">
            <v>240</v>
          </cell>
          <cell r="Z28">
            <v>0</v>
          </cell>
          <cell r="AA28" t="str">
            <v>211.14.1</v>
          </cell>
          <cell r="AB28" t="str">
            <v>1</v>
          </cell>
          <cell r="AC28" t="str">
            <v>02</v>
          </cell>
          <cell r="AD28" t="str">
            <v>23/09/2009</v>
          </cell>
          <cell r="AE28" t="str">
            <v>001</v>
          </cell>
          <cell r="AF28">
            <v>240</v>
          </cell>
          <cell r="AG28">
            <v>0</v>
          </cell>
          <cell r="AH28" t="str">
            <v>211.14.1</v>
          </cell>
          <cell r="AI28" t="str">
            <v>1</v>
          </cell>
          <cell r="AJ28" t="str">
            <v>02</v>
          </cell>
          <cell r="AK28" t="str">
            <v>24/09/2009</v>
          </cell>
          <cell r="AL28" t="str">
            <v>001</v>
          </cell>
          <cell r="AM28">
            <v>240</v>
          </cell>
          <cell r="AN28">
            <v>0</v>
          </cell>
          <cell r="AO28" t="str">
            <v>211.14.1</v>
          </cell>
          <cell r="AP28" t="str">
            <v>1</v>
          </cell>
          <cell r="AQ28" t="str">
            <v>02</v>
          </cell>
          <cell r="AR28" t="str">
            <v>25/09/2009</v>
          </cell>
          <cell r="AS28" t="str">
            <v>001</v>
          </cell>
          <cell r="AT28">
            <v>240</v>
          </cell>
          <cell r="AU28">
            <v>0</v>
          </cell>
        </row>
        <row r="29">
          <cell r="M29" t="str">
            <v>211.15.1</v>
          </cell>
          <cell r="N29" t="str">
            <v>1</v>
          </cell>
          <cell r="O29" t="str">
            <v>02</v>
          </cell>
          <cell r="P29" t="str">
            <v>21/09/2009</v>
          </cell>
          <cell r="Q29" t="str">
            <v>001</v>
          </cell>
          <cell r="R29">
            <v>240</v>
          </cell>
          <cell r="S29">
            <v>0</v>
          </cell>
          <cell r="T29" t="str">
            <v>211.15.1</v>
          </cell>
          <cell r="U29" t="str">
            <v>1</v>
          </cell>
          <cell r="V29" t="str">
            <v>02</v>
          </cell>
          <cell r="W29" t="str">
            <v>22/09/2009</v>
          </cell>
          <cell r="X29" t="str">
            <v>001</v>
          </cell>
          <cell r="Y29">
            <v>240</v>
          </cell>
          <cell r="Z29">
            <v>0</v>
          </cell>
          <cell r="AA29" t="str">
            <v>211.15.1</v>
          </cell>
          <cell r="AB29" t="str">
            <v>1</v>
          </cell>
          <cell r="AC29" t="str">
            <v>02</v>
          </cell>
          <cell r="AD29" t="str">
            <v>23/09/2009</v>
          </cell>
          <cell r="AE29" t="str">
            <v>001</v>
          </cell>
          <cell r="AF29">
            <v>240</v>
          </cell>
          <cell r="AG29">
            <v>0</v>
          </cell>
          <cell r="AH29" t="str">
            <v>211.15.1</v>
          </cell>
          <cell r="AI29" t="str">
            <v>1</v>
          </cell>
          <cell r="AJ29" t="str">
            <v>02</v>
          </cell>
          <cell r="AK29" t="str">
            <v>24/09/2009</v>
          </cell>
          <cell r="AL29" t="str">
            <v>001</v>
          </cell>
          <cell r="AM29">
            <v>240</v>
          </cell>
          <cell r="AN29">
            <v>0</v>
          </cell>
          <cell r="AO29" t="str">
            <v>211.15.1</v>
          </cell>
          <cell r="AP29" t="str">
            <v>1</v>
          </cell>
          <cell r="AQ29" t="str">
            <v>02</v>
          </cell>
          <cell r="AR29" t="str">
            <v>25/09/2009</v>
          </cell>
          <cell r="AS29" t="str">
            <v>001</v>
          </cell>
          <cell r="AT29">
            <v>240</v>
          </cell>
          <cell r="AU29">
            <v>0</v>
          </cell>
        </row>
        <row r="30">
          <cell r="M30" t="str">
            <v>231.08.1.22</v>
          </cell>
          <cell r="N30" t="str">
            <v>1</v>
          </cell>
          <cell r="O30" t="str">
            <v>02</v>
          </cell>
          <cell r="P30" t="str">
            <v>21/09/2009</v>
          </cell>
          <cell r="Q30" t="str">
            <v>001</v>
          </cell>
          <cell r="R30">
            <v>240</v>
          </cell>
          <cell r="S30">
            <v>0</v>
          </cell>
          <cell r="T30" t="str">
            <v>231.08.1.22</v>
          </cell>
          <cell r="U30" t="str">
            <v>1</v>
          </cell>
          <cell r="V30" t="str">
            <v>02</v>
          </cell>
          <cell r="W30" t="str">
            <v>22/09/2009</v>
          </cell>
          <cell r="X30" t="str">
            <v>001</v>
          </cell>
          <cell r="Y30">
            <v>240</v>
          </cell>
          <cell r="Z30">
            <v>0</v>
          </cell>
          <cell r="AA30" t="str">
            <v>231.08.1.22</v>
          </cell>
          <cell r="AB30" t="str">
            <v>1</v>
          </cell>
          <cell r="AC30" t="str">
            <v>02</v>
          </cell>
          <cell r="AD30" t="str">
            <v>23/09/2009</v>
          </cell>
          <cell r="AE30" t="str">
            <v>001</v>
          </cell>
          <cell r="AF30">
            <v>240</v>
          </cell>
          <cell r="AG30">
            <v>0</v>
          </cell>
          <cell r="AH30" t="str">
            <v>231.08.1.22</v>
          </cell>
          <cell r="AI30" t="str">
            <v>1</v>
          </cell>
          <cell r="AJ30" t="str">
            <v>02</v>
          </cell>
          <cell r="AK30" t="str">
            <v>24/09/2009</v>
          </cell>
          <cell r="AL30" t="str">
            <v>001</v>
          </cell>
          <cell r="AM30">
            <v>240</v>
          </cell>
          <cell r="AN30">
            <v>0</v>
          </cell>
          <cell r="AO30" t="str">
            <v>231.08.1.22</v>
          </cell>
          <cell r="AP30" t="str">
            <v>1</v>
          </cell>
          <cell r="AQ30" t="str">
            <v>02</v>
          </cell>
          <cell r="AR30" t="str">
            <v>25/09/2009</v>
          </cell>
          <cell r="AS30" t="str">
            <v>001</v>
          </cell>
          <cell r="AT30">
            <v>240</v>
          </cell>
          <cell r="AU30">
            <v>0</v>
          </cell>
        </row>
        <row r="31">
          <cell r="M31" t="str">
            <v>211.99.1.22</v>
          </cell>
          <cell r="N31" t="str">
            <v>1</v>
          </cell>
          <cell r="O31" t="str">
            <v>02</v>
          </cell>
          <cell r="P31" t="str">
            <v>21/09/2009</v>
          </cell>
          <cell r="Q31" t="str">
            <v>001</v>
          </cell>
          <cell r="R31">
            <v>240</v>
          </cell>
          <cell r="S31">
            <v>0</v>
          </cell>
          <cell r="T31" t="str">
            <v>211.99.1.22</v>
          </cell>
          <cell r="U31" t="str">
            <v>1</v>
          </cell>
          <cell r="V31" t="str">
            <v>02</v>
          </cell>
          <cell r="W31" t="str">
            <v>22/09/2009</v>
          </cell>
          <cell r="X31" t="str">
            <v>001</v>
          </cell>
          <cell r="Y31">
            <v>240</v>
          </cell>
          <cell r="Z31">
            <v>0</v>
          </cell>
          <cell r="AA31" t="str">
            <v>211.99.1.22</v>
          </cell>
          <cell r="AB31" t="str">
            <v>1</v>
          </cell>
          <cell r="AC31" t="str">
            <v>02</v>
          </cell>
          <cell r="AD31" t="str">
            <v>23/09/2009</v>
          </cell>
          <cell r="AE31" t="str">
            <v>001</v>
          </cell>
          <cell r="AF31">
            <v>240</v>
          </cell>
          <cell r="AG31">
            <v>0</v>
          </cell>
          <cell r="AH31" t="str">
            <v>211.99.1.22</v>
          </cell>
          <cell r="AI31" t="str">
            <v>1</v>
          </cell>
          <cell r="AJ31" t="str">
            <v>02</v>
          </cell>
          <cell r="AK31" t="str">
            <v>24/09/2009</v>
          </cell>
          <cell r="AL31" t="str">
            <v>001</v>
          </cell>
          <cell r="AM31">
            <v>240</v>
          </cell>
          <cell r="AN31">
            <v>0</v>
          </cell>
          <cell r="AO31" t="str">
            <v>211.99.1.22</v>
          </cell>
          <cell r="AP31" t="str">
            <v>1</v>
          </cell>
          <cell r="AQ31" t="str">
            <v>02</v>
          </cell>
          <cell r="AR31" t="str">
            <v>25/09/2009</v>
          </cell>
          <cell r="AS31" t="str">
            <v>001</v>
          </cell>
          <cell r="AT31">
            <v>240</v>
          </cell>
          <cell r="AU31">
            <v>0</v>
          </cell>
        </row>
        <row r="36">
          <cell r="M36" t="str">
            <v>213.03.1.01.001</v>
          </cell>
          <cell r="N36" t="str">
            <v>1</v>
          </cell>
          <cell r="O36" t="str">
            <v>02</v>
          </cell>
          <cell r="P36" t="str">
            <v>21/09/2009</v>
          </cell>
          <cell r="Q36" t="str">
            <v>001</v>
          </cell>
          <cell r="R36">
            <v>240</v>
          </cell>
          <cell r="S36">
            <v>0</v>
          </cell>
          <cell r="T36" t="str">
            <v>213.03.1.01.001</v>
          </cell>
          <cell r="U36" t="str">
            <v>1</v>
          </cell>
          <cell r="V36" t="str">
            <v>02</v>
          </cell>
          <cell r="W36" t="str">
            <v>22/09/2009</v>
          </cell>
          <cell r="X36" t="str">
            <v>001</v>
          </cell>
          <cell r="Y36">
            <v>240</v>
          </cell>
          <cell r="Z36">
            <v>0</v>
          </cell>
          <cell r="AA36" t="str">
            <v>213.03.1.01.001</v>
          </cell>
          <cell r="AB36" t="str">
            <v>1</v>
          </cell>
          <cell r="AC36" t="str">
            <v>02</v>
          </cell>
          <cell r="AD36" t="str">
            <v>23/09/2009</v>
          </cell>
          <cell r="AE36" t="str">
            <v>001</v>
          </cell>
          <cell r="AF36">
            <v>240</v>
          </cell>
          <cell r="AG36">
            <v>0</v>
          </cell>
          <cell r="AH36" t="str">
            <v>213.03.1.01.001</v>
          </cell>
          <cell r="AI36" t="str">
            <v>1</v>
          </cell>
          <cell r="AJ36" t="str">
            <v>02</v>
          </cell>
          <cell r="AK36" t="str">
            <v>24/09/2009</v>
          </cell>
          <cell r="AL36" t="str">
            <v>001</v>
          </cell>
          <cell r="AM36">
            <v>240</v>
          </cell>
          <cell r="AN36">
            <v>0</v>
          </cell>
          <cell r="AO36" t="str">
            <v>213.03.1.01.001</v>
          </cell>
          <cell r="AP36" t="str">
            <v>1</v>
          </cell>
          <cell r="AQ36" t="str">
            <v>02</v>
          </cell>
          <cell r="AR36" t="str">
            <v>25/09/2009</v>
          </cell>
          <cell r="AS36" t="str">
            <v>001</v>
          </cell>
          <cell r="AT36">
            <v>240</v>
          </cell>
          <cell r="AU36">
            <v>0</v>
          </cell>
        </row>
        <row r="37">
          <cell r="M37" t="str">
            <v>213.03.1.01.029</v>
          </cell>
          <cell r="N37" t="str">
            <v>1</v>
          </cell>
          <cell r="O37" t="str">
            <v>02</v>
          </cell>
          <cell r="P37" t="str">
            <v>21/09/2009</v>
          </cell>
          <cell r="Q37" t="str">
            <v>001</v>
          </cell>
          <cell r="R37">
            <v>240</v>
          </cell>
          <cell r="S37">
            <v>0</v>
          </cell>
          <cell r="T37" t="str">
            <v>213.03.1.01.029</v>
          </cell>
          <cell r="U37" t="str">
            <v>1</v>
          </cell>
          <cell r="V37" t="str">
            <v>02</v>
          </cell>
          <cell r="W37" t="str">
            <v>22/09/2009</v>
          </cell>
          <cell r="X37" t="str">
            <v>001</v>
          </cell>
          <cell r="Y37">
            <v>240</v>
          </cell>
          <cell r="Z37">
            <v>0</v>
          </cell>
          <cell r="AA37" t="str">
            <v>213.03.1.01.029</v>
          </cell>
          <cell r="AB37" t="str">
            <v>1</v>
          </cell>
          <cell r="AC37" t="str">
            <v>02</v>
          </cell>
          <cell r="AD37" t="str">
            <v>23/09/2009</v>
          </cell>
          <cell r="AE37" t="str">
            <v>001</v>
          </cell>
          <cell r="AF37">
            <v>240</v>
          </cell>
          <cell r="AG37">
            <v>0</v>
          </cell>
          <cell r="AH37" t="str">
            <v>213.03.1.01.029</v>
          </cell>
          <cell r="AI37" t="str">
            <v>1</v>
          </cell>
          <cell r="AJ37" t="str">
            <v>02</v>
          </cell>
          <cell r="AK37" t="str">
            <v>24/09/2009</v>
          </cell>
          <cell r="AL37" t="str">
            <v>001</v>
          </cell>
          <cell r="AM37">
            <v>240</v>
          </cell>
          <cell r="AN37">
            <v>0</v>
          </cell>
          <cell r="AO37" t="str">
            <v>213.03.1.01.029</v>
          </cell>
          <cell r="AP37" t="str">
            <v>1</v>
          </cell>
          <cell r="AQ37" t="str">
            <v>02</v>
          </cell>
          <cell r="AR37" t="str">
            <v>25/09/2009</v>
          </cell>
          <cell r="AS37" t="str">
            <v>001</v>
          </cell>
          <cell r="AT37">
            <v>240</v>
          </cell>
          <cell r="AU37">
            <v>0</v>
          </cell>
        </row>
        <row r="38">
          <cell r="M38" t="str">
            <v>213.03.1.01.030</v>
          </cell>
          <cell r="N38" t="str">
            <v>1</v>
          </cell>
          <cell r="O38" t="str">
            <v>02</v>
          </cell>
          <cell r="P38" t="str">
            <v>21/09/2009</v>
          </cell>
          <cell r="Q38" t="str">
            <v>001</v>
          </cell>
          <cell r="R38">
            <v>240</v>
          </cell>
          <cell r="S38">
            <v>0</v>
          </cell>
          <cell r="T38" t="str">
            <v>213.03.1.01.030</v>
          </cell>
          <cell r="U38" t="str">
            <v>1</v>
          </cell>
          <cell r="V38" t="str">
            <v>02</v>
          </cell>
          <cell r="W38" t="str">
            <v>22/09/2009</v>
          </cell>
          <cell r="X38" t="str">
            <v>001</v>
          </cell>
          <cell r="Y38">
            <v>240</v>
          </cell>
          <cell r="Z38">
            <v>0</v>
          </cell>
          <cell r="AA38" t="str">
            <v>213.03.1.01.030</v>
          </cell>
          <cell r="AB38" t="str">
            <v>1</v>
          </cell>
          <cell r="AC38" t="str">
            <v>02</v>
          </cell>
          <cell r="AD38" t="str">
            <v>23/09/2009</v>
          </cell>
          <cell r="AE38" t="str">
            <v>001</v>
          </cell>
          <cell r="AF38">
            <v>240</v>
          </cell>
          <cell r="AG38">
            <v>0</v>
          </cell>
          <cell r="AH38" t="str">
            <v>213.03.1.01.030</v>
          </cell>
          <cell r="AI38" t="str">
            <v>1</v>
          </cell>
          <cell r="AJ38" t="str">
            <v>02</v>
          </cell>
          <cell r="AK38" t="str">
            <v>24/09/2009</v>
          </cell>
          <cell r="AL38" t="str">
            <v>001</v>
          </cell>
          <cell r="AM38">
            <v>240</v>
          </cell>
          <cell r="AN38">
            <v>0</v>
          </cell>
          <cell r="AO38" t="str">
            <v>213.03.1.01.030</v>
          </cell>
          <cell r="AP38" t="str">
            <v>1</v>
          </cell>
          <cell r="AQ38" t="str">
            <v>02</v>
          </cell>
          <cell r="AR38" t="str">
            <v>25/09/2009</v>
          </cell>
          <cell r="AS38" t="str">
            <v>001</v>
          </cell>
          <cell r="AT38">
            <v>240</v>
          </cell>
          <cell r="AU38">
            <v>0</v>
          </cell>
        </row>
        <row r="39">
          <cell r="M39" t="str">
            <v>213.03.1.01.059</v>
          </cell>
          <cell r="N39" t="str">
            <v>1</v>
          </cell>
          <cell r="O39" t="str">
            <v>02</v>
          </cell>
          <cell r="P39" t="str">
            <v>21/09/2009</v>
          </cell>
          <cell r="Q39" t="str">
            <v>001</v>
          </cell>
          <cell r="R39">
            <v>240</v>
          </cell>
          <cell r="S39">
            <v>0</v>
          </cell>
          <cell r="T39" t="str">
            <v>213.03.1.01.059</v>
          </cell>
          <cell r="U39" t="str">
            <v>1</v>
          </cell>
          <cell r="V39" t="str">
            <v>02</v>
          </cell>
          <cell r="W39" t="str">
            <v>22/09/2009</v>
          </cell>
          <cell r="X39" t="str">
            <v>001</v>
          </cell>
          <cell r="Y39">
            <v>240</v>
          </cell>
          <cell r="Z39">
            <v>0</v>
          </cell>
          <cell r="AA39" t="str">
            <v>213.03.1.01.059</v>
          </cell>
          <cell r="AB39" t="str">
            <v>1</v>
          </cell>
          <cell r="AC39" t="str">
            <v>02</v>
          </cell>
          <cell r="AD39" t="str">
            <v>23/09/2009</v>
          </cell>
          <cell r="AE39" t="str">
            <v>001</v>
          </cell>
          <cell r="AF39">
            <v>240</v>
          </cell>
          <cell r="AG39">
            <v>0</v>
          </cell>
          <cell r="AH39" t="str">
            <v>213.03.1.01.059</v>
          </cell>
          <cell r="AI39" t="str">
            <v>1</v>
          </cell>
          <cell r="AJ39" t="str">
            <v>02</v>
          </cell>
          <cell r="AK39" t="str">
            <v>24/09/2009</v>
          </cell>
          <cell r="AL39" t="str">
            <v>001</v>
          </cell>
          <cell r="AM39">
            <v>240</v>
          </cell>
          <cell r="AN39">
            <v>0</v>
          </cell>
          <cell r="AO39" t="str">
            <v>213.03.1.01.059</v>
          </cell>
          <cell r="AP39" t="str">
            <v>1</v>
          </cell>
          <cell r="AQ39" t="str">
            <v>02</v>
          </cell>
          <cell r="AR39" t="str">
            <v>25/09/2009</v>
          </cell>
          <cell r="AS39" t="str">
            <v>001</v>
          </cell>
          <cell r="AT39">
            <v>240</v>
          </cell>
          <cell r="AU39">
            <v>0</v>
          </cell>
        </row>
        <row r="40">
          <cell r="M40" t="str">
            <v>213.03.1.01.060</v>
          </cell>
          <cell r="N40" t="str">
            <v>1</v>
          </cell>
          <cell r="O40" t="str">
            <v>02</v>
          </cell>
          <cell r="P40" t="str">
            <v>21/09/2009</v>
          </cell>
          <cell r="Q40" t="str">
            <v>001</v>
          </cell>
          <cell r="R40">
            <v>240</v>
          </cell>
          <cell r="S40">
            <v>0</v>
          </cell>
          <cell r="T40" t="str">
            <v>213.03.1.01.060</v>
          </cell>
          <cell r="U40" t="str">
            <v>1</v>
          </cell>
          <cell r="V40" t="str">
            <v>02</v>
          </cell>
          <cell r="W40" t="str">
            <v>22/09/2009</v>
          </cell>
          <cell r="X40" t="str">
            <v>001</v>
          </cell>
          <cell r="Y40">
            <v>240</v>
          </cell>
          <cell r="Z40">
            <v>0</v>
          </cell>
          <cell r="AA40" t="str">
            <v>213.03.1.01.060</v>
          </cell>
          <cell r="AB40" t="str">
            <v>1</v>
          </cell>
          <cell r="AC40" t="str">
            <v>02</v>
          </cell>
          <cell r="AD40" t="str">
            <v>23/09/2009</v>
          </cell>
          <cell r="AE40" t="str">
            <v>001</v>
          </cell>
          <cell r="AF40">
            <v>240</v>
          </cell>
          <cell r="AG40">
            <v>0</v>
          </cell>
          <cell r="AH40" t="str">
            <v>213.03.1.01.060</v>
          </cell>
          <cell r="AI40" t="str">
            <v>1</v>
          </cell>
          <cell r="AJ40" t="str">
            <v>02</v>
          </cell>
          <cell r="AK40" t="str">
            <v>24/09/2009</v>
          </cell>
          <cell r="AL40" t="str">
            <v>001</v>
          </cell>
          <cell r="AM40">
            <v>240</v>
          </cell>
          <cell r="AN40">
            <v>0</v>
          </cell>
          <cell r="AO40" t="str">
            <v>213.03.1.01.060</v>
          </cell>
          <cell r="AP40" t="str">
            <v>1</v>
          </cell>
          <cell r="AQ40" t="str">
            <v>02</v>
          </cell>
          <cell r="AR40" t="str">
            <v>25/09/2009</v>
          </cell>
          <cell r="AS40" t="str">
            <v>001</v>
          </cell>
          <cell r="AT40">
            <v>240</v>
          </cell>
          <cell r="AU40">
            <v>0</v>
          </cell>
        </row>
        <row r="41">
          <cell r="M41" t="str">
            <v>213.03.1.01.089</v>
          </cell>
          <cell r="N41" t="str">
            <v>1</v>
          </cell>
          <cell r="O41" t="str">
            <v>02</v>
          </cell>
          <cell r="P41" t="str">
            <v>21/09/2009</v>
          </cell>
          <cell r="Q41" t="str">
            <v>001</v>
          </cell>
          <cell r="R41">
            <v>240</v>
          </cell>
          <cell r="S41">
            <v>0</v>
          </cell>
          <cell r="T41" t="str">
            <v>213.03.1.01.089</v>
          </cell>
          <cell r="U41" t="str">
            <v>1</v>
          </cell>
          <cell r="V41" t="str">
            <v>02</v>
          </cell>
          <cell r="W41" t="str">
            <v>22/09/2009</v>
          </cell>
          <cell r="X41" t="str">
            <v>001</v>
          </cell>
          <cell r="Y41">
            <v>240</v>
          </cell>
          <cell r="Z41">
            <v>0</v>
          </cell>
          <cell r="AA41" t="str">
            <v>213.03.1.01.089</v>
          </cell>
          <cell r="AB41" t="str">
            <v>1</v>
          </cell>
          <cell r="AC41" t="str">
            <v>02</v>
          </cell>
          <cell r="AD41" t="str">
            <v>23/09/2009</v>
          </cell>
          <cell r="AE41" t="str">
            <v>001</v>
          </cell>
          <cell r="AF41">
            <v>240</v>
          </cell>
          <cell r="AG41">
            <v>0</v>
          </cell>
          <cell r="AH41" t="str">
            <v>213.03.1.01.089</v>
          </cell>
          <cell r="AI41" t="str">
            <v>1</v>
          </cell>
          <cell r="AJ41" t="str">
            <v>02</v>
          </cell>
          <cell r="AK41" t="str">
            <v>24/09/2009</v>
          </cell>
          <cell r="AL41" t="str">
            <v>001</v>
          </cell>
          <cell r="AM41">
            <v>240</v>
          </cell>
          <cell r="AN41">
            <v>0</v>
          </cell>
          <cell r="AO41" t="str">
            <v>213.03.1.01.089</v>
          </cell>
          <cell r="AP41" t="str">
            <v>1</v>
          </cell>
          <cell r="AQ41" t="str">
            <v>02</v>
          </cell>
          <cell r="AR41" t="str">
            <v>25/09/2009</v>
          </cell>
          <cell r="AS41" t="str">
            <v>001</v>
          </cell>
          <cell r="AT41">
            <v>240</v>
          </cell>
          <cell r="AU41">
            <v>0</v>
          </cell>
        </row>
        <row r="42">
          <cell r="M42" t="str">
            <v>213.03.1.01.090</v>
          </cell>
          <cell r="N42" t="str">
            <v>1</v>
          </cell>
          <cell r="O42" t="str">
            <v>02</v>
          </cell>
          <cell r="P42" t="str">
            <v>21/09/2009</v>
          </cell>
          <cell r="Q42" t="str">
            <v>001</v>
          </cell>
          <cell r="R42">
            <v>240</v>
          </cell>
          <cell r="S42">
            <v>0</v>
          </cell>
          <cell r="T42" t="str">
            <v>213.03.1.01.090</v>
          </cell>
          <cell r="U42" t="str">
            <v>1</v>
          </cell>
          <cell r="V42" t="str">
            <v>02</v>
          </cell>
          <cell r="W42" t="str">
            <v>22/09/2009</v>
          </cell>
          <cell r="X42" t="str">
            <v>001</v>
          </cell>
          <cell r="Y42">
            <v>240</v>
          </cell>
          <cell r="Z42">
            <v>0</v>
          </cell>
          <cell r="AA42" t="str">
            <v>213.03.1.01.090</v>
          </cell>
          <cell r="AB42" t="str">
            <v>1</v>
          </cell>
          <cell r="AC42" t="str">
            <v>02</v>
          </cell>
          <cell r="AD42" t="str">
            <v>23/09/2009</v>
          </cell>
          <cell r="AE42" t="str">
            <v>001</v>
          </cell>
          <cell r="AF42">
            <v>240</v>
          </cell>
          <cell r="AG42">
            <v>0</v>
          </cell>
          <cell r="AH42" t="str">
            <v>213.03.1.01.090</v>
          </cell>
          <cell r="AI42" t="str">
            <v>1</v>
          </cell>
          <cell r="AJ42" t="str">
            <v>02</v>
          </cell>
          <cell r="AK42" t="str">
            <v>24/09/2009</v>
          </cell>
          <cell r="AL42" t="str">
            <v>001</v>
          </cell>
          <cell r="AM42">
            <v>240</v>
          </cell>
          <cell r="AN42">
            <v>0</v>
          </cell>
          <cell r="AO42" t="str">
            <v>213.03.1.01.090</v>
          </cell>
          <cell r="AP42" t="str">
            <v>1</v>
          </cell>
          <cell r="AQ42" t="str">
            <v>02</v>
          </cell>
          <cell r="AR42" t="str">
            <v>25/09/2009</v>
          </cell>
          <cell r="AS42" t="str">
            <v>001</v>
          </cell>
          <cell r="AT42">
            <v>240</v>
          </cell>
          <cell r="AU42">
            <v>0</v>
          </cell>
        </row>
        <row r="43">
          <cell r="M43" t="str">
            <v>213.03.1.01.179</v>
          </cell>
          <cell r="N43" t="str">
            <v>1</v>
          </cell>
          <cell r="O43" t="str">
            <v>02</v>
          </cell>
          <cell r="P43" t="str">
            <v>21/09/2009</v>
          </cell>
          <cell r="Q43" t="str">
            <v>001</v>
          </cell>
          <cell r="R43">
            <v>240</v>
          </cell>
          <cell r="S43">
            <v>0</v>
          </cell>
          <cell r="T43" t="str">
            <v>213.03.1.01.179</v>
          </cell>
          <cell r="U43" t="str">
            <v>1</v>
          </cell>
          <cell r="V43" t="str">
            <v>02</v>
          </cell>
          <cell r="W43" t="str">
            <v>22/09/2009</v>
          </cell>
          <cell r="X43" t="str">
            <v>001</v>
          </cell>
          <cell r="Y43">
            <v>240</v>
          </cell>
          <cell r="Z43">
            <v>0</v>
          </cell>
          <cell r="AA43" t="str">
            <v>213.03.1.01.179</v>
          </cell>
          <cell r="AB43" t="str">
            <v>1</v>
          </cell>
          <cell r="AC43" t="str">
            <v>02</v>
          </cell>
          <cell r="AD43" t="str">
            <v>23/09/2009</v>
          </cell>
          <cell r="AE43" t="str">
            <v>001</v>
          </cell>
          <cell r="AF43">
            <v>240</v>
          </cell>
          <cell r="AG43">
            <v>0</v>
          </cell>
          <cell r="AH43" t="str">
            <v>213.03.1.01.179</v>
          </cell>
          <cell r="AI43" t="str">
            <v>1</v>
          </cell>
          <cell r="AJ43" t="str">
            <v>02</v>
          </cell>
          <cell r="AK43" t="str">
            <v>24/09/2009</v>
          </cell>
          <cell r="AL43" t="str">
            <v>001</v>
          </cell>
          <cell r="AM43">
            <v>240</v>
          </cell>
          <cell r="AN43">
            <v>0</v>
          </cell>
          <cell r="AO43" t="str">
            <v>213.03.1.01.179</v>
          </cell>
          <cell r="AP43" t="str">
            <v>1</v>
          </cell>
          <cell r="AQ43" t="str">
            <v>02</v>
          </cell>
          <cell r="AR43" t="str">
            <v>25/09/2009</v>
          </cell>
          <cell r="AS43" t="str">
            <v>001</v>
          </cell>
          <cell r="AT43">
            <v>240</v>
          </cell>
          <cell r="AU43">
            <v>0</v>
          </cell>
        </row>
        <row r="44">
          <cell r="M44" t="str">
            <v>213.03.1.01.180</v>
          </cell>
          <cell r="N44" t="str">
            <v>1</v>
          </cell>
          <cell r="O44" t="str">
            <v>02</v>
          </cell>
          <cell r="P44" t="str">
            <v>21/09/2009</v>
          </cell>
          <cell r="Q44" t="str">
            <v>001</v>
          </cell>
          <cell r="R44">
            <v>240</v>
          </cell>
          <cell r="S44">
            <v>0</v>
          </cell>
          <cell r="T44" t="str">
            <v>213.03.1.01.180</v>
          </cell>
          <cell r="U44" t="str">
            <v>1</v>
          </cell>
          <cell r="V44" t="str">
            <v>02</v>
          </cell>
          <cell r="W44" t="str">
            <v>22/09/2009</v>
          </cell>
          <cell r="X44" t="str">
            <v>001</v>
          </cell>
          <cell r="Y44">
            <v>240</v>
          </cell>
          <cell r="Z44">
            <v>0</v>
          </cell>
          <cell r="AA44" t="str">
            <v>213.03.1.01.180</v>
          </cell>
          <cell r="AB44" t="str">
            <v>1</v>
          </cell>
          <cell r="AC44" t="str">
            <v>02</v>
          </cell>
          <cell r="AD44" t="str">
            <v>23/09/2009</v>
          </cell>
          <cell r="AE44" t="str">
            <v>001</v>
          </cell>
          <cell r="AF44">
            <v>240</v>
          </cell>
          <cell r="AG44">
            <v>0</v>
          </cell>
          <cell r="AH44" t="str">
            <v>213.03.1.01.180</v>
          </cell>
          <cell r="AI44" t="str">
            <v>1</v>
          </cell>
          <cell r="AJ44" t="str">
            <v>02</v>
          </cell>
          <cell r="AK44" t="str">
            <v>24/09/2009</v>
          </cell>
          <cell r="AL44" t="str">
            <v>001</v>
          </cell>
          <cell r="AM44">
            <v>240</v>
          </cell>
          <cell r="AN44">
            <v>0</v>
          </cell>
          <cell r="AO44" t="str">
            <v>213.03.1.01.180</v>
          </cell>
          <cell r="AP44" t="str">
            <v>1</v>
          </cell>
          <cell r="AQ44" t="str">
            <v>02</v>
          </cell>
          <cell r="AR44" t="str">
            <v>25/09/2009</v>
          </cell>
          <cell r="AS44" t="str">
            <v>001</v>
          </cell>
          <cell r="AT44">
            <v>240</v>
          </cell>
          <cell r="AU44">
            <v>0</v>
          </cell>
        </row>
        <row r="45">
          <cell r="M45" t="str">
            <v>213.03.1.01.269</v>
          </cell>
          <cell r="N45" t="str">
            <v>1</v>
          </cell>
          <cell r="O45" t="str">
            <v>02</v>
          </cell>
          <cell r="P45" t="str">
            <v>21/09/2009</v>
          </cell>
          <cell r="Q45" t="str">
            <v>001</v>
          </cell>
          <cell r="R45">
            <v>240</v>
          </cell>
          <cell r="S45">
            <v>0</v>
          </cell>
          <cell r="T45" t="str">
            <v>213.03.1.01.269</v>
          </cell>
          <cell r="U45" t="str">
            <v>1</v>
          </cell>
          <cell r="V45" t="str">
            <v>02</v>
          </cell>
          <cell r="W45" t="str">
            <v>22/09/2009</v>
          </cell>
          <cell r="X45" t="str">
            <v>001</v>
          </cell>
          <cell r="Y45">
            <v>240</v>
          </cell>
          <cell r="Z45">
            <v>0</v>
          </cell>
          <cell r="AA45" t="str">
            <v>213.03.1.01.269</v>
          </cell>
          <cell r="AB45" t="str">
            <v>1</v>
          </cell>
          <cell r="AC45" t="str">
            <v>02</v>
          </cell>
          <cell r="AD45" t="str">
            <v>23/09/2009</v>
          </cell>
          <cell r="AE45" t="str">
            <v>001</v>
          </cell>
          <cell r="AF45">
            <v>240</v>
          </cell>
          <cell r="AG45">
            <v>0</v>
          </cell>
          <cell r="AH45" t="str">
            <v>213.03.1.01.269</v>
          </cell>
          <cell r="AI45" t="str">
            <v>1</v>
          </cell>
          <cell r="AJ45" t="str">
            <v>02</v>
          </cell>
          <cell r="AK45" t="str">
            <v>24/09/2009</v>
          </cell>
          <cell r="AL45" t="str">
            <v>001</v>
          </cell>
          <cell r="AM45">
            <v>240</v>
          </cell>
          <cell r="AN45">
            <v>0</v>
          </cell>
          <cell r="AO45" t="str">
            <v>213.03.1.01.269</v>
          </cell>
          <cell r="AP45" t="str">
            <v>1</v>
          </cell>
          <cell r="AQ45" t="str">
            <v>02</v>
          </cell>
          <cell r="AR45" t="str">
            <v>25/09/2009</v>
          </cell>
          <cell r="AS45" t="str">
            <v>001</v>
          </cell>
          <cell r="AT45">
            <v>240</v>
          </cell>
          <cell r="AU45">
            <v>0</v>
          </cell>
        </row>
        <row r="46">
          <cell r="M46" t="str">
            <v>213.03.1.01.270</v>
          </cell>
          <cell r="N46" t="str">
            <v>1</v>
          </cell>
          <cell r="O46" t="str">
            <v>02</v>
          </cell>
          <cell r="P46" t="str">
            <v>21/09/2009</v>
          </cell>
          <cell r="Q46" t="str">
            <v>001</v>
          </cell>
          <cell r="R46">
            <v>240</v>
          </cell>
          <cell r="S46">
            <v>0</v>
          </cell>
          <cell r="T46" t="str">
            <v>213.03.1.01.270</v>
          </cell>
          <cell r="U46" t="str">
            <v>1</v>
          </cell>
          <cell r="V46" t="str">
            <v>02</v>
          </cell>
          <cell r="W46" t="str">
            <v>22/09/2009</v>
          </cell>
          <cell r="X46" t="str">
            <v>001</v>
          </cell>
          <cell r="Y46">
            <v>240</v>
          </cell>
          <cell r="Z46">
            <v>0</v>
          </cell>
          <cell r="AA46" t="str">
            <v>213.03.1.01.270</v>
          </cell>
          <cell r="AB46" t="str">
            <v>1</v>
          </cell>
          <cell r="AC46" t="str">
            <v>02</v>
          </cell>
          <cell r="AD46" t="str">
            <v>23/09/2009</v>
          </cell>
          <cell r="AE46" t="str">
            <v>001</v>
          </cell>
          <cell r="AF46">
            <v>240</v>
          </cell>
          <cell r="AG46">
            <v>0</v>
          </cell>
          <cell r="AH46" t="str">
            <v>213.03.1.01.270</v>
          </cell>
          <cell r="AI46" t="str">
            <v>1</v>
          </cell>
          <cell r="AJ46" t="str">
            <v>02</v>
          </cell>
          <cell r="AK46" t="str">
            <v>24/09/2009</v>
          </cell>
          <cell r="AL46" t="str">
            <v>001</v>
          </cell>
          <cell r="AM46">
            <v>240</v>
          </cell>
          <cell r="AN46">
            <v>0</v>
          </cell>
          <cell r="AO46" t="str">
            <v>213.03.1.01.270</v>
          </cell>
          <cell r="AP46" t="str">
            <v>1</v>
          </cell>
          <cell r="AQ46" t="str">
            <v>02</v>
          </cell>
          <cell r="AR46" t="str">
            <v>25/09/2009</v>
          </cell>
          <cell r="AS46" t="str">
            <v>001</v>
          </cell>
          <cell r="AT46">
            <v>240</v>
          </cell>
          <cell r="AU46">
            <v>0</v>
          </cell>
        </row>
        <row r="47">
          <cell r="M47" t="str">
            <v>213.03.1.01.359</v>
          </cell>
          <cell r="N47" t="str">
            <v>1</v>
          </cell>
          <cell r="O47" t="str">
            <v>02</v>
          </cell>
          <cell r="P47" t="str">
            <v>21/09/2009</v>
          </cell>
          <cell r="Q47" t="str">
            <v>001</v>
          </cell>
          <cell r="R47">
            <v>240</v>
          </cell>
          <cell r="S47">
            <v>0</v>
          </cell>
          <cell r="T47" t="str">
            <v>213.03.1.01.359</v>
          </cell>
          <cell r="U47" t="str">
            <v>1</v>
          </cell>
          <cell r="V47" t="str">
            <v>02</v>
          </cell>
          <cell r="W47" t="str">
            <v>22/09/2009</v>
          </cell>
          <cell r="X47" t="str">
            <v>001</v>
          </cell>
          <cell r="Y47">
            <v>240</v>
          </cell>
          <cell r="Z47">
            <v>0</v>
          </cell>
          <cell r="AA47" t="str">
            <v>213.03.1.01.359</v>
          </cell>
          <cell r="AB47" t="str">
            <v>1</v>
          </cell>
          <cell r="AC47" t="str">
            <v>02</v>
          </cell>
          <cell r="AD47" t="str">
            <v>23/09/2009</v>
          </cell>
          <cell r="AE47" t="str">
            <v>001</v>
          </cell>
          <cell r="AF47">
            <v>240</v>
          </cell>
          <cell r="AG47">
            <v>0</v>
          </cell>
          <cell r="AH47" t="str">
            <v>213.03.1.01.359</v>
          </cell>
          <cell r="AI47" t="str">
            <v>1</v>
          </cell>
          <cell r="AJ47" t="str">
            <v>02</v>
          </cell>
          <cell r="AK47" t="str">
            <v>24/09/2009</v>
          </cell>
          <cell r="AL47" t="str">
            <v>001</v>
          </cell>
          <cell r="AM47">
            <v>240</v>
          </cell>
          <cell r="AN47">
            <v>0</v>
          </cell>
          <cell r="AO47" t="str">
            <v>213.03.1.01.359</v>
          </cell>
          <cell r="AP47" t="str">
            <v>1</v>
          </cell>
          <cell r="AQ47" t="str">
            <v>02</v>
          </cell>
          <cell r="AR47" t="str">
            <v>25/09/2009</v>
          </cell>
          <cell r="AS47" t="str">
            <v>001</v>
          </cell>
          <cell r="AT47">
            <v>240</v>
          </cell>
          <cell r="AU47">
            <v>0</v>
          </cell>
        </row>
        <row r="48">
          <cell r="M48" t="str">
            <v>213.03.1.01.360</v>
          </cell>
          <cell r="N48" t="str">
            <v>1</v>
          </cell>
          <cell r="O48" t="str">
            <v>02</v>
          </cell>
          <cell r="P48" t="str">
            <v>21/09/2009</v>
          </cell>
          <cell r="Q48" t="str">
            <v>001</v>
          </cell>
          <cell r="R48">
            <v>240</v>
          </cell>
          <cell r="S48">
            <v>0</v>
          </cell>
          <cell r="T48" t="str">
            <v>213.03.1.01.360</v>
          </cell>
          <cell r="U48" t="str">
            <v>1</v>
          </cell>
          <cell r="V48" t="str">
            <v>02</v>
          </cell>
          <cell r="W48" t="str">
            <v>22/09/2009</v>
          </cell>
          <cell r="X48" t="str">
            <v>001</v>
          </cell>
          <cell r="Y48">
            <v>240</v>
          </cell>
          <cell r="Z48">
            <v>0</v>
          </cell>
          <cell r="AA48" t="str">
            <v>213.03.1.01.360</v>
          </cell>
          <cell r="AB48" t="str">
            <v>1</v>
          </cell>
          <cell r="AC48" t="str">
            <v>02</v>
          </cell>
          <cell r="AD48" t="str">
            <v>23/09/2009</v>
          </cell>
          <cell r="AE48" t="str">
            <v>001</v>
          </cell>
          <cell r="AF48">
            <v>240</v>
          </cell>
          <cell r="AG48">
            <v>0</v>
          </cell>
          <cell r="AH48" t="str">
            <v>213.03.1.01.360</v>
          </cell>
          <cell r="AI48" t="str">
            <v>1</v>
          </cell>
          <cell r="AJ48" t="str">
            <v>02</v>
          </cell>
          <cell r="AK48" t="str">
            <v>24/09/2009</v>
          </cell>
          <cell r="AL48" t="str">
            <v>001</v>
          </cell>
          <cell r="AM48">
            <v>240</v>
          </cell>
          <cell r="AN48">
            <v>0</v>
          </cell>
          <cell r="AO48" t="str">
            <v>213.03.1.01.360</v>
          </cell>
          <cell r="AP48" t="str">
            <v>1</v>
          </cell>
          <cell r="AQ48" t="str">
            <v>02</v>
          </cell>
          <cell r="AR48" t="str">
            <v>25/09/2009</v>
          </cell>
          <cell r="AS48" t="str">
            <v>001</v>
          </cell>
          <cell r="AT48">
            <v>240</v>
          </cell>
          <cell r="AU48">
            <v>0</v>
          </cell>
        </row>
        <row r="49">
          <cell r="M49" t="str">
            <v>213.03.1.01.500</v>
          </cell>
          <cell r="N49" t="str">
            <v>1</v>
          </cell>
          <cell r="O49" t="str">
            <v>02</v>
          </cell>
          <cell r="P49" t="str">
            <v>21/09/2009</v>
          </cell>
          <cell r="Q49" t="str">
            <v>001</v>
          </cell>
          <cell r="R49">
            <v>240</v>
          </cell>
          <cell r="S49">
            <v>0</v>
          </cell>
          <cell r="T49" t="str">
            <v>213.03.1.01.500</v>
          </cell>
          <cell r="U49" t="str">
            <v>1</v>
          </cell>
          <cell r="V49" t="str">
            <v>02</v>
          </cell>
          <cell r="W49" t="str">
            <v>22/09/2009</v>
          </cell>
          <cell r="X49" t="str">
            <v>001</v>
          </cell>
          <cell r="Y49">
            <v>240</v>
          </cell>
          <cell r="Z49">
            <v>0</v>
          </cell>
          <cell r="AA49" t="str">
            <v>213.03.1.01.500</v>
          </cell>
          <cell r="AB49" t="str">
            <v>1</v>
          </cell>
          <cell r="AC49" t="str">
            <v>02</v>
          </cell>
          <cell r="AD49" t="str">
            <v>23/09/2009</v>
          </cell>
          <cell r="AE49" t="str">
            <v>001</v>
          </cell>
          <cell r="AF49">
            <v>240</v>
          </cell>
          <cell r="AG49">
            <v>0</v>
          </cell>
          <cell r="AH49" t="str">
            <v>213.03.1.01.500</v>
          </cell>
          <cell r="AI49" t="str">
            <v>1</v>
          </cell>
          <cell r="AJ49" t="str">
            <v>02</v>
          </cell>
          <cell r="AK49" t="str">
            <v>24/09/2009</v>
          </cell>
          <cell r="AL49" t="str">
            <v>001</v>
          </cell>
          <cell r="AM49">
            <v>240</v>
          </cell>
          <cell r="AN49">
            <v>0</v>
          </cell>
          <cell r="AO49" t="str">
            <v>213.03.1.01.500</v>
          </cell>
          <cell r="AP49" t="str">
            <v>1</v>
          </cell>
          <cell r="AQ49" t="str">
            <v>02</v>
          </cell>
          <cell r="AR49" t="str">
            <v>25/09/2009</v>
          </cell>
          <cell r="AS49" t="str">
            <v>001</v>
          </cell>
          <cell r="AT49">
            <v>240</v>
          </cell>
          <cell r="AU49">
            <v>0</v>
          </cell>
        </row>
        <row r="50">
          <cell r="M50" t="str">
            <v>213.03.1.01.505</v>
          </cell>
          <cell r="N50" t="str">
            <v>1</v>
          </cell>
          <cell r="O50" t="str">
            <v>02</v>
          </cell>
          <cell r="P50" t="str">
            <v>21/09/2009</v>
          </cell>
          <cell r="Q50" t="str">
            <v>001</v>
          </cell>
          <cell r="R50">
            <v>240</v>
          </cell>
          <cell r="S50">
            <v>0</v>
          </cell>
          <cell r="T50" t="str">
            <v>213.03.1.01.505</v>
          </cell>
          <cell r="U50" t="str">
            <v>1</v>
          </cell>
          <cell r="V50" t="str">
            <v>02</v>
          </cell>
          <cell r="W50" t="str">
            <v>22/09/2009</v>
          </cell>
          <cell r="X50" t="str">
            <v>001</v>
          </cell>
          <cell r="Y50">
            <v>240</v>
          </cell>
          <cell r="Z50">
            <v>0</v>
          </cell>
          <cell r="AA50" t="str">
            <v>213.03.1.01.505</v>
          </cell>
          <cell r="AB50" t="str">
            <v>1</v>
          </cell>
          <cell r="AC50" t="str">
            <v>02</v>
          </cell>
          <cell r="AD50" t="str">
            <v>23/09/2009</v>
          </cell>
          <cell r="AE50" t="str">
            <v>001</v>
          </cell>
          <cell r="AF50">
            <v>240</v>
          </cell>
          <cell r="AG50">
            <v>0</v>
          </cell>
          <cell r="AH50" t="str">
            <v>213.03.1.01.505</v>
          </cell>
          <cell r="AI50" t="str">
            <v>1</v>
          </cell>
          <cell r="AJ50" t="str">
            <v>02</v>
          </cell>
          <cell r="AK50" t="str">
            <v>24/09/2009</v>
          </cell>
          <cell r="AL50" t="str">
            <v>001</v>
          </cell>
          <cell r="AM50">
            <v>240</v>
          </cell>
          <cell r="AN50">
            <v>0</v>
          </cell>
          <cell r="AO50" t="str">
            <v>213.03.1.01.505</v>
          </cell>
          <cell r="AP50" t="str">
            <v>1</v>
          </cell>
          <cell r="AQ50" t="str">
            <v>02</v>
          </cell>
          <cell r="AR50" t="str">
            <v>25/09/2009</v>
          </cell>
          <cell r="AS50" t="str">
            <v>001</v>
          </cell>
          <cell r="AT50">
            <v>240</v>
          </cell>
          <cell r="AU50">
            <v>0</v>
          </cell>
        </row>
        <row r="51">
          <cell r="M51" t="str">
            <v>213.03.1.01.510</v>
          </cell>
          <cell r="N51" t="str">
            <v>1</v>
          </cell>
          <cell r="O51" t="str">
            <v>02</v>
          </cell>
          <cell r="P51" t="str">
            <v>21/09/2009</v>
          </cell>
          <cell r="Q51" t="str">
            <v>001</v>
          </cell>
          <cell r="R51">
            <v>240</v>
          </cell>
          <cell r="S51">
            <v>0</v>
          </cell>
          <cell r="T51" t="str">
            <v>213.03.1.01.510</v>
          </cell>
          <cell r="U51" t="str">
            <v>1</v>
          </cell>
          <cell r="V51" t="str">
            <v>02</v>
          </cell>
          <cell r="W51" t="str">
            <v>22/09/2009</v>
          </cell>
          <cell r="X51" t="str">
            <v>001</v>
          </cell>
          <cell r="Y51">
            <v>240</v>
          </cell>
          <cell r="Z51">
            <v>0</v>
          </cell>
          <cell r="AA51" t="str">
            <v>213.03.1.01.510</v>
          </cell>
          <cell r="AB51" t="str">
            <v>1</v>
          </cell>
          <cell r="AC51" t="str">
            <v>02</v>
          </cell>
          <cell r="AD51" t="str">
            <v>23/09/2009</v>
          </cell>
          <cell r="AE51" t="str">
            <v>001</v>
          </cell>
          <cell r="AF51">
            <v>240</v>
          </cell>
          <cell r="AG51">
            <v>0</v>
          </cell>
          <cell r="AH51" t="str">
            <v>213.03.1.01.510</v>
          </cell>
          <cell r="AI51" t="str">
            <v>1</v>
          </cell>
          <cell r="AJ51" t="str">
            <v>02</v>
          </cell>
          <cell r="AK51" t="str">
            <v>24/09/2009</v>
          </cell>
          <cell r="AL51" t="str">
            <v>001</v>
          </cell>
          <cell r="AM51">
            <v>240</v>
          </cell>
          <cell r="AN51">
            <v>0</v>
          </cell>
          <cell r="AO51" t="str">
            <v>213.03.1.01.510</v>
          </cell>
          <cell r="AP51" t="str">
            <v>1</v>
          </cell>
          <cell r="AQ51" t="str">
            <v>02</v>
          </cell>
          <cell r="AR51" t="str">
            <v>25/09/2009</v>
          </cell>
          <cell r="AS51" t="str">
            <v>001</v>
          </cell>
          <cell r="AT51">
            <v>240</v>
          </cell>
          <cell r="AU51">
            <v>0</v>
          </cell>
        </row>
        <row r="53">
          <cell r="M53" t="str">
            <v>213.04.1</v>
          </cell>
          <cell r="N53" t="str">
            <v>1</v>
          </cell>
          <cell r="O53" t="str">
            <v>02</v>
          </cell>
          <cell r="P53" t="str">
            <v>21/09/2009</v>
          </cell>
          <cell r="Q53" t="str">
            <v>001</v>
          </cell>
          <cell r="R53">
            <v>240</v>
          </cell>
          <cell r="S53">
            <v>0</v>
          </cell>
          <cell r="T53" t="str">
            <v>213.04.1</v>
          </cell>
          <cell r="U53" t="str">
            <v>1</v>
          </cell>
          <cell r="V53" t="str">
            <v>02</v>
          </cell>
          <cell r="W53" t="str">
            <v>22/09/2009</v>
          </cell>
          <cell r="X53" t="str">
            <v>001</v>
          </cell>
          <cell r="Y53">
            <v>240</v>
          </cell>
          <cell r="Z53">
            <v>0</v>
          </cell>
          <cell r="AA53" t="str">
            <v>213.04.1</v>
          </cell>
          <cell r="AB53" t="str">
            <v>1</v>
          </cell>
          <cell r="AC53" t="str">
            <v>02</v>
          </cell>
          <cell r="AD53" t="str">
            <v>23/09/2009</v>
          </cell>
          <cell r="AE53" t="str">
            <v>001</v>
          </cell>
          <cell r="AF53">
            <v>240</v>
          </cell>
          <cell r="AG53">
            <v>0</v>
          </cell>
          <cell r="AH53" t="str">
            <v>213.04.1</v>
          </cell>
          <cell r="AI53" t="str">
            <v>1</v>
          </cell>
          <cell r="AJ53" t="str">
            <v>02</v>
          </cell>
          <cell r="AK53" t="str">
            <v>24/09/2009</v>
          </cell>
          <cell r="AL53" t="str">
            <v>001</v>
          </cell>
          <cell r="AM53">
            <v>240</v>
          </cell>
          <cell r="AN53">
            <v>0</v>
          </cell>
          <cell r="AO53" t="str">
            <v>213.04.1</v>
          </cell>
          <cell r="AP53" t="str">
            <v>1</v>
          </cell>
          <cell r="AQ53" t="str">
            <v>02</v>
          </cell>
          <cell r="AR53" t="str">
            <v>25/09/2009</v>
          </cell>
          <cell r="AS53" t="str">
            <v>001</v>
          </cell>
          <cell r="AT53">
            <v>240</v>
          </cell>
          <cell r="AU53">
            <v>0</v>
          </cell>
        </row>
        <row r="54">
          <cell r="M54" t="str">
            <v>213.05.1</v>
          </cell>
          <cell r="N54" t="str">
            <v>1</v>
          </cell>
          <cell r="O54" t="str">
            <v>02</v>
          </cell>
          <cell r="P54" t="str">
            <v>21/09/2009</v>
          </cell>
          <cell r="Q54" t="str">
            <v>001</v>
          </cell>
          <cell r="R54">
            <v>240</v>
          </cell>
          <cell r="S54">
            <v>0</v>
          </cell>
          <cell r="T54" t="str">
            <v>213.05.1</v>
          </cell>
          <cell r="U54" t="str">
            <v>1</v>
          </cell>
          <cell r="V54" t="str">
            <v>02</v>
          </cell>
          <cell r="W54" t="str">
            <v>22/09/2009</v>
          </cell>
          <cell r="X54" t="str">
            <v>001</v>
          </cell>
          <cell r="Y54">
            <v>240</v>
          </cell>
          <cell r="Z54">
            <v>0</v>
          </cell>
          <cell r="AA54" t="str">
            <v>213.05.1</v>
          </cell>
          <cell r="AB54" t="str">
            <v>1</v>
          </cell>
          <cell r="AC54" t="str">
            <v>02</v>
          </cell>
          <cell r="AD54" t="str">
            <v>23/09/2009</v>
          </cell>
          <cell r="AE54" t="str">
            <v>001</v>
          </cell>
          <cell r="AF54">
            <v>240</v>
          </cell>
          <cell r="AG54">
            <v>0</v>
          </cell>
          <cell r="AH54" t="str">
            <v>213.05.1</v>
          </cell>
          <cell r="AI54" t="str">
            <v>1</v>
          </cell>
          <cell r="AJ54" t="str">
            <v>02</v>
          </cell>
          <cell r="AK54" t="str">
            <v>24/09/2009</v>
          </cell>
          <cell r="AL54" t="str">
            <v>001</v>
          </cell>
          <cell r="AM54">
            <v>240</v>
          </cell>
          <cell r="AN54">
            <v>0</v>
          </cell>
          <cell r="AO54" t="str">
            <v>213.05.1</v>
          </cell>
          <cell r="AP54" t="str">
            <v>1</v>
          </cell>
          <cell r="AQ54" t="str">
            <v>02</v>
          </cell>
          <cell r="AR54" t="str">
            <v>25/09/2009</v>
          </cell>
          <cell r="AS54" t="str">
            <v>001</v>
          </cell>
          <cell r="AT54">
            <v>240</v>
          </cell>
          <cell r="AU54">
            <v>0</v>
          </cell>
        </row>
        <row r="55">
          <cell r="M55" t="str">
            <v>213.06.1</v>
          </cell>
          <cell r="N55" t="str">
            <v>1</v>
          </cell>
          <cell r="O55" t="str">
            <v>02</v>
          </cell>
          <cell r="P55" t="str">
            <v>21/09/2009</v>
          </cell>
          <cell r="Q55" t="str">
            <v>001</v>
          </cell>
          <cell r="R55">
            <v>240</v>
          </cell>
          <cell r="S55">
            <v>0</v>
          </cell>
          <cell r="T55" t="str">
            <v>213.06.1</v>
          </cell>
          <cell r="U55" t="str">
            <v>1</v>
          </cell>
          <cell r="V55" t="str">
            <v>02</v>
          </cell>
          <cell r="W55" t="str">
            <v>22/09/2009</v>
          </cell>
          <cell r="X55" t="str">
            <v>001</v>
          </cell>
          <cell r="Y55">
            <v>240</v>
          </cell>
          <cell r="Z55">
            <v>0</v>
          </cell>
          <cell r="AA55" t="str">
            <v>213.06.1</v>
          </cell>
          <cell r="AB55" t="str">
            <v>1</v>
          </cell>
          <cell r="AC55" t="str">
            <v>02</v>
          </cell>
          <cell r="AD55" t="str">
            <v>23/09/2009</v>
          </cell>
          <cell r="AE55" t="str">
            <v>001</v>
          </cell>
          <cell r="AF55">
            <v>240</v>
          </cell>
          <cell r="AG55">
            <v>0</v>
          </cell>
          <cell r="AH55" t="str">
            <v>213.06.1</v>
          </cell>
          <cell r="AI55" t="str">
            <v>1</v>
          </cell>
          <cell r="AJ55" t="str">
            <v>02</v>
          </cell>
          <cell r="AK55" t="str">
            <v>24/09/2009</v>
          </cell>
          <cell r="AL55" t="str">
            <v>001</v>
          </cell>
          <cell r="AM55">
            <v>240</v>
          </cell>
          <cell r="AN55">
            <v>0</v>
          </cell>
          <cell r="AO55" t="str">
            <v>213.06.1</v>
          </cell>
          <cell r="AP55" t="str">
            <v>1</v>
          </cell>
          <cell r="AQ55" t="str">
            <v>02</v>
          </cell>
          <cell r="AR55" t="str">
            <v>25/09/2009</v>
          </cell>
          <cell r="AS55" t="str">
            <v>001</v>
          </cell>
          <cell r="AT55">
            <v>240</v>
          </cell>
          <cell r="AU55">
            <v>0</v>
          </cell>
        </row>
        <row r="56">
          <cell r="M56" t="str">
            <v>213.07.1</v>
          </cell>
          <cell r="N56" t="str">
            <v>1</v>
          </cell>
          <cell r="O56" t="str">
            <v>02</v>
          </cell>
          <cell r="P56" t="str">
            <v>21/09/2009</v>
          </cell>
          <cell r="Q56" t="str">
            <v>001</v>
          </cell>
          <cell r="R56">
            <v>240</v>
          </cell>
          <cell r="S56">
            <v>0</v>
          </cell>
          <cell r="T56" t="str">
            <v>213.07.1</v>
          </cell>
          <cell r="U56" t="str">
            <v>1</v>
          </cell>
          <cell r="V56" t="str">
            <v>02</v>
          </cell>
          <cell r="W56" t="str">
            <v>22/09/2009</v>
          </cell>
          <cell r="X56" t="str">
            <v>001</v>
          </cell>
          <cell r="Y56">
            <v>240</v>
          </cell>
          <cell r="Z56">
            <v>0</v>
          </cell>
          <cell r="AA56" t="str">
            <v>213.07.1</v>
          </cell>
          <cell r="AB56" t="str">
            <v>1</v>
          </cell>
          <cell r="AC56" t="str">
            <v>02</v>
          </cell>
          <cell r="AD56" t="str">
            <v>23/09/2009</v>
          </cell>
          <cell r="AE56" t="str">
            <v>001</v>
          </cell>
          <cell r="AF56">
            <v>240</v>
          </cell>
          <cell r="AG56">
            <v>0</v>
          </cell>
          <cell r="AH56" t="str">
            <v>213.07.1</v>
          </cell>
          <cell r="AI56" t="str">
            <v>1</v>
          </cell>
          <cell r="AJ56" t="str">
            <v>02</v>
          </cell>
          <cell r="AK56" t="str">
            <v>24/09/2009</v>
          </cell>
          <cell r="AL56" t="str">
            <v>001</v>
          </cell>
          <cell r="AM56">
            <v>240</v>
          </cell>
          <cell r="AN56">
            <v>0</v>
          </cell>
          <cell r="AO56" t="str">
            <v>213.07.1</v>
          </cell>
          <cell r="AP56" t="str">
            <v>1</v>
          </cell>
          <cell r="AQ56" t="str">
            <v>02</v>
          </cell>
          <cell r="AR56" t="str">
            <v>25/09/2009</v>
          </cell>
          <cell r="AS56" t="str">
            <v>001</v>
          </cell>
          <cell r="AT56">
            <v>240</v>
          </cell>
          <cell r="AU56">
            <v>0</v>
          </cell>
        </row>
        <row r="57">
          <cell r="M57" t="str">
            <v>213.99.1.22</v>
          </cell>
          <cell r="N57" t="str">
            <v>1</v>
          </cell>
          <cell r="O57" t="str">
            <v>02</v>
          </cell>
          <cell r="P57" t="str">
            <v>21/09/2009</v>
          </cell>
          <cell r="Q57" t="str">
            <v>001</v>
          </cell>
          <cell r="R57">
            <v>240</v>
          </cell>
          <cell r="S57">
            <v>0</v>
          </cell>
          <cell r="T57" t="str">
            <v>213.99.1.22</v>
          </cell>
          <cell r="U57" t="str">
            <v>1</v>
          </cell>
          <cell r="V57" t="str">
            <v>02</v>
          </cell>
          <cell r="W57" t="str">
            <v>22/09/2009</v>
          </cell>
          <cell r="X57" t="str">
            <v>001</v>
          </cell>
          <cell r="Y57">
            <v>240</v>
          </cell>
          <cell r="Z57">
            <v>0</v>
          </cell>
          <cell r="AA57" t="str">
            <v>213.99.1.22</v>
          </cell>
          <cell r="AB57" t="str">
            <v>1</v>
          </cell>
          <cell r="AC57" t="str">
            <v>02</v>
          </cell>
          <cell r="AD57" t="str">
            <v>23/09/2009</v>
          </cell>
          <cell r="AE57" t="str">
            <v>001</v>
          </cell>
          <cell r="AF57">
            <v>240</v>
          </cell>
          <cell r="AG57">
            <v>0</v>
          </cell>
          <cell r="AH57" t="str">
            <v>213.99.1.22</v>
          </cell>
          <cell r="AI57" t="str">
            <v>1</v>
          </cell>
          <cell r="AJ57" t="str">
            <v>02</v>
          </cell>
          <cell r="AK57" t="str">
            <v>24/09/2009</v>
          </cell>
          <cell r="AL57" t="str">
            <v>001</v>
          </cell>
          <cell r="AM57">
            <v>240</v>
          </cell>
          <cell r="AN57">
            <v>0</v>
          </cell>
          <cell r="AO57" t="str">
            <v>213.99.1.22</v>
          </cell>
          <cell r="AP57" t="str">
            <v>1</v>
          </cell>
          <cell r="AQ57" t="str">
            <v>02</v>
          </cell>
          <cell r="AR57" t="str">
            <v>25/09/2009</v>
          </cell>
          <cell r="AS57" t="str">
            <v>001</v>
          </cell>
          <cell r="AT57">
            <v>240</v>
          </cell>
          <cell r="AU57">
            <v>0</v>
          </cell>
        </row>
        <row r="61">
          <cell r="M61" t="str">
            <v>113.01.1</v>
          </cell>
          <cell r="N61" t="str">
            <v>1</v>
          </cell>
          <cell r="O61" t="str">
            <v>02</v>
          </cell>
          <cell r="P61" t="str">
            <v>21/09/2009</v>
          </cell>
          <cell r="Q61" t="str">
            <v>001</v>
          </cell>
          <cell r="R61">
            <v>240</v>
          </cell>
          <cell r="S61">
            <v>0</v>
          </cell>
          <cell r="T61" t="str">
            <v>113.01.1</v>
          </cell>
          <cell r="U61" t="str">
            <v>1</v>
          </cell>
          <cell r="V61" t="str">
            <v>02</v>
          </cell>
          <cell r="W61" t="str">
            <v>22/09/2009</v>
          </cell>
          <cell r="X61" t="str">
            <v>001</v>
          </cell>
          <cell r="Y61">
            <v>240</v>
          </cell>
          <cell r="Z61">
            <v>0</v>
          </cell>
          <cell r="AA61" t="str">
            <v>113.01.1</v>
          </cell>
          <cell r="AB61" t="str">
            <v>1</v>
          </cell>
          <cell r="AC61" t="str">
            <v>02</v>
          </cell>
          <cell r="AD61" t="str">
            <v>23/09/2009</v>
          </cell>
          <cell r="AE61" t="str">
            <v>001</v>
          </cell>
          <cell r="AF61">
            <v>240</v>
          </cell>
          <cell r="AG61">
            <v>0</v>
          </cell>
          <cell r="AH61" t="str">
            <v>113.01.1</v>
          </cell>
          <cell r="AI61" t="str">
            <v>1</v>
          </cell>
          <cell r="AJ61" t="str">
            <v>02</v>
          </cell>
          <cell r="AK61" t="str">
            <v>24/09/2009</v>
          </cell>
          <cell r="AL61" t="str">
            <v>001</v>
          </cell>
          <cell r="AM61">
            <v>240</v>
          </cell>
          <cell r="AN61">
            <v>0</v>
          </cell>
          <cell r="AO61" t="str">
            <v>113.01.1</v>
          </cell>
          <cell r="AP61" t="str">
            <v>1</v>
          </cell>
          <cell r="AQ61" t="str">
            <v>02</v>
          </cell>
          <cell r="AR61" t="str">
            <v>25/09/2009</v>
          </cell>
          <cell r="AS61" t="str">
            <v>001</v>
          </cell>
          <cell r="AT61">
            <v>240</v>
          </cell>
          <cell r="AU61">
            <v>0</v>
          </cell>
        </row>
        <row r="62">
          <cell r="M62" t="str">
            <v>113.02.1</v>
          </cell>
          <cell r="N62" t="str">
            <v>1</v>
          </cell>
          <cell r="O62" t="str">
            <v>02</v>
          </cell>
          <cell r="P62" t="str">
            <v>21/09/2009</v>
          </cell>
          <cell r="Q62" t="str">
            <v>001</v>
          </cell>
          <cell r="R62">
            <v>240</v>
          </cell>
          <cell r="S62">
            <v>0</v>
          </cell>
          <cell r="T62" t="str">
            <v>113.02.1</v>
          </cell>
          <cell r="U62" t="str">
            <v>1</v>
          </cell>
          <cell r="V62" t="str">
            <v>02</v>
          </cell>
          <cell r="W62" t="str">
            <v>22/09/2009</v>
          </cell>
          <cell r="X62" t="str">
            <v>001</v>
          </cell>
          <cell r="Y62">
            <v>240</v>
          </cell>
          <cell r="Z62">
            <v>0</v>
          </cell>
          <cell r="AA62" t="str">
            <v>113.02.1</v>
          </cell>
          <cell r="AB62" t="str">
            <v>1</v>
          </cell>
          <cell r="AC62" t="str">
            <v>02</v>
          </cell>
          <cell r="AD62" t="str">
            <v>23/09/2009</v>
          </cell>
          <cell r="AE62" t="str">
            <v>001</v>
          </cell>
          <cell r="AF62">
            <v>240</v>
          </cell>
          <cell r="AG62">
            <v>0</v>
          </cell>
          <cell r="AH62" t="str">
            <v>113.02.1</v>
          </cell>
          <cell r="AI62" t="str">
            <v>1</v>
          </cell>
          <cell r="AJ62" t="str">
            <v>02</v>
          </cell>
          <cell r="AK62" t="str">
            <v>24/09/2009</v>
          </cell>
          <cell r="AL62" t="str">
            <v>001</v>
          </cell>
          <cell r="AM62">
            <v>240</v>
          </cell>
          <cell r="AN62">
            <v>0</v>
          </cell>
          <cell r="AO62" t="str">
            <v>113.02.1</v>
          </cell>
          <cell r="AP62" t="str">
            <v>1</v>
          </cell>
          <cell r="AQ62" t="str">
            <v>02</v>
          </cell>
          <cell r="AR62" t="str">
            <v>25/09/2009</v>
          </cell>
          <cell r="AS62" t="str">
            <v>001</v>
          </cell>
          <cell r="AT62">
            <v>240</v>
          </cell>
          <cell r="AU62">
            <v>0</v>
          </cell>
        </row>
        <row r="63">
          <cell r="M63" t="str">
            <v>113.05.1</v>
          </cell>
          <cell r="N63" t="str">
            <v>1</v>
          </cell>
          <cell r="O63" t="str">
            <v>02</v>
          </cell>
          <cell r="P63" t="str">
            <v>21/09/2009</v>
          </cell>
          <cell r="Q63" t="str">
            <v>001</v>
          </cell>
          <cell r="R63">
            <v>240</v>
          </cell>
          <cell r="S63">
            <v>0</v>
          </cell>
          <cell r="T63" t="str">
            <v>113.05.1</v>
          </cell>
          <cell r="U63" t="str">
            <v>1</v>
          </cell>
          <cell r="V63" t="str">
            <v>02</v>
          </cell>
          <cell r="W63" t="str">
            <v>22/09/2009</v>
          </cell>
          <cell r="X63" t="str">
            <v>001</v>
          </cell>
          <cell r="Y63">
            <v>240</v>
          </cell>
          <cell r="Z63">
            <v>0</v>
          </cell>
          <cell r="AA63" t="str">
            <v>113.05.1</v>
          </cell>
          <cell r="AB63" t="str">
            <v>1</v>
          </cell>
          <cell r="AC63" t="str">
            <v>02</v>
          </cell>
          <cell r="AD63" t="str">
            <v>23/09/2009</v>
          </cell>
          <cell r="AE63" t="str">
            <v>001</v>
          </cell>
          <cell r="AF63">
            <v>240</v>
          </cell>
          <cell r="AG63">
            <v>0</v>
          </cell>
          <cell r="AH63" t="str">
            <v>113.05.1</v>
          </cell>
          <cell r="AI63" t="str">
            <v>1</v>
          </cell>
          <cell r="AJ63" t="str">
            <v>02</v>
          </cell>
          <cell r="AK63" t="str">
            <v>24/09/2009</v>
          </cell>
          <cell r="AL63" t="str">
            <v>001</v>
          </cell>
          <cell r="AM63">
            <v>240</v>
          </cell>
          <cell r="AN63">
            <v>0</v>
          </cell>
          <cell r="AO63" t="str">
            <v>113.05.1</v>
          </cell>
          <cell r="AP63" t="str">
            <v>1</v>
          </cell>
          <cell r="AQ63" t="str">
            <v>02</v>
          </cell>
          <cell r="AR63" t="str">
            <v>25/09/2009</v>
          </cell>
          <cell r="AS63" t="str">
            <v>001</v>
          </cell>
          <cell r="AT63">
            <v>240</v>
          </cell>
          <cell r="AU63">
            <v>0</v>
          </cell>
        </row>
        <row r="64">
          <cell r="M64" t="str">
            <v>113.06.1</v>
          </cell>
          <cell r="N64" t="str">
            <v>1</v>
          </cell>
          <cell r="O64" t="str">
            <v>02</v>
          </cell>
          <cell r="P64" t="str">
            <v>21/09/2009</v>
          </cell>
          <cell r="Q64" t="str">
            <v>001</v>
          </cell>
          <cell r="R64">
            <v>240</v>
          </cell>
          <cell r="S64">
            <v>0</v>
          </cell>
          <cell r="T64" t="str">
            <v>113.06.1</v>
          </cell>
          <cell r="U64" t="str">
            <v>1</v>
          </cell>
          <cell r="V64" t="str">
            <v>02</v>
          </cell>
          <cell r="W64" t="str">
            <v>22/09/2009</v>
          </cell>
          <cell r="X64" t="str">
            <v>001</v>
          </cell>
          <cell r="Y64">
            <v>240</v>
          </cell>
          <cell r="Z64">
            <v>0</v>
          </cell>
          <cell r="AA64" t="str">
            <v>113.06.1</v>
          </cell>
          <cell r="AB64" t="str">
            <v>1</v>
          </cell>
          <cell r="AC64" t="str">
            <v>02</v>
          </cell>
          <cell r="AD64" t="str">
            <v>23/09/2009</v>
          </cell>
          <cell r="AE64" t="str">
            <v>001</v>
          </cell>
          <cell r="AF64">
            <v>240</v>
          </cell>
          <cell r="AG64">
            <v>0</v>
          </cell>
          <cell r="AH64" t="str">
            <v>113.06.1</v>
          </cell>
          <cell r="AI64" t="str">
            <v>1</v>
          </cell>
          <cell r="AJ64" t="str">
            <v>02</v>
          </cell>
          <cell r="AK64" t="str">
            <v>24/09/2009</v>
          </cell>
          <cell r="AL64" t="str">
            <v>001</v>
          </cell>
          <cell r="AM64">
            <v>240</v>
          </cell>
          <cell r="AN64">
            <v>0</v>
          </cell>
          <cell r="AO64" t="str">
            <v>113.06.1</v>
          </cell>
          <cell r="AP64" t="str">
            <v>1</v>
          </cell>
          <cell r="AQ64" t="str">
            <v>02</v>
          </cell>
          <cell r="AR64" t="str">
            <v>25/09/2009</v>
          </cell>
          <cell r="AS64" t="str">
            <v>001</v>
          </cell>
          <cell r="AT64">
            <v>240</v>
          </cell>
          <cell r="AU64">
            <v>0</v>
          </cell>
        </row>
        <row r="65">
          <cell r="M65" t="str">
            <v>113.03.1</v>
          </cell>
          <cell r="N65" t="str">
            <v>1</v>
          </cell>
          <cell r="O65" t="str">
            <v>02</v>
          </cell>
          <cell r="P65" t="str">
            <v>21/09/2009</v>
          </cell>
          <cell r="Q65" t="str">
            <v>001</v>
          </cell>
          <cell r="R65">
            <v>240</v>
          </cell>
          <cell r="S65">
            <v>0</v>
          </cell>
          <cell r="T65" t="str">
            <v>113.03.1</v>
          </cell>
          <cell r="U65" t="str">
            <v>1</v>
          </cell>
          <cell r="V65" t="str">
            <v>02</v>
          </cell>
          <cell r="W65" t="str">
            <v>22/09/2009</v>
          </cell>
          <cell r="X65" t="str">
            <v>001</v>
          </cell>
          <cell r="Y65">
            <v>240</v>
          </cell>
          <cell r="Z65">
            <v>0</v>
          </cell>
          <cell r="AA65" t="str">
            <v>113.03.1</v>
          </cell>
          <cell r="AB65" t="str">
            <v>1</v>
          </cell>
          <cell r="AC65" t="str">
            <v>02</v>
          </cell>
          <cell r="AD65" t="str">
            <v>23/09/2009</v>
          </cell>
          <cell r="AE65" t="str">
            <v>001</v>
          </cell>
          <cell r="AF65">
            <v>240</v>
          </cell>
          <cell r="AG65">
            <v>0</v>
          </cell>
          <cell r="AH65" t="str">
            <v>113.03.1</v>
          </cell>
          <cell r="AI65" t="str">
            <v>1</v>
          </cell>
          <cell r="AJ65" t="str">
            <v>02</v>
          </cell>
          <cell r="AK65" t="str">
            <v>24/09/2009</v>
          </cell>
          <cell r="AL65" t="str">
            <v>001</v>
          </cell>
          <cell r="AM65">
            <v>240</v>
          </cell>
          <cell r="AN65">
            <v>0</v>
          </cell>
          <cell r="AO65" t="str">
            <v>113.03.1</v>
          </cell>
          <cell r="AP65" t="str">
            <v>1</v>
          </cell>
          <cell r="AQ65" t="str">
            <v>02</v>
          </cell>
          <cell r="AR65" t="str">
            <v>25/09/2009</v>
          </cell>
          <cell r="AS65" t="str">
            <v>001</v>
          </cell>
          <cell r="AT65">
            <v>240</v>
          </cell>
          <cell r="AU65">
            <v>0</v>
          </cell>
        </row>
        <row r="66">
          <cell r="M66" t="str">
            <v>122.01.1.22</v>
          </cell>
          <cell r="N66" t="str">
            <v>1</v>
          </cell>
          <cell r="O66" t="str">
            <v>02</v>
          </cell>
          <cell r="P66" t="str">
            <v>21/09/2009</v>
          </cell>
          <cell r="Q66" t="str">
            <v>001</v>
          </cell>
          <cell r="R66">
            <v>240</v>
          </cell>
          <cell r="S66">
            <v>0</v>
          </cell>
          <cell r="T66" t="str">
            <v>122.01.1.22</v>
          </cell>
          <cell r="U66" t="str">
            <v>1</v>
          </cell>
          <cell r="V66" t="str">
            <v>02</v>
          </cell>
          <cell r="W66" t="str">
            <v>22/09/2009</v>
          </cell>
          <cell r="X66" t="str">
            <v>001</v>
          </cell>
          <cell r="Y66">
            <v>240</v>
          </cell>
          <cell r="Z66">
            <v>0</v>
          </cell>
          <cell r="AA66" t="str">
            <v>122.01.1.22</v>
          </cell>
          <cell r="AB66" t="str">
            <v>1</v>
          </cell>
          <cell r="AC66" t="str">
            <v>02</v>
          </cell>
          <cell r="AD66" t="str">
            <v>23/09/2009</v>
          </cell>
          <cell r="AE66" t="str">
            <v>001</v>
          </cell>
          <cell r="AF66">
            <v>240</v>
          </cell>
          <cell r="AG66">
            <v>0</v>
          </cell>
          <cell r="AH66" t="str">
            <v>122.01.1.22</v>
          </cell>
          <cell r="AI66" t="str">
            <v>1</v>
          </cell>
          <cell r="AJ66" t="str">
            <v>02</v>
          </cell>
          <cell r="AK66" t="str">
            <v>24/09/2009</v>
          </cell>
          <cell r="AL66" t="str">
            <v>001</v>
          </cell>
          <cell r="AM66">
            <v>240</v>
          </cell>
          <cell r="AN66">
            <v>0</v>
          </cell>
          <cell r="AO66" t="str">
            <v>122.01.1.22</v>
          </cell>
          <cell r="AP66" t="str">
            <v>1</v>
          </cell>
          <cell r="AQ66" t="str">
            <v>02</v>
          </cell>
          <cell r="AR66" t="str">
            <v>25/09/2009</v>
          </cell>
          <cell r="AS66" t="str">
            <v>001</v>
          </cell>
          <cell r="AT66">
            <v>240</v>
          </cell>
          <cell r="AU66">
            <v>0</v>
          </cell>
        </row>
        <row r="67">
          <cell r="M67" t="str">
            <v>122.04.1.22</v>
          </cell>
          <cell r="N67" t="str">
            <v>1</v>
          </cell>
          <cell r="O67" t="str">
            <v>02</v>
          </cell>
          <cell r="P67" t="str">
            <v>21/09/2009</v>
          </cell>
          <cell r="Q67" t="str">
            <v>001</v>
          </cell>
          <cell r="R67">
            <v>240</v>
          </cell>
          <cell r="S67">
            <v>0</v>
          </cell>
          <cell r="T67" t="str">
            <v>122.04.1.22</v>
          </cell>
          <cell r="U67" t="str">
            <v>1</v>
          </cell>
          <cell r="V67" t="str">
            <v>02</v>
          </cell>
          <cell r="W67" t="str">
            <v>22/09/2009</v>
          </cell>
          <cell r="X67" t="str">
            <v>001</v>
          </cell>
          <cell r="Y67">
            <v>240</v>
          </cell>
          <cell r="Z67">
            <v>0</v>
          </cell>
          <cell r="AA67" t="str">
            <v>122.04.1.22</v>
          </cell>
          <cell r="AB67" t="str">
            <v>1</v>
          </cell>
          <cell r="AC67" t="str">
            <v>02</v>
          </cell>
          <cell r="AD67" t="str">
            <v>23/09/2009</v>
          </cell>
          <cell r="AE67" t="str">
            <v>001</v>
          </cell>
          <cell r="AF67">
            <v>240</v>
          </cell>
          <cell r="AG67">
            <v>0</v>
          </cell>
          <cell r="AH67" t="str">
            <v>122.04.1.22</v>
          </cell>
          <cell r="AI67" t="str">
            <v>1</v>
          </cell>
          <cell r="AJ67" t="str">
            <v>02</v>
          </cell>
          <cell r="AK67" t="str">
            <v>24/09/2009</v>
          </cell>
          <cell r="AL67" t="str">
            <v>001</v>
          </cell>
          <cell r="AM67">
            <v>240</v>
          </cell>
          <cell r="AN67">
            <v>0</v>
          </cell>
          <cell r="AO67" t="str">
            <v>122.04.1.22</v>
          </cell>
          <cell r="AP67" t="str">
            <v>1</v>
          </cell>
          <cell r="AQ67" t="str">
            <v>02</v>
          </cell>
          <cell r="AR67" t="str">
            <v>25/09/2009</v>
          </cell>
          <cell r="AS67" t="str">
            <v>001</v>
          </cell>
          <cell r="AT67">
            <v>240</v>
          </cell>
          <cell r="AU67">
            <v>0</v>
          </cell>
        </row>
        <row r="68">
          <cell r="M68" t="str">
            <v>131.01.1</v>
          </cell>
          <cell r="N68" t="str">
            <v>1</v>
          </cell>
          <cell r="O68" t="str">
            <v>02</v>
          </cell>
          <cell r="P68" t="str">
            <v>21/09/2009</v>
          </cell>
          <cell r="Q68" t="str">
            <v>001</v>
          </cell>
          <cell r="R68">
            <v>240</v>
          </cell>
          <cell r="S68">
            <v>0</v>
          </cell>
          <cell r="T68" t="str">
            <v>131.01.1</v>
          </cell>
          <cell r="U68" t="str">
            <v>1</v>
          </cell>
          <cell r="V68" t="str">
            <v>02</v>
          </cell>
          <cell r="W68" t="str">
            <v>22/09/2009</v>
          </cell>
          <cell r="X68" t="str">
            <v>001</v>
          </cell>
          <cell r="Y68">
            <v>240</v>
          </cell>
          <cell r="Z68">
            <v>0</v>
          </cell>
          <cell r="AA68" t="str">
            <v>131.01.1</v>
          </cell>
          <cell r="AB68" t="str">
            <v>1</v>
          </cell>
          <cell r="AC68" t="str">
            <v>02</v>
          </cell>
          <cell r="AD68" t="str">
            <v>23/09/2009</v>
          </cell>
          <cell r="AE68" t="str">
            <v>001</v>
          </cell>
          <cell r="AF68">
            <v>240</v>
          </cell>
          <cell r="AG68">
            <v>0</v>
          </cell>
          <cell r="AH68" t="str">
            <v>131.01.1</v>
          </cell>
          <cell r="AI68" t="str">
            <v>1</v>
          </cell>
          <cell r="AJ68" t="str">
            <v>02</v>
          </cell>
          <cell r="AK68" t="str">
            <v>24/09/2009</v>
          </cell>
          <cell r="AL68" t="str">
            <v>001</v>
          </cell>
          <cell r="AM68">
            <v>240</v>
          </cell>
          <cell r="AN68">
            <v>0</v>
          </cell>
          <cell r="AO68" t="str">
            <v>131.01.1</v>
          </cell>
          <cell r="AP68" t="str">
            <v>1</v>
          </cell>
          <cell r="AQ68" t="str">
            <v>02</v>
          </cell>
          <cell r="AR68" t="str">
            <v>25/09/2009</v>
          </cell>
          <cell r="AS68" t="str">
            <v>001</v>
          </cell>
          <cell r="AT68">
            <v>240</v>
          </cell>
          <cell r="AU68">
            <v>0</v>
          </cell>
        </row>
        <row r="69">
          <cell r="M69" t="str">
            <v>131.99.1</v>
          </cell>
          <cell r="N69" t="str">
            <v>1</v>
          </cell>
          <cell r="O69" t="str">
            <v>02</v>
          </cell>
          <cell r="P69" t="str">
            <v>21/09/2009</v>
          </cell>
          <cell r="Q69" t="str">
            <v>001</v>
          </cell>
          <cell r="R69">
            <v>240</v>
          </cell>
          <cell r="S69">
            <v>0</v>
          </cell>
          <cell r="T69" t="str">
            <v>131.99.1</v>
          </cell>
          <cell r="U69" t="str">
            <v>1</v>
          </cell>
          <cell r="V69" t="str">
            <v>02</v>
          </cell>
          <cell r="W69" t="str">
            <v>22/09/2009</v>
          </cell>
          <cell r="X69" t="str">
            <v>001</v>
          </cell>
          <cell r="Y69">
            <v>240</v>
          </cell>
          <cell r="Z69">
            <v>0</v>
          </cell>
          <cell r="AA69" t="str">
            <v>131.99.1</v>
          </cell>
          <cell r="AB69" t="str">
            <v>1</v>
          </cell>
          <cell r="AC69" t="str">
            <v>02</v>
          </cell>
          <cell r="AD69" t="str">
            <v>23/09/2009</v>
          </cell>
          <cell r="AE69" t="str">
            <v>001</v>
          </cell>
          <cell r="AF69">
            <v>240</v>
          </cell>
          <cell r="AG69">
            <v>0</v>
          </cell>
          <cell r="AH69" t="str">
            <v>131.99.1</v>
          </cell>
          <cell r="AI69" t="str">
            <v>1</v>
          </cell>
          <cell r="AJ69" t="str">
            <v>02</v>
          </cell>
          <cell r="AK69" t="str">
            <v>24/09/2009</v>
          </cell>
          <cell r="AL69" t="str">
            <v>001</v>
          </cell>
          <cell r="AM69">
            <v>240</v>
          </cell>
          <cell r="AN69">
            <v>0</v>
          </cell>
          <cell r="AO69" t="str">
            <v>131.99.1</v>
          </cell>
          <cell r="AP69" t="str">
            <v>1</v>
          </cell>
          <cell r="AQ69" t="str">
            <v>02</v>
          </cell>
          <cell r="AR69" t="str">
            <v>25/09/2009</v>
          </cell>
          <cell r="AS69" t="str">
            <v>001</v>
          </cell>
          <cell r="AT69">
            <v>240</v>
          </cell>
          <cell r="AU69">
            <v>0</v>
          </cell>
        </row>
        <row r="73">
          <cell r="M73" t="str">
            <v>111.01.1.22</v>
          </cell>
          <cell r="N73" t="str">
            <v>1</v>
          </cell>
          <cell r="O73" t="str">
            <v>02</v>
          </cell>
          <cell r="P73" t="str">
            <v>21/09/2009</v>
          </cell>
          <cell r="Q73" t="str">
            <v>001</v>
          </cell>
          <cell r="R73">
            <v>240</v>
          </cell>
          <cell r="S73">
            <v>0</v>
          </cell>
          <cell r="T73" t="str">
            <v>111.01.1.22</v>
          </cell>
          <cell r="U73" t="str">
            <v>1</v>
          </cell>
          <cell r="V73" t="str">
            <v>02</v>
          </cell>
          <cell r="W73" t="str">
            <v>22/09/2009</v>
          </cell>
          <cell r="X73" t="str">
            <v>001</v>
          </cell>
          <cell r="Y73">
            <v>240</v>
          </cell>
          <cell r="Z73">
            <v>0</v>
          </cell>
          <cell r="AA73" t="str">
            <v>111.01.1.22</v>
          </cell>
          <cell r="AB73" t="str">
            <v>1</v>
          </cell>
          <cell r="AC73" t="str">
            <v>02</v>
          </cell>
          <cell r="AD73" t="str">
            <v>23/09/2009</v>
          </cell>
          <cell r="AE73" t="str">
            <v>001</v>
          </cell>
          <cell r="AF73">
            <v>240</v>
          </cell>
          <cell r="AG73">
            <v>0</v>
          </cell>
          <cell r="AH73" t="str">
            <v>111.01.1.22</v>
          </cell>
          <cell r="AI73" t="str">
            <v>1</v>
          </cell>
          <cell r="AJ73" t="str">
            <v>02</v>
          </cell>
          <cell r="AK73" t="str">
            <v>24/09/2009</v>
          </cell>
          <cell r="AL73" t="str">
            <v>001</v>
          </cell>
          <cell r="AM73">
            <v>240</v>
          </cell>
          <cell r="AN73">
            <v>0</v>
          </cell>
          <cell r="AO73" t="str">
            <v>111.01.1.22</v>
          </cell>
          <cell r="AP73" t="str">
            <v>1</v>
          </cell>
          <cell r="AQ73" t="str">
            <v>02</v>
          </cell>
          <cell r="AR73" t="str">
            <v>25/09/2009</v>
          </cell>
          <cell r="AS73" t="str">
            <v>001</v>
          </cell>
          <cell r="AT73">
            <v>240</v>
          </cell>
          <cell r="AU73">
            <v>0</v>
          </cell>
        </row>
        <row r="74">
          <cell r="M74" t="str">
            <v>211.16.1</v>
          </cell>
          <cell r="N74" t="str">
            <v>1</v>
          </cell>
          <cell r="O74" t="str">
            <v>02</v>
          </cell>
          <cell r="P74" t="str">
            <v>21/09/2009</v>
          </cell>
          <cell r="Q74" t="str">
            <v>001</v>
          </cell>
          <cell r="R74">
            <v>240</v>
          </cell>
          <cell r="S74">
            <v>0</v>
          </cell>
          <cell r="T74" t="str">
            <v>211.16.1</v>
          </cell>
          <cell r="U74" t="str">
            <v>1</v>
          </cell>
          <cell r="V74" t="str">
            <v>02</v>
          </cell>
          <cell r="W74" t="str">
            <v>22/09/2009</v>
          </cell>
          <cell r="X74" t="str">
            <v>001</v>
          </cell>
          <cell r="Y74">
            <v>240</v>
          </cell>
          <cell r="Z74">
            <v>0</v>
          </cell>
          <cell r="AA74" t="str">
            <v>211.16.1</v>
          </cell>
          <cell r="AB74" t="str">
            <v>1</v>
          </cell>
          <cell r="AC74" t="str">
            <v>02</v>
          </cell>
          <cell r="AD74" t="str">
            <v>23/09/2009</v>
          </cell>
          <cell r="AE74" t="str">
            <v>001</v>
          </cell>
          <cell r="AF74">
            <v>240</v>
          </cell>
          <cell r="AG74">
            <v>0</v>
          </cell>
          <cell r="AH74" t="str">
            <v>211.16.1</v>
          </cell>
          <cell r="AI74" t="str">
            <v>1</v>
          </cell>
          <cell r="AJ74" t="str">
            <v>02</v>
          </cell>
          <cell r="AK74" t="str">
            <v>24/09/2009</v>
          </cell>
          <cell r="AL74" t="str">
            <v>001</v>
          </cell>
          <cell r="AM74">
            <v>240</v>
          </cell>
          <cell r="AN74">
            <v>0</v>
          </cell>
          <cell r="AO74" t="str">
            <v>211.16.1</v>
          </cell>
          <cell r="AP74" t="str">
            <v>1</v>
          </cell>
          <cell r="AQ74" t="str">
            <v>02</v>
          </cell>
          <cell r="AR74" t="str">
            <v>25/09/2009</v>
          </cell>
          <cell r="AS74" t="str">
            <v>001</v>
          </cell>
          <cell r="AT74">
            <v>240</v>
          </cell>
          <cell r="AU74">
            <v>0</v>
          </cell>
        </row>
        <row r="75">
          <cell r="M75" t="str">
            <v>211.17.1</v>
          </cell>
          <cell r="N75" t="str">
            <v>1</v>
          </cell>
          <cell r="O75" t="str">
            <v>02</v>
          </cell>
          <cell r="P75" t="str">
            <v>21/09/2009</v>
          </cell>
          <cell r="Q75" t="str">
            <v>001</v>
          </cell>
          <cell r="R75">
            <v>240</v>
          </cell>
          <cell r="S75">
            <v>0</v>
          </cell>
          <cell r="T75" t="str">
            <v>211.17.1</v>
          </cell>
          <cell r="U75" t="str">
            <v>1</v>
          </cell>
          <cell r="V75" t="str">
            <v>02</v>
          </cell>
          <cell r="W75" t="str">
            <v>22/09/2009</v>
          </cell>
          <cell r="X75" t="str">
            <v>001</v>
          </cell>
          <cell r="Y75">
            <v>240</v>
          </cell>
          <cell r="Z75">
            <v>0</v>
          </cell>
          <cell r="AA75" t="str">
            <v>211.17.1</v>
          </cell>
          <cell r="AB75" t="str">
            <v>1</v>
          </cell>
          <cell r="AC75" t="str">
            <v>02</v>
          </cell>
          <cell r="AD75" t="str">
            <v>23/09/2009</v>
          </cell>
          <cell r="AE75" t="str">
            <v>001</v>
          </cell>
          <cell r="AF75">
            <v>240</v>
          </cell>
          <cell r="AG75">
            <v>0</v>
          </cell>
          <cell r="AH75" t="str">
            <v>211.17.1</v>
          </cell>
          <cell r="AI75" t="str">
            <v>1</v>
          </cell>
          <cell r="AJ75" t="str">
            <v>02</v>
          </cell>
          <cell r="AK75" t="str">
            <v>24/09/2009</v>
          </cell>
          <cell r="AL75" t="str">
            <v>001</v>
          </cell>
          <cell r="AM75">
            <v>240</v>
          </cell>
          <cell r="AN75">
            <v>0</v>
          </cell>
          <cell r="AO75" t="str">
            <v>211.17.1</v>
          </cell>
          <cell r="AP75" t="str">
            <v>1</v>
          </cell>
          <cell r="AQ75" t="str">
            <v>02</v>
          </cell>
          <cell r="AR75" t="str">
            <v>25/09/2009</v>
          </cell>
          <cell r="AS75" t="str">
            <v>001</v>
          </cell>
          <cell r="AT75">
            <v>240</v>
          </cell>
          <cell r="AU75">
            <v>0</v>
          </cell>
        </row>
        <row r="76">
          <cell r="M76" t="str">
            <v>230.99.1</v>
          </cell>
          <cell r="N76" t="str">
            <v>1</v>
          </cell>
          <cell r="O76" t="str">
            <v>02</v>
          </cell>
          <cell r="P76" t="str">
            <v>21/09/2009</v>
          </cell>
          <cell r="Q76" t="str">
            <v>001</v>
          </cell>
          <cell r="R76">
            <v>240</v>
          </cell>
          <cell r="S76">
            <v>0</v>
          </cell>
          <cell r="T76" t="str">
            <v>230.99.1</v>
          </cell>
          <cell r="U76" t="str">
            <v>1</v>
          </cell>
          <cell r="V76" t="str">
            <v>02</v>
          </cell>
          <cell r="W76" t="str">
            <v>22/09/2009</v>
          </cell>
          <cell r="X76" t="str">
            <v>001</v>
          </cell>
          <cell r="Y76">
            <v>240</v>
          </cell>
          <cell r="Z76">
            <v>0</v>
          </cell>
          <cell r="AA76" t="str">
            <v>230.99.1</v>
          </cell>
          <cell r="AB76" t="str">
            <v>1</v>
          </cell>
          <cell r="AC76" t="str">
            <v>02</v>
          </cell>
          <cell r="AD76" t="str">
            <v>23/09/2009</v>
          </cell>
          <cell r="AE76" t="str">
            <v>001</v>
          </cell>
          <cell r="AF76">
            <v>240</v>
          </cell>
          <cell r="AG76">
            <v>0</v>
          </cell>
          <cell r="AH76" t="str">
            <v>230.99.1</v>
          </cell>
          <cell r="AI76" t="str">
            <v>1</v>
          </cell>
          <cell r="AJ76" t="str">
            <v>02</v>
          </cell>
          <cell r="AK76" t="str">
            <v>24/09/2009</v>
          </cell>
          <cell r="AL76" t="str">
            <v>001</v>
          </cell>
          <cell r="AM76">
            <v>240</v>
          </cell>
          <cell r="AN76">
            <v>0</v>
          </cell>
          <cell r="AO76" t="str">
            <v>230.99.1</v>
          </cell>
          <cell r="AP76" t="str">
            <v>1</v>
          </cell>
          <cell r="AQ76" t="str">
            <v>02</v>
          </cell>
          <cell r="AR76" t="str">
            <v>25/09/2009</v>
          </cell>
          <cell r="AS76" t="str">
            <v>001</v>
          </cell>
          <cell r="AT76">
            <v>240</v>
          </cell>
          <cell r="AU76">
            <v>0</v>
          </cell>
        </row>
        <row r="84">
          <cell r="M84" t="str">
            <v>211.01.3.22</v>
          </cell>
          <cell r="N84" t="str">
            <v>1</v>
          </cell>
          <cell r="O84" t="str">
            <v>02</v>
          </cell>
          <cell r="P84" t="str">
            <v>21/09/2009</v>
          </cell>
          <cell r="Q84" t="str">
            <v>001</v>
          </cell>
          <cell r="R84">
            <v>240</v>
          </cell>
          <cell r="S84">
            <v>0</v>
          </cell>
          <cell r="T84" t="str">
            <v>211.01.3.22</v>
          </cell>
          <cell r="U84" t="str">
            <v>1</v>
          </cell>
          <cell r="V84" t="str">
            <v>02</v>
          </cell>
          <cell r="W84" t="str">
            <v>22/09/2009</v>
          </cell>
          <cell r="X84" t="str">
            <v>001</v>
          </cell>
          <cell r="Y84">
            <v>240</v>
          </cell>
          <cell r="Z84">
            <v>0</v>
          </cell>
          <cell r="AA84" t="str">
            <v>211.01.3.22</v>
          </cell>
          <cell r="AB84" t="str">
            <v>1</v>
          </cell>
          <cell r="AC84" t="str">
            <v>02</v>
          </cell>
          <cell r="AD84" t="str">
            <v>23/09/2009</v>
          </cell>
          <cell r="AE84" t="str">
            <v>001</v>
          </cell>
          <cell r="AF84">
            <v>240</v>
          </cell>
          <cell r="AG84">
            <v>0</v>
          </cell>
          <cell r="AH84" t="str">
            <v>211.01.3.22</v>
          </cell>
          <cell r="AI84" t="str">
            <v>1</v>
          </cell>
          <cell r="AJ84" t="str">
            <v>02</v>
          </cell>
          <cell r="AK84" t="str">
            <v>24/09/2009</v>
          </cell>
          <cell r="AL84" t="str">
            <v>001</v>
          </cell>
          <cell r="AM84">
            <v>240</v>
          </cell>
          <cell r="AN84">
            <v>0</v>
          </cell>
          <cell r="AO84" t="str">
            <v>211.01.3.22</v>
          </cell>
          <cell r="AP84" t="str">
            <v>1</v>
          </cell>
          <cell r="AQ84" t="str">
            <v>02</v>
          </cell>
          <cell r="AR84" t="str">
            <v>25/09/2009</v>
          </cell>
          <cell r="AS84" t="str">
            <v>001</v>
          </cell>
          <cell r="AT84">
            <v>240</v>
          </cell>
          <cell r="AU84">
            <v>0</v>
          </cell>
        </row>
        <row r="85">
          <cell r="M85" t="str">
            <v>211.03.3.22</v>
          </cell>
          <cell r="N85" t="str">
            <v>1</v>
          </cell>
          <cell r="O85" t="str">
            <v>02</v>
          </cell>
          <cell r="P85" t="str">
            <v>21/09/2009</v>
          </cell>
          <cell r="Q85" t="str">
            <v>001</v>
          </cell>
          <cell r="R85">
            <v>240</v>
          </cell>
          <cell r="S85">
            <v>0</v>
          </cell>
          <cell r="T85" t="str">
            <v>211.03.3.22</v>
          </cell>
          <cell r="U85" t="str">
            <v>1</v>
          </cell>
          <cell r="V85" t="str">
            <v>02</v>
          </cell>
          <cell r="W85" t="str">
            <v>22/09/2009</v>
          </cell>
          <cell r="X85" t="str">
            <v>001</v>
          </cell>
          <cell r="Y85">
            <v>240</v>
          </cell>
          <cell r="Z85">
            <v>0</v>
          </cell>
          <cell r="AA85" t="str">
            <v>211.03.3.22</v>
          </cell>
          <cell r="AB85" t="str">
            <v>1</v>
          </cell>
          <cell r="AC85" t="str">
            <v>02</v>
          </cell>
          <cell r="AD85" t="str">
            <v>23/09/2009</v>
          </cell>
          <cell r="AE85" t="str">
            <v>001</v>
          </cell>
          <cell r="AF85">
            <v>240</v>
          </cell>
          <cell r="AG85">
            <v>0</v>
          </cell>
          <cell r="AH85" t="str">
            <v>211.03.3.22</v>
          </cell>
          <cell r="AI85" t="str">
            <v>1</v>
          </cell>
          <cell r="AJ85" t="str">
            <v>02</v>
          </cell>
          <cell r="AK85" t="str">
            <v>24/09/2009</v>
          </cell>
          <cell r="AL85" t="str">
            <v>001</v>
          </cell>
          <cell r="AM85">
            <v>240</v>
          </cell>
          <cell r="AN85">
            <v>0</v>
          </cell>
          <cell r="AO85" t="str">
            <v>211.03.3.22</v>
          </cell>
          <cell r="AP85" t="str">
            <v>1</v>
          </cell>
          <cell r="AQ85" t="str">
            <v>02</v>
          </cell>
          <cell r="AR85" t="str">
            <v>25/09/2009</v>
          </cell>
          <cell r="AS85" t="str">
            <v>001</v>
          </cell>
          <cell r="AT85">
            <v>240</v>
          </cell>
          <cell r="AU85">
            <v>0</v>
          </cell>
        </row>
        <row r="86">
          <cell r="M86" t="str">
            <v>211.04.3.22</v>
          </cell>
          <cell r="N86" t="str">
            <v>1</v>
          </cell>
          <cell r="O86" t="str">
            <v>02</v>
          </cell>
          <cell r="P86" t="str">
            <v>21/09/2009</v>
          </cell>
          <cell r="Q86" t="str">
            <v>001</v>
          </cell>
          <cell r="R86">
            <v>240</v>
          </cell>
          <cell r="S86">
            <v>0</v>
          </cell>
          <cell r="T86" t="str">
            <v>211.04.3.22</v>
          </cell>
          <cell r="U86" t="str">
            <v>1</v>
          </cell>
          <cell r="V86" t="str">
            <v>02</v>
          </cell>
          <cell r="W86" t="str">
            <v>22/09/2009</v>
          </cell>
          <cell r="X86" t="str">
            <v>001</v>
          </cell>
          <cell r="Y86">
            <v>240</v>
          </cell>
          <cell r="Z86">
            <v>0</v>
          </cell>
          <cell r="AA86" t="str">
            <v>211.04.3.22</v>
          </cell>
          <cell r="AB86" t="str">
            <v>1</v>
          </cell>
          <cell r="AC86" t="str">
            <v>02</v>
          </cell>
          <cell r="AD86" t="str">
            <v>23/09/2009</v>
          </cell>
          <cell r="AE86" t="str">
            <v>001</v>
          </cell>
          <cell r="AF86">
            <v>240</v>
          </cell>
          <cell r="AG86">
            <v>0</v>
          </cell>
          <cell r="AH86" t="str">
            <v>211.04.3.22</v>
          </cell>
          <cell r="AI86" t="str">
            <v>1</v>
          </cell>
          <cell r="AJ86" t="str">
            <v>02</v>
          </cell>
          <cell r="AK86" t="str">
            <v>24/09/2009</v>
          </cell>
          <cell r="AL86" t="str">
            <v>001</v>
          </cell>
          <cell r="AM86">
            <v>240</v>
          </cell>
          <cell r="AN86">
            <v>0</v>
          </cell>
          <cell r="AO86" t="str">
            <v>211.04.3.22</v>
          </cell>
          <cell r="AP86" t="str">
            <v>1</v>
          </cell>
          <cell r="AQ86" t="str">
            <v>02</v>
          </cell>
          <cell r="AR86" t="str">
            <v>25/09/2009</v>
          </cell>
          <cell r="AS86" t="str">
            <v>001</v>
          </cell>
          <cell r="AT86">
            <v>240</v>
          </cell>
          <cell r="AU86">
            <v>0</v>
          </cell>
        </row>
        <row r="87">
          <cell r="M87" t="str">
            <v>211.06.3</v>
          </cell>
          <cell r="N87" t="str">
            <v>1</v>
          </cell>
          <cell r="O87" t="str">
            <v>02</v>
          </cell>
          <cell r="P87" t="str">
            <v>21/09/2009</v>
          </cell>
          <cell r="Q87" t="str">
            <v>001</v>
          </cell>
          <cell r="R87">
            <v>240</v>
          </cell>
          <cell r="S87">
            <v>0</v>
          </cell>
          <cell r="T87" t="str">
            <v>211.06.3</v>
          </cell>
          <cell r="U87" t="str">
            <v>1</v>
          </cell>
          <cell r="V87" t="str">
            <v>02</v>
          </cell>
          <cell r="W87" t="str">
            <v>22/09/2009</v>
          </cell>
          <cell r="X87" t="str">
            <v>001</v>
          </cell>
          <cell r="Y87">
            <v>240</v>
          </cell>
          <cell r="Z87">
            <v>0</v>
          </cell>
          <cell r="AA87" t="str">
            <v>211.06.3</v>
          </cell>
          <cell r="AB87" t="str">
            <v>1</v>
          </cell>
          <cell r="AC87" t="str">
            <v>02</v>
          </cell>
          <cell r="AD87" t="str">
            <v>23/09/2009</v>
          </cell>
          <cell r="AE87" t="str">
            <v>001</v>
          </cell>
          <cell r="AF87">
            <v>240</v>
          </cell>
          <cell r="AG87">
            <v>0</v>
          </cell>
          <cell r="AH87" t="str">
            <v>211.06.3</v>
          </cell>
          <cell r="AI87" t="str">
            <v>1</v>
          </cell>
          <cell r="AJ87" t="str">
            <v>02</v>
          </cell>
          <cell r="AK87" t="str">
            <v>24/09/2009</v>
          </cell>
          <cell r="AL87" t="str">
            <v>001</v>
          </cell>
          <cell r="AM87">
            <v>240</v>
          </cell>
          <cell r="AN87">
            <v>0</v>
          </cell>
          <cell r="AO87" t="str">
            <v>211.06.3</v>
          </cell>
          <cell r="AP87" t="str">
            <v>1</v>
          </cell>
          <cell r="AQ87" t="str">
            <v>02</v>
          </cell>
          <cell r="AR87" t="str">
            <v>25/09/2009</v>
          </cell>
          <cell r="AS87" t="str">
            <v>001</v>
          </cell>
          <cell r="AT87">
            <v>240</v>
          </cell>
          <cell r="AU87">
            <v>0</v>
          </cell>
        </row>
        <row r="88">
          <cell r="M88" t="str">
            <v>211.07.3</v>
          </cell>
          <cell r="N88" t="str">
            <v>1</v>
          </cell>
          <cell r="O88" t="str">
            <v>02</v>
          </cell>
          <cell r="P88" t="str">
            <v>21/09/2009</v>
          </cell>
          <cell r="Q88" t="str">
            <v>001</v>
          </cell>
          <cell r="R88">
            <v>240</v>
          </cell>
          <cell r="S88">
            <v>0</v>
          </cell>
          <cell r="T88" t="str">
            <v>211.07.3</v>
          </cell>
          <cell r="U88" t="str">
            <v>1</v>
          </cell>
          <cell r="V88" t="str">
            <v>02</v>
          </cell>
          <cell r="W88" t="str">
            <v>22/09/2009</v>
          </cell>
          <cell r="X88" t="str">
            <v>001</v>
          </cell>
          <cell r="Y88">
            <v>240</v>
          </cell>
          <cell r="Z88">
            <v>0</v>
          </cell>
          <cell r="AA88" t="str">
            <v>211.07.3</v>
          </cell>
          <cell r="AB88" t="str">
            <v>1</v>
          </cell>
          <cell r="AC88" t="str">
            <v>02</v>
          </cell>
          <cell r="AD88" t="str">
            <v>23/09/2009</v>
          </cell>
          <cell r="AE88" t="str">
            <v>001</v>
          </cell>
          <cell r="AF88">
            <v>240</v>
          </cell>
          <cell r="AG88">
            <v>0</v>
          </cell>
          <cell r="AH88" t="str">
            <v>211.07.3</v>
          </cell>
          <cell r="AI88" t="str">
            <v>1</v>
          </cell>
          <cell r="AJ88" t="str">
            <v>02</v>
          </cell>
          <cell r="AK88" t="str">
            <v>24/09/2009</v>
          </cell>
          <cell r="AL88" t="str">
            <v>001</v>
          </cell>
          <cell r="AM88">
            <v>240</v>
          </cell>
          <cell r="AN88">
            <v>0</v>
          </cell>
          <cell r="AO88" t="str">
            <v>211.07.3</v>
          </cell>
          <cell r="AP88" t="str">
            <v>1</v>
          </cell>
          <cell r="AQ88" t="str">
            <v>02</v>
          </cell>
          <cell r="AR88" t="str">
            <v>25/09/2009</v>
          </cell>
          <cell r="AS88" t="str">
            <v>001</v>
          </cell>
          <cell r="AT88">
            <v>240</v>
          </cell>
          <cell r="AU88">
            <v>0</v>
          </cell>
        </row>
        <row r="89">
          <cell r="M89" t="str">
            <v>211.08.3</v>
          </cell>
          <cell r="N89" t="str">
            <v>1</v>
          </cell>
          <cell r="O89" t="str">
            <v>02</v>
          </cell>
          <cell r="P89" t="str">
            <v>21/09/2009</v>
          </cell>
          <cell r="Q89" t="str">
            <v>001</v>
          </cell>
          <cell r="R89">
            <v>240</v>
          </cell>
          <cell r="S89">
            <v>0</v>
          </cell>
          <cell r="T89" t="str">
            <v>211.08.3</v>
          </cell>
          <cell r="U89" t="str">
            <v>1</v>
          </cell>
          <cell r="V89" t="str">
            <v>02</v>
          </cell>
          <cell r="W89" t="str">
            <v>22/09/2009</v>
          </cell>
          <cell r="X89" t="str">
            <v>001</v>
          </cell>
          <cell r="Y89">
            <v>240</v>
          </cell>
          <cell r="Z89">
            <v>0</v>
          </cell>
          <cell r="AA89" t="str">
            <v>211.08.3</v>
          </cell>
          <cell r="AB89" t="str">
            <v>1</v>
          </cell>
          <cell r="AC89" t="str">
            <v>02</v>
          </cell>
          <cell r="AD89" t="str">
            <v>23/09/2009</v>
          </cell>
          <cell r="AE89" t="str">
            <v>001</v>
          </cell>
          <cell r="AF89">
            <v>240</v>
          </cell>
          <cell r="AG89">
            <v>0</v>
          </cell>
          <cell r="AH89" t="str">
            <v>211.08.3</v>
          </cell>
          <cell r="AI89" t="str">
            <v>1</v>
          </cell>
          <cell r="AJ89" t="str">
            <v>02</v>
          </cell>
          <cell r="AK89" t="str">
            <v>24/09/2009</v>
          </cell>
          <cell r="AL89" t="str">
            <v>001</v>
          </cell>
          <cell r="AM89">
            <v>240</v>
          </cell>
          <cell r="AN89">
            <v>0</v>
          </cell>
          <cell r="AO89" t="str">
            <v>211.08.3</v>
          </cell>
          <cell r="AP89" t="str">
            <v>1</v>
          </cell>
          <cell r="AQ89" t="str">
            <v>02</v>
          </cell>
          <cell r="AR89" t="str">
            <v>25/09/2009</v>
          </cell>
          <cell r="AS89" t="str">
            <v>001</v>
          </cell>
          <cell r="AT89">
            <v>240</v>
          </cell>
          <cell r="AU89">
            <v>0</v>
          </cell>
        </row>
        <row r="90">
          <cell r="M90" t="str">
            <v>211.10.3</v>
          </cell>
          <cell r="N90" t="str">
            <v>1</v>
          </cell>
          <cell r="O90" t="str">
            <v>02</v>
          </cell>
          <cell r="P90" t="str">
            <v>21/09/2009</v>
          </cell>
          <cell r="Q90" t="str">
            <v>001</v>
          </cell>
          <cell r="R90">
            <v>240</v>
          </cell>
          <cell r="S90">
            <v>0</v>
          </cell>
          <cell r="T90" t="str">
            <v>211.10.3</v>
          </cell>
          <cell r="U90" t="str">
            <v>1</v>
          </cell>
          <cell r="V90" t="str">
            <v>02</v>
          </cell>
          <cell r="W90" t="str">
            <v>22/09/2009</v>
          </cell>
          <cell r="X90" t="str">
            <v>001</v>
          </cell>
          <cell r="Y90">
            <v>240</v>
          </cell>
          <cell r="Z90">
            <v>0</v>
          </cell>
          <cell r="AA90" t="str">
            <v>211.10.3</v>
          </cell>
          <cell r="AB90" t="str">
            <v>1</v>
          </cell>
          <cell r="AC90" t="str">
            <v>02</v>
          </cell>
          <cell r="AD90" t="str">
            <v>23/09/2009</v>
          </cell>
          <cell r="AE90" t="str">
            <v>001</v>
          </cell>
          <cell r="AF90">
            <v>240</v>
          </cell>
          <cell r="AG90">
            <v>0</v>
          </cell>
          <cell r="AH90" t="str">
            <v>211.10.3</v>
          </cell>
          <cell r="AI90" t="str">
            <v>1</v>
          </cell>
          <cell r="AJ90" t="str">
            <v>02</v>
          </cell>
          <cell r="AK90" t="str">
            <v>24/09/2009</v>
          </cell>
          <cell r="AL90" t="str">
            <v>001</v>
          </cell>
          <cell r="AM90">
            <v>240</v>
          </cell>
          <cell r="AN90">
            <v>0</v>
          </cell>
          <cell r="AO90" t="str">
            <v>211.10.3</v>
          </cell>
          <cell r="AP90" t="str">
            <v>1</v>
          </cell>
          <cell r="AQ90" t="str">
            <v>02</v>
          </cell>
          <cell r="AR90" t="str">
            <v>25/09/2009</v>
          </cell>
          <cell r="AS90" t="str">
            <v>001</v>
          </cell>
          <cell r="AT90">
            <v>240</v>
          </cell>
          <cell r="AU90">
            <v>0</v>
          </cell>
        </row>
        <row r="91">
          <cell r="M91" t="str">
            <v>211.09.3</v>
          </cell>
          <cell r="N91" t="str">
            <v>1</v>
          </cell>
          <cell r="O91" t="str">
            <v>02</v>
          </cell>
          <cell r="P91" t="str">
            <v>21/09/2009</v>
          </cell>
          <cell r="Q91" t="str">
            <v>001</v>
          </cell>
          <cell r="R91">
            <v>240</v>
          </cell>
          <cell r="S91">
            <v>0</v>
          </cell>
          <cell r="T91" t="str">
            <v>211.09.3</v>
          </cell>
          <cell r="U91" t="str">
            <v>1</v>
          </cell>
          <cell r="V91" t="str">
            <v>02</v>
          </cell>
          <cell r="W91" t="str">
            <v>22/09/2009</v>
          </cell>
          <cell r="X91" t="str">
            <v>001</v>
          </cell>
          <cell r="Y91">
            <v>240</v>
          </cell>
          <cell r="Z91">
            <v>0</v>
          </cell>
          <cell r="AA91" t="str">
            <v>211.09.3</v>
          </cell>
          <cell r="AB91" t="str">
            <v>1</v>
          </cell>
          <cell r="AC91" t="str">
            <v>02</v>
          </cell>
          <cell r="AD91" t="str">
            <v>23/09/2009</v>
          </cell>
          <cell r="AE91" t="str">
            <v>001</v>
          </cell>
          <cell r="AF91">
            <v>240</v>
          </cell>
          <cell r="AG91">
            <v>0</v>
          </cell>
          <cell r="AH91" t="str">
            <v>211.09.3</v>
          </cell>
          <cell r="AI91" t="str">
            <v>1</v>
          </cell>
          <cell r="AJ91" t="str">
            <v>02</v>
          </cell>
          <cell r="AK91" t="str">
            <v>24/09/2009</v>
          </cell>
          <cell r="AL91" t="str">
            <v>001</v>
          </cell>
          <cell r="AM91">
            <v>240</v>
          </cell>
          <cell r="AN91">
            <v>0</v>
          </cell>
          <cell r="AO91" t="str">
            <v>211.09.3</v>
          </cell>
          <cell r="AP91" t="str">
            <v>1</v>
          </cell>
          <cell r="AQ91" t="str">
            <v>02</v>
          </cell>
          <cell r="AR91" t="str">
            <v>25/09/2009</v>
          </cell>
          <cell r="AS91" t="str">
            <v>001</v>
          </cell>
          <cell r="AT91">
            <v>240</v>
          </cell>
          <cell r="AU91">
            <v>0</v>
          </cell>
        </row>
        <row r="92">
          <cell r="M92" t="str">
            <v>211.11.3</v>
          </cell>
          <cell r="N92" t="str">
            <v>1</v>
          </cell>
          <cell r="O92" t="str">
            <v>02</v>
          </cell>
          <cell r="P92" t="str">
            <v>21/09/2009</v>
          </cell>
          <cell r="Q92" t="str">
            <v>001</v>
          </cell>
          <cell r="R92">
            <v>240</v>
          </cell>
          <cell r="S92">
            <v>0</v>
          </cell>
          <cell r="T92" t="str">
            <v>211.11.3</v>
          </cell>
          <cell r="U92" t="str">
            <v>1</v>
          </cell>
          <cell r="V92" t="str">
            <v>02</v>
          </cell>
          <cell r="W92" t="str">
            <v>22/09/2009</v>
          </cell>
          <cell r="X92" t="str">
            <v>001</v>
          </cell>
          <cell r="Y92">
            <v>240</v>
          </cell>
          <cell r="Z92">
            <v>0</v>
          </cell>
          <cell r="AA92" t="str">
            <v>211.11.3</v>
          </cell>
          <cell r="AB92" t="str">
            <v>1</v>
          </cell>
          <cell r="AC92" t="str">
            <v>02</v>
          </cell>
          <cell r="AD92" t="str">
            <v>23/09/2009</v>
          </cell>
          <cell r="AE92" t="str">
            <v>001</v>
          </cell>
          <cell r="AF92">
            <v>240</v>
          </cell>
          <cell r="AG92">
            <v>0</v>
          </cell>
          <cell r="AH92" t="str">
            <v>211.11.3</v>
          </cell>
          <cell r="AI92" t="str">
            <v>1</v>
          </cell>
          <cell r="AJ92" t="str">
            <v>02</v>
          </cell>
          <cell r="AK92" t="str">
            <v>24/09/2009</v>
          </cell>
          <cell r="AL92" t="str">
            <v>001</v>
          </cell>
          <cell r="AM92">
            <v>240</v>
          </cell>
          <cell r="AN92">
            <v>0</v>
          </cell>
          <cell r="AO92" t="str">
            <v>211.11.3</v>
          </cell>
          <cell r="AP92" t="str">
            <v>1</v>
          </cell>
          <cell r="AQ92" t="str">
            <v>02</v>
          </cell>
          <cell r="AR92" t="str">
            <v>25/09/2009</v>
          </cell>
          <cell r="AS92" t="str">
            <v>001</v>
          </cell>
          <cell r="AT92">
            <v>240</v>
          </cell>
          <cell r="AU92">
            <v>0</v>
          </cell>
        </row>
        <row r="93">
          <cell r="M93" t="str">
            <v>211.12.3</v>
          </cell>
          <cell r="N93" t="str">
            <v>1</v>
          </cell>
          <cell r="O93" t="str">
            <v>02</v>
          </cell>
          <cell r="P93" t="str">
            <v>21/09/2009</v>
          </cell>
          <cell r="Q93" t="str">
            <v>001</v>
          </cell>
          <cell r="R93">
            <v>240</v>
          </cell>
          <cell r="S93">
            <v>0</v>
          </cell>
          <cell r="T93" t="str">
            <v>211.12.3</v>
          </cell>
          <cell r="U93" t="str">
            <v>1</v>
          </cell>
          <cell r="V93" t="str">
            <v>02</v>
          </cell>
          <cell r="W93" t="str">
            <v>22/09/2009</v>
          </cell>
          <cell r="X93" t="str">
            <v>001</v>
          </cell>
          <cell r="Y93">
            <v>240</v>
          </cell>
          <cell r="Z93">
            <v>0</v>
          </cell>
          <cell r="AA93" t="str">
            <v>211.12.3</v>
          </cell>
          <cell r="AB93" t="str">
            <v>1</v>
          </cell>
          <cell r="AC93" t="str">
            <v>02</v>
          </cell>
          <cell r="AD93" t="str">
            <v>23/09/2009</v>
          </cell>
          <cell r="AE93" t="str">
            <v>001</v>
          </cell>
          <cell r="AF93">
            <v>240</v>
          </cell>
          <cell r="AG93">
            <v>0</v>
          </cell>
          <cell r="AH93" t="str">
            <v>211.12.3</v>
          </cell>
          <cell r="AI93" t="str">
            <v>1</v>
          </cell>
          <cell r="AJ93" t="str">
            <v>02</v>
          </cell>
          <cell r="AK93" t="str">
            <v>24/09/2009</v>
          </cell>
          <cell r="AL93" t="str">
            <v>001</v>
          </cell>
          <cell r="AM93">
            <v>240</v>
          </cell>
          <cell r="AN93">
            <v>0</v>
          </cell>
          <cell r="AO93" t="str">
            <v>211.12.3</v>
          </cell>
          <cell r="AP93" t="str">
            <v>1</v>
          </cell>
          <cell r="AQ93" t="str">
            <v>02</v>
          </cell>
          <cell r="AR93" t="str">
            <v>25/09/2009</v>
          </cell>
          <cell r="AS93" t="str">
            <v>001</v>
          </cell>
          <cell r="AT93">
            <v>240</v>
          </cell>
          <cell r="AU93">
            <v>0</v>
          </cell>
        </row>
        <row r="94">
          <cell r="M94" t="str">
            <v>211.13.3</v>
          </cell>
          <cell r="N94" t="str">
            <v>1</v>
          </cell>
          <cell r="O94" t="str">
            <v>02</v>
          </cell>
          <cell r="P94" t="str">
            <v>21/09/2009</v>
          </cell>
          <cell r="Q94" t="str">
            <v>001</v>
          </cell>
          <cell r="R94">
            <v>240</v>
          </cell>
          <cell r="S94">
            <v>0</v>
          </cell>
          <cell r="T94" t="str">
            <v>211.13.3</v>
          </cell>
          <cell r="U94" t="str">
            <v>1</v>
          </cell>
          <cell r="V94" t="str">
            <v>02</v>
          </cell>
          <cell r="W94" t="str">
            <v>22/09/2009</v>
          </cell>
          <cell r="X94" t="str">
            <v>001</v>
          </cell>
          <cell r="Y94">
            <v>240</v>
          </cell>
          <cell r="Z94">
            <v>0</v>
          </cell>
          <cell r="AA94" t="str">
            <v>211.13.3</v>
          </cell>
          <cell r="AB94" t="str">
            <v>1</v>
          </cell>
          <cell r="AC94" t="str">
            <v>02</v>
          </cell>
          <cell r="AD94" t="str">
            <v>23/09/2009</v>
          </cell>
          <cell r="AE94" t="str">
            <v>001</v>
          </cell>
          <cell r="AF94">
            <v>240</v>
          </cell>
          <cell r="AG94">
            <v>0</v>
          </cell>
          <cell r="AH94" t="str">
            <v>211.13.3</v>
          </cell>
          <cell r="AI94" t="str">
            <v>1</v>
          </cell>
          <cell r="AJ94" t="str">
            <v>02</v>
          </cell>
          <cell r="AK94" t="str">
            <v>24/09/2009</v>
          </cell>
          <cell r="AL94" t="str">
            <v>001</v>
          </cell>
          <cell r="AM94">
            <v>240</v>
          </cell>
          <cell r="AN94">
            <v>0</v>
          </cell>
          <cell r="AO94" t="str">
            <v>211.13.3</v>
          </cell>
          <cell r="AP94" t="str">
            <v>1</v>
          </cell>
          <cell r="AQ94" t="str">
            <v>02</v>
          </cell>
          <cell r="AR94" t="str">
            <v>25/09/2009</v>
          </cell>
          <cell r="AS94" t="str">
            <v>001</v>
          </cell>
          <cell r="AT94">
            <v>240</v>
          </cell>
          <cell r="AU94">
            <v>0</v>
          </cell>
        </row>
        <row r="95">
          <cell r="M95" t="str">
            <v>211.14.3</v>
          </cell>
          <cell r="N95" t="str">
            <v>1</v>
          </cell>
          <cell r="O95" t="str">
            <v>02</v>
          </cell>
          <cell r="P95" t="str">
            <v>21/09/2009</v>
          </cell>
          <cell r="Q95" t="str">
            <v>001</v>
          </cell>
          <cell r="R95">
            <v>240</v>
          </cell>
          <cell r="S95">
            <v>0</v>
          </cell>
          <cell r="T95" t="str">
            <v>211.14.3</v>
          </cell>
          <cell r="U95" t="str">
            <v>1</v>
          </cell>
          <cell r="V95" t="str">
            <v>02</v>
          </cell>
          <cell r="W95" t="str">
            <v>22/09/2009</v>
          </cell>
          <cell r="X95" t="str">
            <v>001</v>
          </cell>
          <cell r="Y95">
            <v>240</v>
          </cell>
          <cell r="Z95">
            <v>0</v>
          </cell>
          <cell r="AA95" t="str">
            <v>211.14.3</v>
          </cell>
          <cell r="AB95" t="str">
            <v>1</v>
          </cell>
          <cell r="AC95" t="str">
            <v>02</v>
          </cell>
          <cell r="AD95" t="str">
            <v>23/09/2009</v>
          </cell>
          <cell r="AE95" t="str">
            <v>001</v>
          </cell>
          <cell r="AF95">
            <v>240</v>
          </cell>
          <cell r="AG95">
            <v>0</v>
          </cell>
          <cell r="AH95" t="str">
            <v>211.14.3</v>
          </cell>
          <cell r="AI95" t="str">
            <v>1</v>
          </cell>
          <cell r="AJ95" t="str">
            <v>02</v>
          </cell>
          <cell r="AK95" t="str">
            <v>24/09/2009</v>
          </cell>
          <cell r="AL95" t="str">
            <v>001</v>
          </cell>
          <cell r="AM95">
            <v>240</v>
          </cell>
          <cell r="AN95">
            <v>0</v>
          </cell>
          <cell r="AO95" t="str">
            <v>211.14.3</v>
          </cell>
          <cell r="AP95" t="str">
            <v>1</v>
          </cell>
          <cell r="AQ95" t="str">
            <v>02</v>
          </cell>
          <cell r="AR95" t="str">
            <v>25/09/2009</v>
          </cell>
          <cell r="AS95" t="str">
            <v>001</v>
          </cell>
          <cell r="AT95">
            <v>240</v>
          </cell>
          <cell r="AU95">
            <v>0</v>
          </cell>
        </row>
        <row r="96">
          <cell r="M96" t="str">
            <v>211.15.3</v>
          </cell>
          <cell r="N96" t="str">
            <v>1</v>
          </cell>
          <cell r="O96" t="str">
            <v>02</v>
          </cell>
          <cell r="P96" t="str">
            <v>21/09/2009</v>
          </cell>
          <cell r="Q96" t="str">
            <v>001</v>
          </cell>
          <cell r="R96">
            <v>240</v>
          </cell>
          <cell r="S96">
            <v>0</v>
          </cell>
          <cell r="T96" t="str">
            <v>211.15.3</v>
          </cell>
          <cell r="U96" t="str">
            <v>1</v>
          </cell>
          <cell r="V96" t="str">
            <v>02</v>
          </cell>
          <cell r="W96" t="str">
            <v>22/09/2009</v>
          </cell>
          <cell r="X96" t="str">
            <v>001</v>
          </cell>
          <cell r="Y96">
            <v>240</v>
          </cell>
          <cell r="Z96">
            <v>0</v>
          </cell>
          <cell r="AA96" t="str">
            <v>211.15.3</v>
          </cell>
          <cell r="AB96" t="str">
            <v>1</v>
          </cell>
          <cell r="AC96" t="str">
            <v>02</v>
          </cell>
          <cell r="AD96" t="str">
            <v>23/09/2009</v>
          </cell>
          <cell r="AE96" t="str">
            <v>001</v>
          </cell>
          <cell r="AF96">
            <v>240</v>
          </cell>
          <cell r="AG96">
            <v>0</v>
          </cell>
          <cell r="AH96" t="str">
            <v>211.15.3</v>
          </cell>
          <cell r="AI96" t="str">
            <v>1</v>
          </cell>
          <cell r="AJ96" t="str">
            <v>02</v>
          </cell>
          <cell r="AK96" t="str">
            <v>24/09/2009</v>
          </cell>
          <cell r="AL96" t="str">
            <v>001</v>
          </cell>
          <cell r="AM96">
            <v>240</v>
          </cell>
          <cell r="AN96">
            <v>0</v>
          </cell>
          <cell r="AO96" t="str">
            <v>211.15.3</v>
          </cell>
          <cell r="AP96" t="str">
            <v>1</v>
          </cell>
          <cell r="AQ96" t="str">
            <v>02</v>
          </cell>
          <cell r="AR96" t="str">
            <v>25/09/2009</v>
          </cell>
          <cell r="AS96" t="str">
            <v>001</v>
          </cell>
          <cell r="AT96">
            <v>240</v>
          </cell>
          <cell r="AU96">
            <v>0</v>
          </cell>
        </row>
        <row r="97">
          <cell r="M97" t="str">
            <v>231.08.3.22</v>
          </cell>
          <cell r="N97" t="str">
            <v>1</v>
          </cell>
          <cell r="O97" t="str">
            <v>02</v>
          </cell>
          <cell r="P97" t="str">
            <v>21/09/2009</v>
          </cell>
          <cell r="Q97" t="str">
            <v>001</v>
          </cell>
          <cell r="R97">
            <v>240</v>
          </cell>
          <cell r="S97">
            <v>0</v>
          </cell>
          <cell r="T97" t="str">
            <v>231.08.3.22</v>
          </cell>
          <cell r="U97" t="str">
            <v>1</v>
          </cell>
          <cell r="V97" t="str">
            <v>02</v>
          </cell>
          <cell r="W97" t="str">
            <v>22/09/2009</v>
          </cell>
          <cell r="X97" t="str">
            <v>001</v>
          </cell>
          <cell r="Y97">
            <v>240</v>
          </cell>
          <cell r="Z97">
            <v>0</v>
          </cell>
          <cell r="AA97" t="str">
            <v>231.08.3.22</v>
          </cell>
          <cell r="AB97" t="str">
            <v>1</v>
          </cell>
          <cell r="AC97" t="str">
            <v>02</v>
          </cell>
          <cell r="AD97" t="str">
            <v>23/09/2009</v>
          </cell>
          <cell r="AE97" t="str">
            <v>001</v>
          </cell>
          <cell r="AF97">
            <v>240</v>
          </cell>
          <cell r="AG97">
            <v>0</v>
          </cell>
          <cell r="AH97" t="str">
            <v>231.08.3.22</v>
          </cell>
          <cell r="AI97" t="str">
            <v>1</v>
          </cell>
          <cell r="AJ97" t="str">
            <v>02</v>
          </cell>
          <cell r="AK97" t="str">
            <v>24/09/2009</v>
          </cell>
          <cell r="AL97" t="str">
            <v>001</v>
          </cell>
          <cell r="AM97">
            <v>240</v>
          </cell>
          <cell r="AN97">
            <v>0</v>
          </cell>
          <cell r="AO97" t="str">
            <v>231.08.3.22</v>
          </cell>
          <cell r="AP97" t="str">
            <v>1</v>
          </cell>
          <cell r="AQ97" t="str">
            <v>02</v>
          </cell>
          <cell r="AR97" t="str">
            <v>25/09/2009</v>
          </cell>
          <cell r="AS97" t="str">
            <v>001</v>
          </cell>
          <cell r="AT97">
            <v>240</v>
          </cell>
          <cell r="AU97">
            <v>0</v>
          </cell>
        </row>
        <row r="98">
          <cell r="M98" t="str">
            <v>211.99.3.22</v>
          </cell>
          <cell r="N98" t="str">
            <v>1</v>
          </cell>
          <cell r="O98" t="str">
            <v>02</v>
          </cell>
          <cell r="P98" t="str">
            <v>21/09/2009</v>
          </cell>
          <cell r="Q98" t="str">
            <v>001</v>
          </cell>
          <cell r="R98">
            <v>240</v>
          </cell>
          <cell r="S98">
            <v>0</v>
          </cell>
          <cell r="T98" t="str">
            <v>211.99.3.22</v>
          </cell>
          <cell r="U98" t="str">
            <v>1</v>
          </cell>
          <cell r="V98" t="str">
            <v>02</v>
          </cell>
          <cell r="W98" t="str">
            <v>22/09/2009</v>
          </cell>
          <cell r="X98" t="str">
            <v>001</v>
          </cell>
          <cell r="Y98">
            <v>240</v>
          </cell>
          <cell r="Z98">
            <v>0</v>
          </cell>
          <cell r="AA98" t="str">
            <v>211.99.3.22</v>
          </cell>
          <cell r="AB98" t="str">
            <v>1</v>
          </cell>
          <cell r="AC98" t="str">
            <v>02</v>
          </cell>
          <cell r="AD98" t="str">
            <v>23/09/2009</v>
          </cell>
          <cell r="AE98" t="str">
            <v>001</v>
          </cell>
          <cell r="AF98">
            <v>240</v>
          </cell>
          <cell r="AG98">
            <v>0</v>
          </cell>
          <cell r="AH98" t="str">
            <v>211.99.3.22</v>
          </cell>
          <cell r="AI98" t="str">
            <v>1</v>
          </cell>
          <cell r="AJ98" t="str">
            <v>02</v>
          </cell>
          <cell r="AK98" t="str">
            <v>24/09/2009</v>
          </cell>
          <cell r="AL98" t="str">
            <v>001</v>
          </cell>
          <cell r="AM98">
            <v>240</v>
          </cell>
          <cell r="AN98">
            <v>0</v>
          </cell>
          <cell r="AO98" t="str">
            <v>211.99.3.22</v>
          </cell>
          <cell r="AP98" t="str">
            <v>1</v>
          </cell>
          <cell r="AQ98" t="str">
            <v>02</v>
          </cell>
          <cell r="AR98" t="str">
            <v>25/09/2009</v>
          </cell>
          <cell r="AS98" t="str">
            <v>001</v>
          </cell>
          <cell r="AT98">
            <v>240</v>
          </cell>
          <cell r="AU98">
            <v>0</v>
          </cell>
        </row>
        <row r="103">
          <cell r="M103" t="str">
            <v>213.03.3.01.001</v>
          </cell>
          <cell r="N103" t="str">
            <v>1</v>
          </cell>
          <cell r="O103" t="str">
            <v>02</v>
          </cell>
          <cell r="P103" t="str">
            <v>21/09/2009</v>
          </cell>
          <cell r="Q103" t="str">
            <v>001</v>
          </cell>
          <cell r="R103">
            <v>240</v>
          </cell>
          <cell r="S103">
            <v>0</v>
          </cell>
          <cell r="T103" t="str">
            <v>213.03.3.01.001</v>
          </cell>
          <cell r="U103" t="str">
            <v>1</v>
          </cell>
          <cell r="V103" t="str">
            <v>02</v>
          </cell>
          <cell r="W103" t="str">
            <v>22/09/2009</v>
          </cell>
          <cell r="X103" t="str">
            <v>001</v>
          </cell>
          <cell r="Y103">
            <v>240</v>
          </cell>
          <cell r="Z103">
            <v>0</v>
          </cell>
          <cell r="AA103" t="str">
            <v>213.03.3.01.001</v>
          </cell>
          <cell r="AB103" t="str">
            <v>1</v>
          </cell>
          <cell r="AC103" t="str">
            <v>02</v>
          </cell>
          <cell r="AD103" t="str">
            <v>23/09/2009</v>
          </cell>
          <cell r="AE103" t="str">
            <v>001</v>
          </cell>
          <cell r="AF103">
            <v>240</v>
          </cell>
          <cell r="AG103">
            <v>0</v>
          </cell>
          <cell r="AH103" t="str">
            <v>213.03.3.01.001</v>
          </cell>
          <cell r="AI103" t="str">
            <v>1</v>
          </cell>
          <cell r="AJ103" t="str">
            <v>02</v>
          </cell>
          <cell r="AK103" t="str">
            <v>24/09/2009</v>
          </cell>
          <cell r="AL103" t="str">
            <v>001</v>
          </cell>
          <cell r="AM103">
            <v>240</v>
          </cell>
          <cell r="AN103">
            <v>0</v>
          </cell>
          <cell r="AO103" t="str">
            <v>213.03.3.01.001</v>
          </cell>
          <cell r="AP103" t="str">
            <v>1</v>
          </cell>
          <cell r="AQ103" t="str">
            <v>02</v>
          </cell>
          <cell r="AR103" t="str">
            <v>25/09/2009</v>
          </cell>
          <cell r="AS103" t="str">
            <v>001</v>
          </cell>
          <cell r="AT103">
            <v>240</v>
          </cell>
          <cell r="AU103">
            <v>0</v>
          </cell>
        </row>
        <row r="104">
          <cell r="M104" t="str">
            <v>213.03.3.01.029</v>
          </cell>
          <cell r="N104" t="str">
            <v>1</v>
          </cell>
          <cell r="O104" t="str">
            <v>02</v>
          </cell>
          <cell r="P104" t="str">
            <v>21/09/2009</v>
          </cell>
          <cell r="Q104" t="str">
            <v>001</v>
          </cell>
          <cell r="R104">
            <v>240</v>
          </cell>
          <cell r="S104">
            <v>0</v>
          </cell>
          <cell r="T104" t="str">
            <v>213.03.3.01.029</v>
          </cell>
          <cell r="U104" t="str">
            <v>1</v>
          </cell>
          <cell r="V104" t="str">
            <v>02</v>
          </cell>
          <cell r="W104" t="str">
            <v>22/09/2009</v>
          </cell>
          <cell r="X104" t="str">
            <v>001</v>
          </cell>
          <cell r="Y104">
            <v>240</v>
          </cell>
          <cell r="Z104">
            <v>0</v>
          </cell>
          <cell r="AA104" t="str">
            <v>213.03.3.01.029</v>
          </cell>
          <cell r="AB104" t="str">
            <v>1</v>
          </cell>
          <cell r="AC104" t="str">
            <v>02</v>
          </cell>
          <cell r="AD104" t="str">
            <v>23/09/2009</v>
          </cell>
          <cell r="AE104" t="str">
            <v>001</v>
          </cell>
          <cell r="AF104">
            <v>240</v>
          </cell>
          <cell r="AG104">
            <v>0</v>
          </cell>
          <cell r="AH104" t="str">
            <v>213.03.3.01.029</v>
          </cell>
          <cell r="AI104" t="str">
            <v>1</v>
          </cell>
          <cell r="AJ104" t="str">
            <v>02</v>
          </cell>
          <cell r="AK104" t="str">
            <v>24/09/2009</v>
          </cell>
          <cell r="AL104" t="str">
            <v>001</v>
          </cell>
          <cell r="AM104">
            <v>240</v>
          </cell>
          <cell r="AN104">
            <v>0</v>
          </cell>
          <cell r="AO104" t="str">
            <v>213.03.3.01.029</v>
          </cell>
          <cell r="AP104" t="str">
            <v>1</v>
          </cell>
          <cell r="AQ104" t="str">
            <v>02</v>
          </cell>
          <cell r="AR104" t="str">
            <v>25/09/2009</v>
          </cell>
          <cell r="AS104" t="str">
            <v>001</v>
          </cell>
          <cell r="AT104">
            <v>240</v>
          </cell>
          <cell r="AU104">
            <v>0</v>
          </cell>
        </row>
        <row r="105">
          <cell r="M105" t="str">
            <v>213.03.3.01.030</v>
          </cell>
          <cell r="N105" t="str">
            <v>1</v>
          </cell>
          <cell r="O105" t="str">
            <v>02</v>
          </cell>
          <cell r="P105" t="str">
            <v>21/09/2009</v>
          </cell>
          <cell r="Q105" t="str">
            <v>001</v>
          </cell>
          <cell r="R105">
            <v>240</v>
          </cell>
          <cell r="S105">
            <v>0</v>
          </cell>
          <cell r="T105" t="str">
            <v>213.03.3.01.030</v>
          </cell>
          <cell r="U105" t="str">
            <v>1</v>
          </cell>
          <cell r="V105" t="str">
            <v>02</v>
          </cell>
          <cell r="W105" t="str">
            <v>22/09/2009</v>
          </cell>
          <cell r="X105" t="str">
            <v>001</v>
          </cell>
          <cell r="Y105">
            <v>240</v>
          </cell>
          <cell r="Z105">
            <v>0</v>
          </cell>
          <cell r="AA105" t="str">
            <v>213.03.3.01.030</v>
          </cell>
          <cell r="AB105" t="str">
            <v>1</v>
          </cell>
          <cell r="AC105" t="str">
            <v>02</v>
          </cell>
          <cell r="AD105" t="str">
            <v>23/09/2009</v>
          </cell>
          <cell r="AE105" t="str">
            <v>001</v>
          </cell>
          <cell r="AF105">
            <v>240</v>
          </cell>
          <cell r="AG105">
            <v>0</v>
          </cell>
          <cell r="AH105" t="str">
            <v>213.03.3.01.030</v>
          </cell>
          <cell r="AI105" t="str">
            <v>1</v>
          </cell>
          <cell r="AJ105" t="str">
            <v>02</v>
          </cell>
          <cell r="AK105" t="str">
            <v>24/09/2009</v>
          </cell>
          <cell r="AL105" t="str">
            <v>001</v>
          </cell>
          <cell r="AM105">
            <v>240</v>
          </cell>
          <cell r="AN105">
            <v>0</v>
          </cell>
          <cell r="AO105" t="str">
            <v>213.03.3.01.030</v>
          </cell>
          <cell r="AP105" t="str">
            <v>1</v>
          </cell>
          <cell r="AQ105" t="str">
            <v>02</v>
          </cell>
          <cell r="AR105" t="str">
            <v>25/09/2009</v>
          </cell>
          <cell r="AS105" t="str">
            <v>001</v>
          </cell>
          <cell r="AT105">
            <v>240</v>
          </cell>
          <cell r="AU105">
            <v>0</v>
          </cell>
        </row>
        <row r="106">
          <cell r="M106" t="str">
            <v>213.03.3.01.059</v>
          </cell>
          <cell r="N106" t="str">
            <v>1</v>
          </cell>
          <cell r="O106" t="str">
            <v>02</v>
          </cell>
          <cell r="P106" t="str">
            <v>21/09/2009</v>
          </cell>
          <cell r="Q106" t="str">
            <v>001</v>
          </cell>
          <cell r="R106">
            <v>240</v>
          </cell>
          <cell r="S106">
            <v>0</v>
          </cell>
          <cell r="T106" t="str">
            <v>213.03.3.01.059</v>
          </cell>
          <cell r="U106" t="str">
            <v>1</v>
          </cell>
          <cell r="V106" t="str">
            <v>02</v>
          </cell>
          <cell r="W106" t="str">
            <v>22/09/2009</v>
          </cell>
          <cell r="X106" t="str">
            <v>001</v>
          </cell>
          <cell r="Y106">
            <v>240</v>
          </cell>
          <cell r="Z106">
            <v>0</v>
          </cell>
          <cell r="AA106" t="str">
            <v>213.03.3.01.059</v>
          </cell>
          <cell r="AB106" t="str">
            <v>1</v>
          </cell>
          <cell r="AC106" t="str">
            <v>02</v>
          </cell>
          <cell r="AD106" t="str">
            <v>23/09/2009</v>
          </cell>
          <cell r="AE106" t="str">
            <v>001</v>
          </cell>
          <cell r="AF106">
            <v>240</v>
          </cell>
          <cell r="AG106">
            <v>0</v>
          </cell>
          <cell r="AH106" t="str">
            <v>213.03.3.01.059</v>
          </cell>
          <cell r="AI106" t="str">
            <v>1</v>
          </cell>
          <cell r="AJ106" t="str">
            <v>02</v>
          </cell>
          <cell r="AK106" t="str">
            <v>24/09/2009</v>
          </cell>
          <cell r="AL106" t="str">
            <v>001</v>
          </cell>
          <cell r="AM106">
            <v>240</v>
          </cell>
          <cell r="AN106">
            <v>0</v>
          </cell>
          <cell r="AO106" t="str">
            <v>213.03.3.01.059</v>
          </cell>
          <cell r="AP106" t="str">
            <v>1</v>
          </cell>
          <cell r="AQ106" t="str">
            <v>02</v>
          </cell>
          <cell r="AR106" t="str">
            <v>25/09/2009</v>
          </cell>
          <cell r="AS106" t="str">
            <v>001</v>
          </cell>
          <cell r="AT106">
            <v>240</v>
          </cell>
          <cell r="AU106">
            <v>0</v>
          </cell>
        </row>
        <row r="107">
          <cell r="M107" t="str">
            <v>213.03.3.01.060</v>
          </cell>
          <cell r="N107" t="str">
            <v>1</v>
          </cell>
          <cell r="O107" t="str">
            <v>02</v>
          </cell>
          <cell r="P107" t="str">
            <v>21/09/2009</v>
          </cell>
          <cell r="Q107" t="str">
            <v>001</v>
          </cell>
          <cell r="R107">
            <v>240</v>
          </cell>
          <cell r="S107">
            <v>0</v>
          </cell>
          <cell r="T107" t="str">
            <v>213.03.3.01.060</v>
          </cell>
          <cell r="U107" t="str">
            <v>1</v>
          </cell>
          <cell r="V107" t="str">
            <v>02</v>
          </cell>
          <cell r="W107" t="str">
            <v>22/09/2009</v>
          </cell>
          <cell r="X107" t="str">
            <v>001</v>
          </cell>
          <cell r="Y107">
            <v>240</v>
          </cell>
          <cell r="Z107">
            <v>0</v>
          </cell>
          <cell r="AA107" t="str">
            <v>213.03.3.01.060</v>
          </cell>
          <cell r="AB107" t="str">
            <v>1</v>
          </cell>
          <cell r="AC107" t="str">
            <v>02</v>
          </cell>
          <cell r="AD107" t="str">
            <v>23/09/2009</v>
          </cell>
          <cell r="AE107" t="str">
            <v>001</v>
          </cell>
          <cell r="AF107">
            <v>240</v>
          </cell>
          <cell r="AG107">
            <v>0</v>
          </cell>
          <cell r="AH107" t="str">
            <v>213.03.3.01.060</v>
          </cell>
          <cell r="AI107" t="str">
            <v>1</v>
          </cell>
          <cell r="AJ107" t="str">
            <v>02</v>
          </cell>
          <cell r="AK107" t="str">
            <v>24/09/2009</v>
          </cell>
          <cell r="AL107" t="str">
            <v>001</v>
          </cell>
          <cell r="AM107">
            <v>240</v>
          </cell>
          <cell r="AN107">
            <v>0</v>
          </cell>
          <cell r="AO107" t="str">
            <v>213.03.3.01.060</v>
          </cell>
          <cell r="AP107" t="str">
            <v>1</v>
          </cell>
          <cell r="AQ107" t="str">
            <v>02</v>
          </cell>
          <cell r="AR107" t="str">
            <v>25/09/2009</v>
          </cell>
          <cell r="AS107" t="str">
            <v>001</v>
          </cell>
          <cell r="AT107">
            <v>240</v>
          </cell>
          <cell r="AU107">
            <v>0</v>
          </cell>
        </row>
        <row r="108">
          <cell r="M108" t="str">
            <v>213.03.3.01.089</v>
          </cell>
          <cell r="N108" t="str">
            <v>1</v>
          </cell>
          <cell r="O108" t="str">
            <v>02</v>
          </cell>
          <cell r="P108" t="str">
            <v>21/09/2009</v>
          </cell>
          <cell r="Q108" t="str">
            <v>001</v>
          </cell>
          <cell r="R108">
            <v>240</v>
          </cell>
          <cell r="S108">
            <v>0</v>
          </cell>
          <cell r="T108" t="str">
            <v>213.03.3.01.089</v>
          </cell>
          <cell r="U108" t="str">
            <v>1</v>
          </cell>
          <cell r="V108" t="str">
            <v>02</v>
          </cell>
          <cell r="W108" t="str">
            <v>22/09/2009</v>
          </cell>
          <cell r="X108" t="str">
            <v>001</v>
          </cell>
          <cell r="Y108">
            <v>240</v>
          </cell>
          <cell r="Z108">
            <v>0</v>
          </cell>
          <cell r="AA108" t="str">
            <v>213.03.3.01.089</v>
          </cell>
          <cell r="AB108" t="str">
            <v>1</v>
          </cell>
          <cell r="AC108" t="str">
            <v>02</v>
          </cell>
          <cell r="AD108" t="str">
            <v>23/09/2009</v>
          </cell>
          <cell r="AE108" t="str">
            <v>001</v>
          </cell>
          <cell r="AF108">
            <v>240</v>
          </cell>
          <cell r="AG108">
            <v>0</v>
          </cell>
          <cell r="AH108" t="str">
            <v>213.03.3.01.089</v>
          </cell>
          <cell r="AI108" t="str">
            <v>1</v>
          </cell>
          <cell r="AJ108" t="str">
            <v>02</v>
          </cell>
          <cell r="AK108" t="str">
            <v>24/09/2009</v>
          </cell>
          <cell r="AL108" t="str">
            <v>001</v>
          </cell>
          <cell r="AM108">
            <v>240</v>
          </cell>
          <cell r="AN108">
            <v>0</v>
          </cell>
          <cell r="AO108" t="str">
            <v>213.03.3.01.089</v>
          </cell>
          <cell r="AP108" t="str">
            <v>1</v>
          </cell>
          <cell r="AQ108" t="str">
            <v>02</v>
          </cell>
          <cell r="AR108" t="str">
            <v>25/09/2009</v>
          </cell>
          <cell r="AS108" t="str">
            <v>001</v>
          </cell>
          <cell r="AT108">
            <v>240</v>
          </cell>
          <cell r="AU108">
            <v>0</v>
          </cell>
        </row>
        <row r="109">
          <cell r="M109" t="str">
            <v>213.03.3.01.090</v>
          </cell>
          <cell r="N109" t="str">
            <v>1</v>
          </cell>
          <cell r="O109" t="str">
            <v>02</v>
          </cell>
          <cell r="P109" t="str">
            <v>21/09/2009</v>
          </cell>
          <cell r="Q109" t="str">
            <v>001</v>
          </cell>
          <cell r="R109">
            <v>240</v>
          </cell>
          <cell r="S109">
            <v>0</v>
          </cell>
          <cell r="T109" t="str">
            <v>213.03.3.01.090</v>
          </cell>
          <cell r="U109" t="str">
            <v>1</v>
          </cell>
          <cell r="V109" t="str">
            <v>02</v>
          </cell>
          <cell r="W109" t="str">
            <v>22/09/2009</v>
          </cell>
          <cell r="X109" t="str">
            <v>001</v>
          </cell>
          <cell r="Y109">
            <v>240</v>
          </cell>
          <cell r="Z109">
            <v>0</v>
          </cell>
          <cell r="AA109" t="str">
            <v>213.03.3.01.090</v>
          </cell>
          <cell r="AB109" t="str">
            <v>1</v>
          </cell>
          <cell r="AC109" t="str">
            <v>02</v>
          </cell>
          <cell r="AD109" t="str">
            <v>23/09/2009</v>
          </cell>
          <cell r="AE109" t="str">
            <v>001</v>
          </cell>
          <cell r="AF109">
            <v>240</v>
          </cell>
          <cell r="AG109">
            <v>0</v>
          </cell>
          <cell r="AH109" t="str">
            <v>213.03.3.01.090</v>
          </cell>
          <cell r="AI109" t="str">
            <v>1</v>
          </cell>
          <cell r="AJ109" t="str">
            <v>02</v>
          </cell>
          <cell r="AK109" t="str">
            <v>24/09/2009</v>
          </cell>
          <cell r="AL109" t="str">
            <v>001</v>
          </cell>
          <cell r="AM109">
            <v>240</v>
          </cell>
          <cell r="AN109">
            <v>0</v>
          </cell>
          <cell r="AO109" t="str">
            <v>213.03.3.01.090</v>
          </cell>
          <cell r="AP109" t="str">
            <v>1</v>
          </cell>
          <cell r="AQ109" t="str">
            <v>02</v>
          </cell>
          <cell r="AR109" t="str">
            <v>25/09/2009</v>
          </cell>
          <cell r="AS109" t="str">
            <v>001</v>
          </cell>
          <cell r="AT109">
            <v>240</v>
          </cell>
          <cell r="AU109">
            <v>0</v>
          </cell>
        </row>
        <row r="110">
          <cell r="M110" t="str">
            <v>213.03.3.01.179</v>
          </cell>
          <cell r="N110" t="str">
            <v>1</v>
          </cell>
          <cell r="O110" t="str">
            <v>02</v>
          </cell>
          <cell r="P110" t="str">
            <v>21/09/2009</v>
          </cell>
          <cell r="Q110" t="str">
            <v>001</v>
          </cell>
          <cell r="R110">
            <v>240</v>
          </cell>
          <cell r="S110">
            <v>0</v>
          </cell>
          <cell r="T110" t="str">
            <v>213.03.3.01.179</v>
          </cell>
          <cell r="U110" t="str">
            <v>1</v>
          </cell>
          <cell r="V110" t="str">
            <v>02</v>
          </cell>
          <cell r="W110" t="str">
            <v>22/09/2009</v>
          </cell>
          <cell r="X110" t="str">
            <v>001</v>
          </cell>
          <cell r="Y110">
            <v>240</v>
          </cell>
          <cell r="Z110">
            <v>0</v>
          </cell>
          <cell r="AA110" t="str">
            <v>213.03.3.01.179</v>
          </cell>
          <cell r="AB110" t="str">
            <v>1</v>
          </cell>
          <cell r="AC110" t="str">
            <v>02</v>
          </cell>
          <cell r="AD110" t="str">
            <v>23/09/2009</v>
          </cell>
          <cell r="AE110" t="str">
            <v>001</v>
          </cell>
          <cell r="AF110">
            <v>240</v>
          </cell>
          <cell r="AG110">
            <v>0</v>
          </cell>
          <cell r="AH110" t="str">
            <v>213.03.3.01.179</v>
          </cell>
          <cell r="AI110" t="str">
            <v>1</v>
          </cell>
          <cell r="AJ110" t="str">
            <v>02</v>
          </cell>
          <cell r="AK110" t="str">
            <v>24/09/2009</v>
          </cell>
          <cell r="AL110" t="str">
            <v>001</v>
          </cell>
          <cell r="AM110">
            <v>240</v>
          </cell>
          <cell r="AN110">
            <v>0</v>
          </cell>
          <cell r="AO110" t="str">
            <v>213.03.3.01.179</v>
          </cell>
          <cell r="AP110" t="str">
            <v>1</v>
          </cell>
          <cell r="AQ110" t="str">
            <v>02</v>
          </cell>
          <cell r="AR110" t="str">
            <v>25/09/2009</v>
          </cell>
          <cell r="AS110" t="str">
            <v>001</v>
          </cell>
          <cell r="AT110">
            <v>240</v>
          </cell>
          <cell r="AU110">
            <v>0</v>
          </cell>
        </row>
        <row r="111">
          <cell r="M111" t="str">
            <v>213.03.3.01.180</v>
          </cell>
          <cell r="N111" t="str">
            <v>1</v>
          </cell>
          <cell r="O111" t="str">
            <v>02</v>
          </cell>
          <cell r="P111" t="str">
            <v>21/09/2009</v>
          </cell>
          <cell r="Q111" t="str">
            <v>001</v>
          </cell>
          <cell r="R111">
            <v>240</v>
          </cell>
          <cell r="S111">
            <v>0</v>
          </cell>
          <cell r="T111" t="str">
            <v>213.03.3.01.180</v>
          </cell>
          <cell r="U111" t="str">
            <v>1</v>
          </cell>
          <cell r="V111" t="str">
            <v>02</v>
          </cell>
          <cell r="W111" t="str">
            <v>22/09/2009</v>
          </cell>
          <cell r="X111" t="str">
            <v>001</v>
          </cell>
          <cell r="Y111">
            <v>240</v>
          </cell>
          <cell r="Z111">
            <v>0</v>
          </cell>
          <cell r="AA111" t="str">
            <v>213.03.3.01.180</v>
          </cell>
          <cell r="AB111" t="str">
            <v>1</v>
          </cell>
          <cell r="AC111" t="str">
            <v>02</v>
          </cell>
          <cell r="AD111" t="str">
            <v>23/09/2009</v>
          </cell>
          <cell r="AE111" t="str">
            <v>001</v>
          </cell>
          <cell r="AF111">
            <v>240</v>
          </cell>
          <cell r="AG111">
            <v>0</v>
          </cell>
          <cell r="AH111" t="str">
            <v>213.03.3.01.180</v>
          </cell>
          <cell r="AI111" t="str">
            <v>1</v>
          </cell>
          <cell r="AJ111" t="str">
            <v>02</v>
          </cell>
          <cell r="AK111" t="str">
            <v>24/09/2009</v>
          </cell>
          <cell r="AL111" t="str">
            <v>001</v>
          </cell>
          <cell r="AM111">
            <v>240</v>
          </cell>
          <cell r="AN111">
            <v>0</v>
          </cell>
          <cell r="AO111" t="str">
            <v>213.03.3.01.180</v>
          </cell>
          <cell r="AP111" t="str">
            <v>1</v>
          </cell>
          <cell r="AQ111" t="str">
            <v>02</v>
          </cell>
          <cell r="AR111" t="str">
            <v>25/09/2009</v>
          </cell>
          <cell r="AS111" t="str">
            <v>001</v>
          </cell>
          <cell r="AT111">
            <v>240</v>
          </cell>
          <cell r="AU111">
            <v>0</v>
          </cell>
        </row>
        <row r="112">
          <cell r="M112" t="str">
            <v>213.03.3.01.269</v>
          </cell>
          <cell r="N112" t="str">
            <v>1</v>
          </cell>
          <cell r="O112" t="str">
            <v>02</v>
          </cell>
          <cell r="P112" t="str">
            <v>21/09/2009</v>
          </cell>
          <cell r="Q112" t="str">
            <v>001</v>
          </cell>
          <cell r="R112">
            <v>240</v>
          </cell>
          <cell r="S112">
            <v>0</v>
          </cell>
          <cell r="T112" t="str">
            <v>213.03.3.01.269</v>
          </cell>
          <cell r="U112" t="str">
            <v>1</v>
          </cell>
          <cell r="V112" t="str">
            <v>02</v>
          </cell>
          <cell r="W112" t="str">
            <v>22/09/2009</v>
          </cell>
          <cell r="X112" t="str">
            <v>001</v>
          </cell>
          <cell r="Y112">
            <v>240</v>
          </cell>
          <cell r="Z112">
            <v>0</v>
          </cell>
          <cell r="AA112" t="str">
            <v>213.03.3.01.269</v>
          </cell>
          <cell r="AB112" t="str">
            <v>1</v>
          </cell>
          <cell r="AC112" t="str">
            <v>02</v>
          </cell>
          <cell r="AD112" t="str">
            <v>23/09/2009</v>
          </cell>
          <cell r="AE112" t="str">
            <v>001</v>
          </cell>
          <cell r="AF112">
            <v>240</v>
          </cell>
          <cell r="AG112">
            <v>0</v>
          </cell>
          <cell r="AH112" t="str">
            <v>213.03.3.01.269</v>
          </cell>
          <cell r="AI112" t="str">
            <v>1</v>
          </cell>
          <cell r="AJ112" t="str">
            <v>02</v>
          </cell>
          <cell r="AK112" t="str">
            <v>24/09/2009</v>
          </cell>
          <cell r="AL112" t="str">
            <v>001</v>
          </cell>
          <cell r="AM112">
            <v>240</v>
          </cell>
          <cell r="AN112">
            <v>0</v>
          </cell>
          <cell r="AO112" t="str">
            <v>213.03.3.01.269</v>
          </cell>
          <cell r="AP112" t="str">
            <v>1</v>
          </cell>
          <cell r="AQ112" t="str">
            <v>02</v>
          </cell>
          <cell r="AR112" t="str">
            <v>25/09/2009</v>
          </cell>
          <cell r="AS112" t="str">
            <v>001</v>
          </cell>
          <cell r="AT112">
            <v>240</v>
          </cell>
          <cell r="AU112">
            <v>0</v>
          </cell>
        </row>
        <row r="113">
          <cell r="M113" t="str">
            <v>213.03.3.01.270</v>
          </cell>
          <cell r="N113" t="str">
            <v>1</v>
          </cell>
          <cell r="O113" t="str">
            <v>02</v>
          </cell>
          <cell r="P113" t="str">
            <v>21/09/2009</v>
          </cell>
          <cell r="Q113" t="str">
            <v>001</v>
          </cell>
          <cell r="R113">
            <v>240</v>
          </cell>
          <cell r="S113">
            <v>0</v>
          </cell>
          <cell r="T113" t="str">
            <v>213.03.3.01.270</v>
          </cell>
          <cell r="U113" t="str">
            <v>1</v>
          </cell>
          <cell r="V113" t="str">
            <v>02</v>
          </cell>
          <cell r="W113" t="str">
            <v>22/09/2009</v>
          </cell>
          <cell r="X113" t="str">
            <v>001</v>
          </cell>
          <cell r="Y113">
            <v>240</v>
          </cell>
          <cell r="Z113">
            <v>0</v>
          </cell>
          <cell r="AA113" t="str">
            <v>213.03.3.01.270</v>
          </cell>
          <cell r="AB113" t="str">
            <v>1</v>
          </cell>
          <cell r="AC113" t="str">
            <v>02</v>
          </cell>
          <cell r="AD113" t="str">
            <v>23/09/2009</v>
          </cell>
          <cell r="AE113" t="str">
            <v>001</v>
          </cell>
          <cell r="AF113">
            <v>240</v>
          </cell>
          <cell r="AG113">
            <v>0</v>
          </cell>
          <cell r="AH113" t="str">
            <v>213.03.3.01.270</v>
          </cell>
          <cell r="AI113" t="str">
            <v>1</v>
          </cell>
          <cell r="AJ113" t="str">
            <v>02</v>
          </cell>
          <cell r="AK113" t="str">
            <v>24/09/2009</v>
          </cell>
          <cell r="AL113" t="str">
            <v>001</v>
          </cell>
          <cell r="AM113">
            <v>240</v>
          </cell>
          <cell r="AN113">
            <v>0</v>
          </cell>
          <cell r="AO113" t="str">
            <v>213.03.3.01.270</v>
          </cell>
          <cell r="AP113" t="str">
            <v>1</v>
          </cell>
          <cell r="AQ113" t="str">
            <v>02</v>
          </cell>
          <cell r="AR113" t="str">
            <v>25/09/2009</v>
          </cell>
          <cell r="AS113" t="str">
            <v>001</v>
          </cell>
          <cell r="AT113">
            <v>240</v>
          </cell>
          <cell r="AU113">
            <v>0</v>
          </cell>
        </row>
        <row r="114">
          <cell r="M114" t="str">
            <v>213.03.3.01.359</v>
          </cell>
          <cell r="N114" t="str">
            <v>1</v>
          </cell>
          <cell r="O114" t="str">
            <v>02</v>
          </cell>
          <cell r="P114" t="str">
            <v>21/09/2009</v>
          </cell>
          <cell r="Q114" t="str">
            <v>001</v>
          </cell>
          <cell r="R114">
            <v>240</v>
          </cell>
          <cell r="S114">
            <v>0</v>
          </cell>
          <cell r="T114" t="str">
            <v>213.03.3.01.359</v>
          </cell>
          <cell r="U114" t="str">
            <v>1</v>
          </cell>
          <cell r="V114" t="str">
            <v>02</v>
          </cell>
          <cell r="W114" t="str">
            <v>22/09/2009</v>
          </cell>
          <cell r="X114" t="str">
            <v>001</v>
          </cell>
          <cell r="Y114">
            <v>240</v>
          </cell>
          <cell r="Z114">
            <v>0</v>
          </cell>
          <cell r="AA114" t="str">
            <v>213.03.3.01.359</v>
          </cell>
          <cell r="AB114" t="str">
            <v>1</v>
          </cell>
          <cell r="AC114" t="str">
            <v>02</v>
          </cell>
          <cell r="AD114" t="str">
            <v>23/09/2009</v>
          </cell>
          <cell r="AE114" t="str">
            <v>001</v>
          </cell>
          <cell r="AF114">
            <v>240</v>
          </cell>
          <cell r="AG114">
            <v>0</v>
          </cell>
          <cell r="AH114" t="str">
            <v>213.03.3.01.359</v>
          </cell>
          <cell r="AI114" t="str">
            <v>1</v>
          </cell>
          <cell r="AJ114" t="str">
            <v>02</v>
          </cell>
          <cell r="AK114" t="str">
            <v>24/09/2009</v>
          </cell>
          <cell r="AL114" t="str">
            <v>001</v>
          </cell>
          <cell r="AM114">
            <v>240</v>
          </cell>
          <cell r="AN114">
            <v>0</v>
          </cell>
          <cell r="AO114" t="str">
            <v>213.03.3.01.359</v>
          </cell>
          <cell r="AP114" t="str">
            <v>1</v>
          </cell>
          <cell r="AQ114" t="str">
            <v>02</v>
          </cell>
          <cell r="AR114" t="str">
            <v>25/09/2009</v>
          </cell>
          <cell r="AS114" t="str">
            <v>001</v>
          </cell>
          <cell r="AT114">
            <v>240</v>
          </cell>
          <cell r="AU114">
            <v>0</v>
          </cell>
        </row>
        <row r="115">
          <cell r="M115" t="str">
            <v>213.03.3.01.360</v>
          </cell>
          <cell r="N115" t="str">
            <v>1</v>
          </cell>
          <cell r="O115" t="str">
            <v>02</v>
          </cell>
          <cell r="P115" t="str">
            <v>21/09/2009</v>
          </cell>
          <cell r="Q115" t="str">
            <v>001</v>
          </cell>
          <cell r="R115">
            <v>240</v>
          </cell>
          <cell r="S115">
            <v>0</v>
          </cell>
          <cell r="T115" t="str">
            <v>213.03.3.01.360</v>
          </cell>
          <cell r="U115" t="str">
            <v>1</v>
          </cell>
          <cell r="V115" t="str">
            <v>02</v>
          </cell>
          <cell r="W115" t="str">
            <v>22/09/2009</v>
          </cell>
          <cell r="X115" t="str">
            <v>001</v>
          </cell>
          <cell r="Y115">
            <v>240</v>
          </cell>
          <cell r="Z115">
            <v>0</v>
          </cell>
          <cell r="AA115" t="str">
            <v>213.03.3.01.360</v>
          </cell>
          <cell r="AB115" t="str">
            <v>1</v>
          </cell>
          <cell r="AC115" t="str">
            <v>02</v>
          </cell>
          <cell r="AD115" t="str">
            <v>23/09/2009</v>
          </cell>
          <cell r="AE115" t="str">
            <v>001</v>
          </cell>
          <cell r="AF115">
            <v>240</v>
          </cell>
          <cell r="AG115">
            <v>0</v>
          </cell>
          <cell r="AH115" t="str">
            <v>213.03.3.01.360</v>
          </cell>
          <cell r="AI115" t="str">
            <v>1</v>
          </cell>
          <cell r="AJ115" t="str">
            <v>02</v>
          </cell>
          <cell r="AK115" t="str">
            <v>24/09/2009</v>
          </cell>
          <cell r="AL115" t="str">
            <v>001</v>
          </cell>
          <cell r="AM115">
            <v>240</v>
          </cell>
          <cell r="AN115">
            <v>0</v>
          </cell>
          <cell r="AO115" t="str">
            <v>213.03.3.01.360</v>
          </cell>
          <cell r="AP115" t="str">
            <v>1</v>
          </cell>
          <cell r="AQ115" t="str">
            <v>02</v>
          </cell>
          <cell r="AR115" t="str">
            <v>25/09/2009</v>
          </cell>
          <cell r="AS115" t="str">
            <v>001</v>
          </cell>
          <cell r="AT115">
            <v>240</v>
          </cell>
          <cell r="AU115">
            <v>0</v>
          </cell>
        </row>
        <row r="116">
          <cell r="M116" t="str">
            <v>213.03.3.01.500</v>
          </cell>
          <cell r="N116" t="str">
            <v>1</v>
          </cell>
          <cell r="O116" t="str">
            <v>02</v>
          </cell>
          <cell r="P116" t="str">
            <v>21/09/2009</v>
          </cell>
          <cell r="Q116" t="str">
            <v>001</v>
          </cell>
          <cell r="R116">
            <v>240</v>
          </cell>
          <cell r="S116">
            <v>0</v>
          </cell>
          <cell r="T116" t="str">
            <v>213.03.3.01.500</v>
          </cell>
          <cell r="U116" t="str">
            <v>1</v>
          </cell>
          <cell r="V116" t="str">
            <v>02</v>
          </cell>
          <cell r="W116" t="str">
            <v>22/09/2009</v>
          </cell>
          <cell r="X116" t="str">
            <v>001</v>
          </cell>
          <cell r="Y116">
            <v>240</v>
          </cell>
          <cell r="Z116">
            <v>0</v>
          </cell>
          <cell r="AA116" t="str">
            <v>213.03.3.01.500</v>
          </cell>
          <cell r="AB116" t="str">
            <v>1</v>
          </cell>
          <cell r="AC116" t="str">
            <v>02</v>
          </cell>
          <cell r="AD116" t="str">
            <v>23/09/2009</v>
          </cell>
          <cell r="AE116" t="str">
            <v>001</v>
          </cell>
          <cell r="AF116">
            <v>240</v>
          </cell>
          <cell r="AG116">
            <v>0</v>
          </cell>
          <cell r="AH116" t="str">
            <v>213.03.3.01.500</v>
          </cell>
          <cell r="AI116" t="str">
            <v>1</v>
          </cell>
          <cell r="AJ116" t="str">
            <v>02</v>
          </cell>
          <cell r="AK116" t="str">
            <v>24/09/2009</v>
          </cell>
          <cell r="AL116" t="str">
            <v>001</v>
          </cell>
          <cell r="AM116">
            <v>240</v>
          </cell>
          <cell r="AN116">
            <v>0</v>
          </cell>
          <cell r="AO116" t="str">
            <v>213.03.3.01.500</v>
          </cell>
          <cell r="AP116" t="str">
            <v>1</v>
          </cell>
          <cell r="AQ116" t="str">
            <v>02</v>
          </cell>
          <cell r="AR116" t="str">
            <v>25/09/2009</v>
          </cell>
          <cell r="AS116" t="str">
            <v>001</v>
          </cell>
          <cell r="AT116">
            <v>240</v>
          </cell>
          <cell r="AU116">
            <v>0</v>
          </cell>
        </row>
        <row r="117">
          <cell r="M117" t="str">
            <v>213.03.3.01.505</v>
          </cell>
          <cell r="N117" t="str">
            <v>1</v>
          </cell>
          <cell r="O117" t="str">
            <v>02</v>
          </cell>
          <cell r="P117" t="str">
            <v>21/09/2009</v>
          </cell>
          <cell r="Q117" t="str">
            <v>001</v>
          </cell>
          <cell r="R117">
            <v>240</v>
          </cell>
          <cell r="S117">
            <v>0</v>
          </cell>
          <cell r="T117" t="str">
            <v>213.03.3.01.505</v>
          </cell>
          <cell r="U117" t="str">
            <v>1</v>
          </cell>
          <cell r="V117" t="str">
            <v>02</v>
          </cell>
          <cell r="W117" t="str">
            <v>22/09/2009</v>
          </cell>
          <cell r="X117" t="str">
            <v>001</v>
          </cell>
          <cell r="Y117">
            <v>240</v>
          </cell>
          <cell r="Z117">
            <v>0</v>
          </cell>
          <cell r="AA117" t="str">
            <v>213.03.3.01.505</v>
          </cell>
          <cell r="AB117" t="str">
            <v>1</v>
          </cell>
          <cell r="AC117" t="str">
            <v>02</v>
          </cell>
          <cell r="AD117" t="str">
            <v>23/09/2009</v>
          </cell>
          <cell r="AE117" t="str">
            <v>001</v>
          </cell>
          <cell r="AF117">
            <v>240</v>
          </cell>
          <cell r="AG117">
            <v>0</v>
          </cell>
          <cell r="AH117" t="str">
            <v>213.03.3.01.505</v>
          </cell>
          <cell r="AI117" t="str">
            <v>1</v>
          </cell>
          <cell r="AJ117" t="str">
            <v>02</v>
          </cell>
          <cell r="AK117" t="str">
            <v>24/09/2009</v>
          </cell>
          <cell r="AL117" t="str">
            <v>001</v>
          </cell>
          <cell r="AM117">
            <v>240</v>
          </cell>
          <cell r="AN117">
            <v>0</v>
          </cell>
          <cell r="AO117" t="str">
            <v>213.03.3.01.505</v>
          </cell>
          <cell r="AP117" t="str">
            <v>1</v>
          </cell>
          <cell r="AQ117" t="str">
            <v>02</v>
          </cell>
          <cell r="AR117" t="str">
            <v>25/09/2009</v>
          </cell>
          <cell r="AS117" t="str">
            <v>001</v>
          </cell>
          <cell r="AT117">
            <v>240</v>
          </cell>
          <cell r="AU117">
            <v>0</v>
          </cell>
        </row>
        <row r="118">
          <cell r="M118" t="str">
            <v>213.03.3.01.510</v>
          </cell>
          <cell r="N118" t="str">
            <v>1</v>
          </cell>
          <cell r="O118" t="str">
            <v>02</v>
          </cell>
          <cell r="P118" t="str">
            <v>21/09/2009</v>
          </cell>
          <cell r="Q118" t="str">
            <v>001</v>
          </cell>
          <cell r="R118">
            <v>240</v>
          </cell>
          <cell r="S118">
            <v>0</v>
          </cell>
          <cell r="T118" t="str">
            <v>213.03.3.01.510</v>
          </cell>
          <cell r="U118" t="str">
            <v>1</v>
          </cell>
          <cell r="V118" t="str">
            <v>02</v>
          </cell>
          <cell r="W118" t="str">
            <v>22/09/2009</v>
          </cell>
          <cell r="X118" t="str">
            <v>001</v>
          </cell>
          <cell r="Y118">
            <v>240</v>
          </cell>
          <cell r="Z118">
            <v>0</v>
          </cell>
          <cell r="AA118" t="str">
            <v>213.03.3.01.510</v>
          </cell>
          <cell r="AB118" t="str">
            <v>1</v>
          </cell>
          <cell r="AC118" t="str">
            <v>02</v>
          </cell>
          <cell r="AD118" t="str">
            <v>23/09/2009</v>
          </cell>
          <cell r="AE118" t="str">
            <v>001</v>
          </cell>
          <cell r="AF118">
            <v>240</v>
          </cell>
          <cell r="AG118">
            <v>0</v>
          </cell>
          <cell r="AH118" t="str">
            <v>213.03.3.01.510</v>
          </cell>
          <cell r="AI118" t="str">
            <v>1</v>
          </cell>
          <cell r="AJ118" t="str">
            <v>02</v>
          </cell>
          <cell r="AK118" t="str">
            <v>24/09/2009</v>
          </cell>
          <cell r="AL118" t="str">
            <v>001</v>
          </cell>
          <cell r="AM118">
            <v>240</v>
          </cell>
          <cell r="AN118">
            <v>0</v>
          </cell>
          <cell r="AO118" t="str">
            <v>213.03.3.01.510</v>
          </cell>
          <cell r="AP118" t="str">
            <v>1</v>
          </cell>
          <cell r="AQ118" t="str">
            <v>02</v>
          </cell>
          <cell r="AR118" t="str">
            <v>25/09/2009</v>
          </cell>
          <cell r="AS118" t="str">
            <v>001</v>
          </cell>
          <cell r="AT118">
            <v>240</v>
          </cell>
          <cell r="AU118">
            <v>0</v>
          </cell>
        </row>
        <row r="120">
          <cell r="M120" t="str">
            <v>213.04.3</v>
          </cell>
          <cell r="N120" t="str">
            <v>1</v>
          </cell>
          <cell r="O120" t="str">
            <v>02</v>
          </cell>
          <cell r="P120" t="str">
            <v>21/09/2009</v>
          </cell>
          <cell r="Q120" t="str">
            <v>001</v>
          </cell>
          <cell r="R120">
            <v>240</v>
          </cell>
          <cell r="S120">
            <v>0</v>
          </cell>
          <cell r="T120" t="str">
            <v>213.04.3</v>
          </cell>
          <cell r="U120" t="str">
            <v>1</v>
          </cell>
          <cell r="V120" t="str">
            <v>02</v>
          </cell>
          <cell r="W120" t="str">
            <v>22/09/2009</v>
          </cell>
          <cell r="X120" t="str">
            <v>001</v>
          </cell>
          <cell r="Y120">
            <v>240</v>
          </cell>
          <cell r="Z120">
            <v>0</v>
          </cell>
          <cell r="AA120" t="str">
            <v>213.04.3</v>
          </cell>
          <cell r="AB120" t="str">
            <v>1</v>
          </cell>
          <cell r="AC120" t="str">
            <v>02</v>
          </cell>
          <cell r="AD120" t="str">
            <v>23/09/2009</v>
          </cell>
          <cell r="AE120" t="str">
            <v>001</v>
          </cell>
          <cell r="AF120">
            <v>240</v>
          </cell>
          <cell r="AG120">
            <v>0</v>
          </cell>
          <cell r="AH120" t="str">
            <v>213.04.3</v>
          </cell>
          <cell r="AI120" t="str">
            <v>1</v>
          </cell>
          <cell r="AJ120" t="str">
            <v>02</v>
          </cell>
          <cell r="AK120" t="str">
            <v>24/09/2009</v>
          </cell>
          <cell r="AL120" t="str">
            <v>001</v>
          </cell>
          <cell r="AM120">
            <v>240</v>
          </cell>
          <cell r="AN120">
            <v>0</v>
          </cell>
          <cell r="AO120" t="str">
            <v>213.04.3</v>
          </cell>
          <cell r="AP120" t="str">
            <v>1</v>
          </cell>
          <cell r="AQ120" t="str">
            <v>02</v>
          </cell>
          <cell r="AR120" t="str">
            <v>25/09/2009</v>
          </cell>
          <cell r="AS120" t="str">
            <v>001</v>
          </cell>
          <cell r="AT120">
            <v>240</v>
          </cell>
          <cell r="AU120">
            <v>0</v>
          </cell>
        </row>
        <row r="121">
          <cell r="M121" t="str">
            <v>213.05.3</v>
          </cell>
          <cell r="N121" t="str">
            <v>1</v>
          </cell>
          <cell r="O121" t="str">
            <v>02</v>
          </cell>
          <cell r="P121" t="str">
            <v>21/09/2009</v>
          </cell>
          <cell r="Q121" t="str">
            <v>001</v>
          </cell>
          <cell r="R121">
            <v>240</v>
          </cell>
          <cell r="S121">
            <v>0</v>
          </cell>
          <cell r="T121" t="str">
            <v>213.05.3</v>
          </cell>
          <cell r="U121" t="str">
            <v>1</v>
          </cell>
          <cell r="V121" t="str">
            <v>02</v>
          </cell>
          <cell r="W121" t="str">
            <v>22/09/2009</v>
          </cell>
          <cell r="X121" t="str">
            <v>001</v>
          </cell>
          <cell r="Y121">
            <v>240</v>
          </cell>
          <cell r="Z121">
            <v>0</v>
          </cell>
          <cell r="AA121" t="str">
            <v>213.05.3</v>
          </cell>
          <cell r="AB121" t="str">
            <v>1</v>
          </cell>
          <cell r="AC121" t="str">
            <v>02</v>
          </cell>
          <cell r="AD121" t="str">
            <v>23/09/2009</v>
          </cell>
          <cell r="AE121" t="str">
            <v>001</v>
          </cell>
          <cell r="AF121">
            <v>240</v>
          </cell>
          <cell r="AG121">
            <v>0</v>
          </cell>
          <cell r="AH121" t="str">
            <v>213.05.3</v>
          </cell>
          <cell r="AI121" t="str">
            <v>1</v>
          </cell>
          <cell r="AJ121" t="str">
            <v>02</v>
          </cell>
          <cell r="AK121" t="str">
            <v>24/09/2009</v>
          </cell>
          <cell r="AL121" t="str">
            <v>001</v>
          </cell>
          <cell r="AM121">
            <v>240</v>
          </cell>
          <cell r="AN121">
            <v>0</v>
          </cell>
          <cell r="AO121" t="str">
            <v>213.05.3</v>
          </cell>
          <cell r="AP121" t="str">
            <v>1</v>
          </cell>
          <cell r="AQ121" t="str">
            <v>02</v>
          </cell>
          <cell r="AR121" t="str">
            <v>25/09/2009</v>
          </cell>
          <cell r="AS121" t="str">
            <v>001</v>
          </cell>
          <cell r="AT121">
            <v>240</v>
          </cell>
          <cell r="AU121">
            <v>0</v>
          </cell>
        </row>
        <row r="122">
          <cell r="M122" t="str">
            <v>213.06.3</v>
          </cell>
          <cell r="N122" t="str">
            <v>1</v>
          </cell>
          <cell r="O122" t="str">
            <v>02</v>
          </cell>
          <cell r="P122" t="str">
            <v>21/09/2009</v>
          </cell>
          <cell r="Q122" t="str">
            <v>001</v>
          </cell>
          <cell r="R122">
            <v>240</v>
          </cell>
          <cell r="S122">
            <v>0</v>
          </cell>
          <cell r="T122" t="str">
            <v>213.06.3</v>
          </cell>
          <cell r="U122" t="str">
            <v>1</v>
          </cell>
          <cell r="V122" t="str">
            <v>02</v>
          </cell>
          <cell r="W122" t="str">
            <v>22/09/2009</v>
          </cell>
          <cell r="X122" t="str">
            <v>001</v>
          </cell>
          <cell r="Y122">
            <v>240</v>
          </cell>
          <cell r="Z122">
            <v>0</v>
          </cell>
          <cell r="AA122" t="str">
            <v>213.06.3</v>
          </cell>
          <cell r="AB122" t="str">
            <v>1</v>
          </cell>
          <cell r="AC122" t="str">
            <v>02</v>
          </cell>
          <cell r="AD122" t="str">
            <v>23/09/2009</v>
          </cell>
          <cell r="AE122" t="str">
            <v>001</v>
          </cell>
          <cell r="AF122">
            <v>240</v>
          </cell>
          <cell r="AG122">
            <v>0</v>
          </cell>
          <cell r="AH122" t="str">
            <v>213.06.3</v>
          </cell>
          <cell r="AI122" t="str">
            <v>1</v>
          </cell>
          <cell r="AJ122" t="str">
            <v>02</v>
          </cell>
          <cell r="AK122" t="str">
            <v>24/09/2009</v>
          </cell>
          <cell r="AL122" t="str">
            <v>001</v>
          </cell>
          <cell r="AM122">
            <v>240</v>
          </cell>
          <cell r="AN122">
            <v>0</v>
          </cell>
          <cell r="AO122" t="str">
            <v>213.06.3</v>
          </cell>
          <cell r="AP122" t="str">
            <v>1</v>
          </cell>
          <cell r="AQ122" t="str">
            <v>02</v>
          </cell>
          <cell r="AR122" t="str">
            <v>25/09/2009</v>
          </cell>
          <cell r="AS122" t="str">
            <v>001</v>
          </cell>
          <cell r="AT122">
            <v>240</v>
          </cell>
          <cell r="AU122">
            <v>0</v>
          </cell>
        </row>
        <row r="123">
          <cell r="M123" t="str">
            <v>213.07.3</v>
          </cell>
          <cell r="N123" t="str">
            <v>1</v>
          </cell>
          <cell r="O123" t="str">
            <v>02</v>
          </cell>
          <cell r="P123" t="str">
            <v>21/09/2009</v>
          </cell>
          <cell r="Q123" t="str">
            <v>001</v>
          </cell>
          <cell r="R123">
            <v>240</v>
          </cell>
          <cell r="S123">
            <v>0</v>
          </cell>
          <cell r="T123" t="str">
            <v>213.07.3</v>
          </cell>
          <cell r="U123" t="str">
            <v>1</v>
          </cell>
          <cell r="V123" t="str">
            <v>02</v>
          </cell>
          <cell r="W123" t="str">
            <v>22/09/2009</v>
          </cell>
          <cell r="X123" t="str">
            <v>001</v>
          </cell>
          <cell r="Y123">
            <v>240</v>
          </cell>
          <cell r="Z123">
            <v>0</v>
          </cell>
          <cell r="AA123" t="str">
            <v>213.07.3</v>
          </cell>
          <cell r="AB123" t="str">
            <v>1</v>
          </cell>
          <cell r="AC123" t="str">
            <v>02</v>
          </cell>
          <cell r="AD123" t="str">
            <v>23/09/2009</v>
          </cell>
          <cell r="AE123" t="str">
            <v>001</v>
          </cell>
          <cell r="AF123">
            <v>240</v>
          </cell>
          <cell r="AG123">
            <v>0</v>
          </cell>
          <cell r="AH123" t="str">
            <v>213.07.3</v>
          </cell>
          <cell r="AI123" t="str">
            <v>1</v>
          </cell>
          <cell r="AJ123" t="str">
            <v>02</v>
          </cell>
          <cell r="AK123" t="str">
            <v>24/09/2009</v>
          </cell>
          <cell r="AL123" t="str">
            <v>001</v>
          </cell>
          <cell r="AM123">
            <v>240</v>
          </cell>
          <cell r="AN123">
            <v>0</v>
          </cell>
          <cell r="AO123" t="str">
            <v>213.07.3</v>
          </cell>
          <cell r="AP123" t="str">
            <v>1</v>
          </cell>
          <cell r="AQ123" t="str">
            <v>02</v>
          </cell>
          <cell r="AR123" t="str">
            <v>25/09/2009</v>
          </cell>
          <cell r="AS123" t="str">
            <v>001</v>
          </cell>
          <cell r="AT123">
            <v>240</v>
          </cell>
          <cell r="AU123">
            <v>0</v>
          </cell>
        </row>
        <row r="124">
          <cell r="M124" t="str">
            <v>213.99.3.22</v>
          </cell>
          <cell r="N124" t="str">
            <v>1</v>
          </cell>
          <cell r="O124" t="str">
            <v>02</v>
          </cell>
          <cell r="P124" t="str">
            <v>21/09/2009</v>
          </cell>
          <cell r="Q124" t="str">
            <v>001</v>
          </cell>
          <cell r="R124">
            <v>240</v>
          </cell>
          <cell r="S124">
            <v>0</v>
          </cell>
          <cell r="T124" t="str">
            <v>213.99.3.22</v>
          </cell>
          <cell r="U124" t="str">
            <v>1</v>
          </cell>
          <cell r="V124" t="str">
            <v>02</v>
          </cell>
          <cell r="W124" t="str">
            <v>22/09/2009</v>
          </cell>
          <cell r="X124" t="str">
            <v>001</v>
          </cell>
          <cell r="Y124">
            <v>240</v>
          </cell>
          <cell r="Z124">
            <v>0</v>
          </cell>
          <cell r="AA124" t="str">
            <v>213.99.3.22</v>
          </cell>
          <cell r="AB124" t="str">
            <v>1</v>
          </cell>
          <cell r="AC124" t="str">
            <v>02</v>
          </cell>
          <cell r="AD124" t="str">
            <v>23/09/2009</v>
          </cell>
          <cell r="AE124" t="str">
            <v>001</v>
          </cell>
          <cell r="AF124">
            <v>240</v>
          </cell>
          <cell r="AG124">
            <v>0</v>
          </cell>
          <cell r="AH124" t="str">
            <v>213.99.3.22</v>
          </cell>
          <cell r="AI124" t="str">
            <v>1</v>
          </cell>
          <cell r="AJ124" t="str">
            <v>02</v>
          </cell>
          <cell r="AK124" t="str">
            <v>24/09/2009</v>
          </cell>
          <cell r="AL124" t="str">
            <v>001</v>
          </cell>
          <cell r="AM124">
            <v>240</v>
          </cell>
          <cell r="AN124">
            <v>0</v>
          </cell>
          <cell r="AO124" t="str">
            <v>213.99.3.22</v>
          </cell>
          <cell r="AP124" t="str">
            <v>1</v>
          </cell>
          <cell r="AQ124" t="str">
            <v>02</v>
          </cell>
          <cell r="AR124" t="str">
            <v>25/09/2009</v>
          </cell>
          <cell r="AS124" t="str">
            <v>001</v>
          </cell>
          <cell r="AT124">
            <v>240</v>
          </cell>
          <cell r="AU124">
            <v>0</v>
          </cell>
        </row>
        <row r="128">
          <cell r="M128" t="str">
            <v>113.01.3</v>
          </cell>
          <cell r="N128" t="str">
            <v>1</v>
          </cell>
          <cell r="O128" t="str">
            <v>02</v>
          </cell>
          <cell r="P128" t="str">
            <v>21/09/2009</v>
          </cell>
          <cell r="Q128" t="str">
            <v>001</v>
          </cell>
          <cell r="R128">
            <v>240</v>
          </cell>
          <cell r="S128">
            <v>0</v>
          </cell>
          <cell r="T128" t="str">
            <v>113.01.3</v>
          </cell>
          <cell r="U128" t="str">
            <v>1</v>
          </cell>
          <cell r="V128" t="str">
            <v>02</v>
          </cell>
          <cell r="W128" t="str">
            <v>22/09/2009</v>
          </cell>
          <cell r="X128" t="str">
            <v>001</v>
          </cell>
          <cell r="Y128">
            <v>240</v>
          </cell>
          <cell r="Z128">
            <v>0</v>
          </cell>
          <cell r="AA128" t="str">
            <v>113.01.3</v>
          </cell>
          <cell r="AB128" t="str">
            <v>1</v>
          </cell>
          <cell r="AC128" t="str">
            <v>02</v>
          </cell>
          <cell r="AD128" t="str">
            <v>23/09/2009</v>
          </cell>
          <cell r="AE128" t="str">
            <v>001</v>
          </cell>
          <cell r="AF128">
            <v>240</v>
          </cell>
          <cell r="AG128">
            <v>0</v>
          </cell>
          <cell r="AH128" t="str">
            <v>113.01.3</v>
          </cell>
          <cell r="AI128" t="str">
            <v>1</v>
          </cell>
          <cell r="AJ128" t="str">
            <v>02</v>
          </cell>
          <cell r="AK128" t="str">
            <v>24/09/2009</v>
          </cell>
          <cell r="AL128" t="str">
            <v>001</v>
          </cell>
          <cell r="AM128">
            <v>240</v>
          </cell>
          <cell r="AN128">
            <v>0</v>
          </cell>
          <cell r="AO128" t="str">
            <v>113.01.3</v>
          </cell>
          <cell r="AP128" t="str">
            <v>1</v>
          </cell>
          <cell r="AQ128" t="str">
            <v>02</v>
          </cell>
          <cell r="AR128" t="str">
            <v>25/09/2009</v>
          </cell>
          <cell r="AS128" t="str">
            <v>001</v>
          </cell>
          <cell r="AT128">
            <v>240</v>
          </cell>
          <cell r="AU128">
            <v>0</v>
          </cell>
        </row>
        <row r="129">
          <cell r="M129" t="str">
            <v>113.02.3</v>
          </cell>
          <cell r="N129" t="str">
            <v>1</v>
          </cell>
          <cell r="O129" t="str">
            <v>02</v>
          </cell>
          <cell r="P129" t="str">
            <v>21/09/2009</v>
          </cell>
          <cell r="Q129" t="str">
            <v>001</v>
          </cell>
          <cell r="R129">
            <v>240</v>
          </cell>
          <cell r="S129">
            <v>0</v>
          </cell>
          <cell r="T129" t="str">
            <v>113.02.3</v>
          </cell>
          <cell r="U129" t="str">
            <v>1</v>
          </cell>
          <cell r="V129" t="str">
            <v>02</v>
          </cell>
          <cell r="W129" t="str">
            <v>22/09/2009</v>
          </cell>
          <cell r="X129" t="str">
            <v>001</v>
          </cell>
          <cell r="Y129">
            <v>240</v>
          </cell>
          <cell r="Z129">
            <v>0</v>
          </cell>
          <cell r="AA129" t="str">
            <v>113.02.3</v>
          </cell>
          <cell r="AB129" t="str">
            <v>1</v>
          </cell>
          <cell r="AC129" t="str">
            <v>02</v>
          </cell>
          <cell r="AD129" t="str">
            <v>23/09/2009</v>
          </cell>
          <cell r="AE129" t="str">
            <v>001</v>
          </cell>
          <cell r="AF129">
            <v>240</v>
          </cell>
          <cell r="AG129">
            <v>0</v>
          </cell>
          <cell r="AH129" t="str">
            <v>113.02.3</v>
          </cell>
          <cell r="AI129" t="str">
            <v>1</v>
          </cell>
          <cell r="AJ129" t="str">
            <v>02</v>
          </cell>
          <cell r="AK129" t="str">
            <v>24/09/2009</v>
          </cell>
          <cell r="AL129" t="str">
            <v>001</v>
          </cell>
          <cell r="AM129">
            <v>240</v>
          </cell>
          <cell r="AN129">
            <v>0</v>
          </cell>
          <cell r="AO129" t="str">
            <v>113.02.3</v>
          </cell>
          <cell r="AP129" t="str">
            <v>1</v>
          </cell>
          <cell r="AQ129" t="str">
            <v>02</v>
          </cell>
          <cell r="AR129" t="str">
            <v>25/09/2009</v>
          </cell>
          <cell r="AS129" t="str">
            <v>001</v>
          </cell>
          <cell r="AT129">
            <v>240</v>
          </cell>
          <cell r="AU129">
            <v>0</v>
          </cell>
        </row>
        <row r="130">
          <cell r="M130" t="str">
            <v>113.05.3</v>
          </cell>
          <cell r="N130" t="str">
            <v>1</v>
          </cell>
          <cell r="O130" t="str">
            <v>02</v>
          </cell>
          <cell r="P130" t="str">
            <v>21/09/2009</v>
          </cell>
          <cell r="Q130" t="str">
            <v>001</v>
          </cell>
          <cell r="R130">
            <v>240</v>
          </cell>
          <cell r="S130">
            <v>0</v>
          </cell>
          <cell r="T130" t="str">
            <v>113.05.3</v>
          </cell>
          <cell r="U130" t="str">
            <v>1</v>
          </cell>
          <cell r="V130" t="str">
            <v>02</v>
          </cell>
          <cell r="W130" t="str">
            <v>22/09/2009</v>
          </cell>
          <cell r="X130" t="str">
            <v>001</v>
          </cell>
          <cell r="Y130">
            <v>240</v>
          </cell>
          <cell r="Z130">
            <v>0</v>
          </cell>
          <cell r="AA130" t="str">
            <v>113.05.3</v>
          </cell>
          <cell r="AB130" t="str">
            <v>1</v>
          </cell>
          <cell r="AC130" t="str">
            <v>02</v>
          </cell>
          <cell r="AD130" t="str">
            <v>23/09/2009</v>
          </cell>
          <cell r="AE130" t="str">
            <v>001</v>
          </cell>
          <cell r="AF130">
            <v>240</v>
          </cell>
          <cell r="AG130">
            <v>0</v>
          </cell>
          <cell r="AH130" t="str">
            <v>113.05.3</v>
          </cell>
          <cell r="AI130" t="str">
            <v>1</v>
          </cell>
          <cell r="AJ130" t="str">
            <v>02</v>
          </cell>
          <cell r="AK130" t="str">
            <v>24/09/2009</v>
          </cell>
          <cell r="AL130" t="str">
            <v>001</v>
          </cell>
          <cell r="AM130">
            <v>240</v>
          </cell>
          <cell r="AN130">
            <v>0</v>
          </cell>
          <cell r="AO130" t="str">
            <v>113.05.3</v>
          </cell>
          <cell r="AP130" t="str">
            <v>1</v>
          </cell>
          <cell r="AQ130" t="str">
            <v>02</v>
          </cell>
          <cell r="AR130" t="str">
            <v>25/09/2009</v>
          </cell>
          <cell r="AS130" t="str">
            <v>001</v>
          </cell>
          <cell r="AT130">
            <v>240</v>
          </cell>
          <cell r="AU130">
            <v>0</v>
          </cell>
        </row>
        <row r="131">
          <cell r="M131" t="str">
            <v>113.06.3</v>
          </cell>
          <cell r="N131" t="str">
            <v>1</v>
          </cell>
          <cell r="O131" t="str">
            <v>02</v>
          </cell>
          <cell r="P131" t="str">
            <v>21/09/2009</v>
          </cell>
          <cell r="Q131" t="str">
            <v>001</v>
          </cell>
          <cell r="R131">
            <v>240</v>
          </cell>
          <cell r="S131">
            <v>0</v>
          </cell>
          <cell r="T131" t="str">
            <v>113.06.3</v>
          </cell>
          <cell r="U131" t="str">
            <v>1</v>
          </cell>
          <cell r="V131" t="str">
            <v>02</v>
          </cell>
          <cell r="W131" t="str">
            <v>22/09/2009</v>
          </cell>
          <cell r="X131" t="str">
            <v>001</v>
          </cell>
          <cell r="Y131">
            <v>240</v>
          </cell>
          <cell r="Z131">
            <v>0</v>
          </cell>
          <cell r="AA131" t="str">
            <v>113.06.3</v>
          </cell>
          <cell r="AB131" t="str">
            <v>1</v>
          </cell>
          <cell r="AC131" t="str">
            <v>02</v>
          </cell>
          <cell r="AD131" t="str">
            <v>23/09/2009</v>
          </cell>
          <cell r="AE131" t="str">
            <v>001</v>
          </cell>
          <cell r="AF131">
            <v>240</v>
          </cell>
          <cell r="AG131">
            <v>0</v>
          </cell>
          <cell r="AH131" t="str">
            <v>113.06.3</v>
          </cell>
          <cell r="AI131" t="str">
            <v>1</v>
          </cell>
          <cell r="AJ131" t="str">
            <v>02</v>
          </cell>
          <cell r="AK131" t="str">
            <v>24/09/2009</v>
          </cell>
          <cell r="AL131" t="str">
            <v>001</v>
          </cell>
          <cell r="AM131">
            <v>240</v>
          </cell>
          <cell r="AN131">
            <v>0</v>
          </cell>
          <cell r="AO131" t="str">
            <v>113.06.3</v>
          </cell>
          <cell r="AP131" t="str">
            <v>1</v>
          </cell>
          <cell r="AQ131" t="str">
            <v>02</v>
          </cell>
          <cell r="AR131" t="str">
            <v>25/09/2009</v>
          </cell>
          <cell r="AS131" t="str">
            <v>001</v>
          </cell>
          <cell r="AT131">
            <v>240</v>
          </cell>
          <cell r="AU131">
            <v>0</v>
          </cell>
        </row>
        <row r="132">
          <cell r="M132" t="str">
            <v>113.03.3</v>
          </cell>
          <cell r="N132" t="str">
            <v>1</v>
          </cell>
          <cell r="O132" t="str">
            <v>02</v>
          </cell>
          <cell r="P132" t="str">
            <v>21/09/2009</v>
          </cell>
          <cell r="Q132" t="str">
            <v>001</v>
          </cell>
          <cell r="R132">
            <v>240</v>
          </cell>
          <cell r="S132">
            <v>0</v>
          </cell>
          <cell r="T132" t="str">
            <v>113.03.3</v>
          </cell>
          <cell r="U132" t="str">
            <v>1</v>
          </cell>
          <cell r="V132" t="str">
            <v>02</v>
          </cell>
          <cell r="W132" t="str">
            <v>22/09/2009</v>
          </cell>
          <cell r="X132" t="str">
            <v>001</v>
          </cell>
          <cell r="Y132">
            <v>240</v>
          </cell>
          <cell r="Z132">
            <v>0</v>
          </cell>
          <cell r="AA132" t="str">
            <v>113.03.3</v>
          </cell>
          <cell r="AB132" t="str">
            <v>1</v>
          </cell>
          <cell r="AC132" t="str">
            <v>02</v>
          </cell>
          <cell r="AD132" t="str">
            <v>23/09/2009</v>
          </cell>
          <cell r="AE132" t="str">
            <v>001</v>
          </cell>
          <cell r="AF132">
            <v>240</v>
          </cell>
          <cell r="AG132">
            <v>0</v>
          </cell>
          <cell r="AH132" t="str">
            <v>113.03.3</v>
          </cell>
          <cell r="AI132" t="str">
            <v>1</v>
          </cell>
          <cell r="AJ132" t="str">
            <v>02</v>
          </cell>
          <cell r="AK132" t="str">
            <v>24/09/2009</v>
          </cell>
          <cell r="AL132" t="str">
            <v>001</v>
          </cell>
          <cell r="AM132">
            <v>240</v>
          </cell>
          <cell r="AN132">
            <v>0</v>
          </cell>
          <cell r="AO132" t="str">
            <v>113.03.3</v>
          </cell>
          <cell r="AP132" t="str">
            <v>1</v>
          </cell>
          <cell r="AQ132" t="str">
            <v>02</v>
          </cell>
          <cell r="AR132" t="str">
            <v>25/09/2009</v>
          </cell>
          <cell r="AS132" t="str">
            <v>001</v>
          </cell>
          <cell r="AT132">
            <v>240</v>
          </cell>
          <cell r="AU132">
            <v>0</v>
          </cell>
        </row>
        <row r="133">
          <cell r="M133" t="str">
            <v>122.01.3.22</v>
          </cell>
          <cell r="N133" t="str">
            <v>1</v>
          </cell>
          <cell r="O133" t="str">
            <v>02</v>
          </cell>
          <cell r="P133" t="str">
            <v>21/09/2009</v>
          </cell>
          <cell r="Q133" t="str">
            <v>001</v>
          </cell>
          <cell r="R133">
            <v>240</v>
          </cell>
          <cell r="S133">
            <v>0</v>
          </cell>
          <cell r="T133" t="str">
            <v>122.01.3.22</v>
          </cell>
          <cell r="U133" t="str">
            <v>1</v>
          </cell>
          <cell r="V133" t="str">
            <v>02</v>
          </cell>
          <cell r="W133" t="str">
            <v>22/09/2009</v>
          </cell>
          <cell r="X133" t="str">
            <v>001</v>
          </cell>
          <cell r="Y133">
            <v>240</v>
          </cell>
          <cell r="Z133">
            <v>0</v>
          </cell>
          <cell r="AA133" t="str">
            <v>122.01.3.22</v>
          </cell>
          <cell r="AB133" t="str">
            <v>1</v>
          </cell>
          <cell r="AC133" t="str">
            <v>02</v>
          </cell>
          <cell r="AD133" t="str">
            <v>23/09/2009</v>
          </cell>
          <cell r="AE133" t="str">
            <v>001</v>
          </cell>
          <cell r="AF133">
            <v>240</v>
          </cell>
          <cell r="AG133">
            <v>0</v>
          </cell>
          <cell r="AH133" t="str">
            <v>122.01.3.22</v>
          </cell>
          <cell r="AI133" t="str">
            <v>1</v>
          </cell>
          <cell r="AJ133" t="str">
            <v>02</v>
          </cell>
          <cell r="AK133" t="str">
            <v>24/09/2009</v>
          </cell>
          <cell r="AL133" t="str">
            <v>001</v>
          </cell>
          <cell r="AM133">
            <v>240</v>
          </cell>
          <cell r="AN133">
            <v>0</v>
          </cell>
          <cell r="AO133" t="str">
            <v>122.01.3.22</v>
          </cell>
          <cell r="AP133" t="str">
            <v>1</v>
          </cell>
          <cell r="AQ133" t="str">
            <v>02</v>
          </cell>
          <cell r="AR133" t="str">
            <v>25/09/2009</v>
          </cell>
          <cell r="AS133" t="str">
            <v>001</v>
          </cell>
          <cell r="AT133">
            <v>240</v>
          </cell>
          <cell r="AU133">
            <v>0</v>
          </cell>
        </row>
        <row r="134">
          <cell r="M134" t="str">
            <v>122.04.3.22</v>
          </cell>
          <cell r="N134" t="str">
            <v>1</v>
          </cell>
          <cell r="O134" t="str">
            <v>02</v>
          </cell>
          <cell r="P134" t="str">
            <v>21/09/2009</v>
          </cell>
          <cell r="Q134" t="str">
            <v>001</v>
          </cell>
          <cell r="R134">
            <v>240</v>
          </cell>
          <cell r="S134">
            <v>0</v>
          </cell>
          <cell r="T134" t="str">
            <v>122.04.3.22</v>
          </cell>
          <cell r="U134" t="str">
            <v>1</v>
          </cell>
          <cell r="V134" t="str">
            <v>02</v>
          </cell>
          <cell r="W134" t="str">
            <v>22/09/2009</v>
          </cell>
          <cell r="X134" t="str">
            <v>001</v>
          </cell>
          <cell r="Y134">
            <v>240</v>
          </cell>
          <cell r="Z134">
            <v>0</v>
          </cell>
          <cell r="AA134" t="str">
            <v>122.04.3.22</v>
          </cell>
          <cell r="AB134" t="str">
            <v>1</v>
          </cell>
          <cell r="AC134" t="str">
            <v>02</v>
          </cell>
          <cell r="AD134" t="str">
            <v>23/09/2009</v>
          </cell>
          <cell r="AE134" t="str">
            <v>001</v>
          </cell>
          <cell r="AF134">
            <v>240</v>
          </cell>
          <cell r="AG134">
            <v>0</v>
          </cell>
          <cell r="AH134" t="str">
            <v>122.04.3.22</v>
          </cell>
          <cell r="AI134" t="str">
            <v>1</v>
          </cell>
          <cell r="AJ134" t="str">
            <v>02</v>
          </cell>
          <cell r="AK134" t="str">
            <v>24/09/2009</v>
          </cell>
          <cell r="AL134" t="str">
            <v>001</v>
          </cell>
          <cell r="AM134">
            <v>240</v>
          </cell>
          <cell r="AN134">
            <v>0</v>
          </cell>
          <cell r="AO134" t="str">
            <v>122.04.3.22</v>
          </cell>
          <cell r="AP134" t="str">
            <v>1</v>
          </cell>
          <cell r="AQ134" t="str">
            <v>02</v>
          </cell>
          <cell r="AR134" t="str">
            <v>25/09/2009</v>
          </cell>
          <cell r="AS134" t="str">
            <v>001</v>
          </cell>
          <cell r="AT134">
            <v>240</v>
          </cell>
          <cell r="AU134">
            <v>0</v>
          </cell>
        </row>
        <row r="135">
          <cell r="M135" t="str">
            <v>131.01.3</v>
          </cell>
          <cell r="N135" t="str">
            <v>1</v>
          </cell>
          <cell r="O135" t="str">
            <v>02</v>
          </cell>
          <cell r="P135" t="str">
            <v>21/09/2009</v>
          </cell>
          <cell r="Q135" t="str">
            <v>001</v>
          </cell>
          <cell r="R135">
            <v>240</v>
          </cell>
          <cell r="S135">
            <v>0</v>
          </cell>
          <cell r="T135" t="str">
            <v>131.01.3</v>
          </cell>
          <cell r="U135" t="str">
            <v>1</v>
          </cell>
          <cell r="V135" t="str">
            <v>02</v>
          </cell>
          <cell r="W135" t="str">
            <v>22/09/2009</v>
          </cell>
          <cell r="X135" t="str">
            <v>001</v>
          </cell>
          <cell r="Y135">
            <v>240</v>
          </cell>
          <cell r="Z135">
            <v>0</v>
          </cell>
          <cell r="AA135" t="str">
            <v>131.01.3</v>
          </cell>
          <cell r="AB135" t="str">
            <v>1</v>
          </cell>
          <cell r="AC135" t="str">
            <v>02</v>
          </cell>
          <cell r="AD135" t="str">
            <v>23/09/2009</v>
          </cell>
          <cell r="AE135" t="str">
            <v>001</v>
          </cell>
          <cell r="AF135">
            <v>240</v>
          </cell>
          <cell r="AG135">
            <v>0</v>
          </cell>
          <cell r="AH135" t="str">
            <v>131.01.3</v>
          </cell>
          <cell r="AI135" t="str">
            <v>1</v>
          </cell>
          <cell r="AJ135" t="str">
            <v>02</v>
          </cell>
          <cell r="AK135" t="str">
            <v>24/09/2009</v>
          </cell>
          <cell r="AL135" t="str">
            <v>001</v>
          </cell>
          <cell r="AM135">
            <v>240</v>
          </cell>
          <cell r="AN135">
            <v>0</v>
          </cell>
          <cell r="AO135" t="str">
            <v>131.01.3</v>
          </cell>
          <cell r="AP135" t="str">
            <v>1</v>
          </cell>
          <cell r="AQ135" t="str">
            <v>02</v>
          </cell>
          <cell r="AR135" t="str">
            <v>25/09/2009</v>
          </cell>
          <cell r="AS135" t="str">
            <v>001</v>
          </cell>
          <cell r="AT135">
            <v>240</v>
          </cell>
          <cell r="AU135">
            <v>0</v>
          </cell>
        </row>
        <row r="136">
          <cell r="M136" t="str">
            <v>131.99.3</v>
          </cell>
          <cell r="N136" t="str">
            <v>1</v>
          </cell>
          <cell r="O136" t="str">
            <v>02</v>
          </cell>
          <cell r="P136" t="str">
            <v>21/09/2009</v>
          </cell>
          <cell r="Q136" t="str">
            <v>001</v>
          </cell>
          <cell r="R136">
            <v>240</v>
          </cell>
          <cell r="S136">
            <v>0</v>
          </cell>
          <cell r="T136" t="str">
            <v>131.99.3</v>
          </cell>
          <cell r="U136" t="str">
            <v>1</v>
          </cell>
          <cell r="V136" t="str">
            <v>02</v>
          </cell>
          <cell r="W136" t="str">
            <v>22/09/2009</v>
          </cell>
          <cell r="X136" t="str">
            <v>001</v>
          </cell>
          <cell r="Y136">
            <v>240</v>
          </cell>
          <cell r="Z136">
            <v>0</v>
          </cell>
          <cell r="AA136" t="str">
            <v>131.99.3</v>
          </cell>
          <cell r="AB136" t="str">
            <v>1</v>
          </cell>
          <cell r="AC136" t="str">
            <v>02</v>
          </cell>
          <cell r="AD136" t="str">
            <v>23/09/2009</v>
          </cell>
          <cell r="AE136" t="str">
            <v>001</v>
          </cell>
          <cell r="AF136">
            <v>240</v>
          </cell>
          <cell r="AG136">
            <v>0</v>
          </cell>
          <cell r="AH136" t="str">
            <v>131.99.3</v>
          </cell>
          <cell r="AI136" t="str">
            <v>1</v>
          </cell>
          <cell r="AJ136" t="str">
            <v>02</v>
          </cell>
          <cell r="AK136" t="str">
            <v>24/09/2009</v>
          </cell>
          <cell r="AL136" t="str">
            <v>001</v>
          </cell>
          <cell r="AM136">
            <v>240</v>
          </cell>
          <cell r="AN136">
            <v>0</v>
          </cell>
          <cell r="AO136" t="str">
            <v>131.99.3</v>
          </cell>
          <cell r="AP136" t="str">
            <v>1</v>
          </cell>
          <cell r="AQ136" t="str">
            <v>02</v>
          </cell>
          <cell r="AR136" t="str">
            <v>25/09/2009</v>
          </cell>
          <cell r="AS136" t="str">
            <v>001</v>
          </cell>
          <cell r="AT136">
            <v>240</v>
          </cell>
          <cell r="AU136">
            <v>0</v>
          </cell>
        </row>
        <row r="140">
          <cell r="M140" t="str">
            <v>111.01.3.22</v>
          </cell>
          <cell r="N140" t="str">
            <v>1</v>
          </cell>
          <cell r="O140" t="str">
            <v>02</v>
          </cell>
          <cell r="P140" t="str">
            <v>21/09/2009</v>
          </cell>
          <cell r="Q140" t="str">
            <v>001</v>
          </cell>
          <cell r="R140">
            <v>240</v>
          </cell>
          <cell r="S140">
            <v>0</v>
          </cell>
          <cell r="T140" t="str">
            <v>111.01.3.22</v>
          </cell>
          <cell r="U140" t="str">
            <v>1</v>
          </cell>
          <cell r="V140" t="str">
            <v>02</v>
          </cell>
          <cell r="W140" t="str">
            <v>22/09/2009</v>
          </cell>
          <cell r="X140" t="str">
            <v>001</v>
          </cell>
          <cell r="Y140">
            <v>240</v>
          </cell>
          <cell r="Z140">
            <v>0</v>
          </cell>
          <cell r="AA140" t="str">
            <v>111.01.3.22</v>
          </cell>
          <cell r="AB140" t="str">
            <v>1</v>
          </cell>
          <cell r="AC140" t="str">
            <v>02</v>
          </cell>
          <cell r="AD140" t="str">
            <v>23/09/2009</v>
          </cell>
          <cell r="AE140" t="str">
            <v>001</v>
          </cell>
          <cell r="AF140">
            <v>240</v>
          </cell>
          <cell r="AG140">
            <v>0</v>
          </cell>
          <cell r="AH140" t="str">
            <v>111.01.3.22</v>
          </cell>
          <cell r="AI140" t="str">
            <v>1</v>
          </cell>
          <cell r="AJ140" t="str">
            <v>02</v>
          </cell>
          <cell r="AK140" t="str">
            <v>24/09/2009</v>
          </cell>
          <cell r="AL140" t="str">
            <v>001</v>
          </cell>
          <cell r="AM140">
            <v>240</v>
          </cell>
          <cell r="AN140">
            <v>0</v>
          </cell>
          <cell r="AO140" t="str">
            <v>111.01.3.22</v>
          </cell>
          <cell r="AP140" t="str">
            <v>1</v>
          </cell>
          <cell r="AQ140" t="str">
            <v>02</v>
          </cell>
          <cell r="AR140" t="str">
            <v>25/09/2009</v>
          </cell>
          <cell r="AS140" t="str">
            <v>001</v>
          </cell>
          <cell r="AT140">
            <v>240</v>
          </cell>
          <cell r="AU140">
            <v>0</v>
          </cell>
        </row>
        <row r="141">
          <cell r="M141" t="str">
            <v>211.16.3</v>
          </cell>
          <cell r="N141" t="str">
            <v>1</v>
          </cell>
          <cell r="O141" t="str">
            <v>02</v>
          </cell>
          <cell r="P141" t="str">
            <v>21/09/2009</v>
          </cell>
          <cell r="Q141" t="str">
            <v>001</v>
          </cell>
          <cell r="R141">
            <v>240</v>
          </cell>
          <cell r="S141">
            <v>0</v>
          </cell>
          <cell r="T141" t="str">
            <v>211.16.3</v>
          </cell>
          <cell r="U141" t="str">
            <v>1</v>
          </cell>
          <cell r="V141" t="str">
            <v>02</v>
          </cell>
          <cell r="W141" t="str">
            <v>22/09/2009</v>
          </cell>
          <cell r="X141" t="str">
            <v>001</v>
          </cell>
          <cell r="Y141">
            <v>240</v>
          </cell>
          <cell r="Z141">
            <v>0</v>
          </cell>
          <cell r="AA141" t="str">
            <v>211.16.3</v>
          </cell>
          <cell r="AB141" t="str">
            <v>1</v>
          </cell>
          <cell r="AC141" t="str">
            <v>02</v>
          </cell>
          <cell r="AD141" t="str">
            <v>23/09/2009</v>
          </cell>
          <cell r="AE141" t="str">
            <v>001</v>
          </cell>
          <cell r="AF141">
            <v>240</v>
          </cell>
          <cell r="AG141">
            <v>0</v>
          </cell>
          <cell r="AH141" t="str">
            <v>211.16.3</v>
          </cell>
          <cell r="AI141" t="str">
            <v>1</v>
          </cell>
          <cell r="AJ141" t="str">
            <v>02</v>
          </cell>
          <cell r="AK141" t="str">
            <v>24/09/2009</v>
          </cell>
          <cell r="AL141" t="str">
            <v>001</v>
          </cell>
          <cell r="AM141">
            <v>240</v>
          </cell>
          <cell r="AN141">
            <v>0</v>
          </cell>
          <cell r="AO141" t="str">
            <v>211.16.3</v>
          </cell>
          <cell r="AP141" t="str">
            <v>1</v>
          </cell>
          <cell r="AQ141" t="str">
            <v>02</v>
          </cell>
          <cell r="AR141" t="str">
            <v>25/09/2009</v>
          </cell>
          <cell r="AS141" t="str">
            <v>001</v>
          </cell>
          <cell r="AT141">
            <v>240</v>
          </cell>
          <cell r="AU141">
            <v>0</v>
          </cell>
        </row>
        <row r="142">
          <cell r="M142" t="str">
            <v>211.17.3</v>
          </cell>
          <cell r="N142" t="str">
            <v>1</v>
          </cell>
          <cell r="O142" t="str">
            <v>02</v>
          </cell>
          <cell r="P142" t="str">
            <v>21/09/2009</v>
          </cell>
          <cell r="Q142" t="str">
            <v>001</v>
          </cell>
          <cell r="R142">
            <v>240</v>
          </cell>
          <cell r="S142">
            <v>0</v>
          </cell>
          <cell r="T142" t="str">
            <v>211.17.3</v>
          </cell>
          <cell r="U142" t="str">
            <v>1</v>
          </cell>
          <cell r="V142" t="str">
            <v>02</v>
          </cell>
          <cell r="W142" t="str">
            <v>22/09/2009</v>
          </cell>
          <cell r="X142" t="str">
            <v>001</v>
          </cell>
          <cell r="Y142">
            <v>240</v>
          </cell>
          <cell r="Z142">
            <v>0</v>
          </cell>
          <cell r="AA142" t="str">
            <v>211.17.3</v>
          </cell>
          <cell r="AB142" t="str">
            <v>1</v>
          </cell>
          <cell r="AC142" t="str">
            <v>02</v>
          </cell>
          <cell r="AD142" t="str">
            <v>23/09/2009</v>
          </cell>
          <cell r="AE142" t="str">
            <v>001</v>
          </cell>
          <cell r="AF142">
            <v>240</v>
          </cell>
          <cell r="AG142">
            <v>0</v>
          </cell>
          <cell r="AH142" t="str">
            <v>211.17.3</v>
          </cell>
          <cell r="AI142" t="str">
            <v>1</v>
          </cell>
          <cell r="AJ142" t="str">
            <v>02</v>
          </cell>
          <cell r="AK142" t="str">
            <v>24/09/2009</v>
          </cell>
          <cell r="AL142" t="str">
            <v>001</v>
          </cell>
          <cell r="AM142">
            <v>240</v>
          </cell>
          <cell r="AN142">
            <v>0</v>
          </cell>
          <cell r="AO142" t="str">
            <v>211.17.3</v>
          </cell>
          <cell r="AP142" t="str">
            <v>1</v>
          </cell>
          <cell r="AQ142" t="str">
            <v>02</v>
          </cell>
          <cell r="AR142" t="str">
            <v>25/09/2009</v>
          </cell>
          <cell r="AS142" t="str">
            <v>001</v>
          </cell>
          <cell r="AT142">
            <v>240</v>
          </cell>
          <cell r="AU142">
            <v>0</v>
          </cell>
        </row>
        <row r="143">
          <cell r="M143" t="str">
            <v>230.99.3</v>
          </cell>
          <cell r="N143" t="str">
            <v>1</v>
          </cell>
          <cell r="O143" t="str">
            <v>02</v>
          </cell>
          <cell r="P143" t="str">
            <v>21/09/2009</v>
          </cell>
          <cell r="Q143" t="str">
            <v>001</v>
          </cell>
          <cell r="R143">
            <v>240</v>
          </cell>
          <cell r="S143">
            <v>0</v>
          </cell>
          <cell r="T143" t="str">
            <v>230.99.3</v>
          </cell>
          <cell r="U143" t="str">
            <v>1</v>
          </cell>
          <cell r="V143" t="str">
            <v>02</v>
          </cell>
          <cell r="W143" t="str">
            <v>22/09/2009</v>
          </cell>
          <cell r="X143" t="str">
            <v>001</v>
          </cell>
          <cell r="Y143">
            <v>240</v>
          </cell>
          <cell r="Z143">
            <v>0</v>
          </cell>
          <cell r="AA143" t="str">
            <v>230.99.3</v>
          </cell>
          <cell r="AB143" t="str">
            <v>1</v>
          </cell>
          <cell r="AC143" t="str">
            <v>02</v>
          </cell>
          <cell r="AD143" t="str">
            <v>23/09/2009</v>
          </cell>
          <cell r="AE143" t="str">
            <v>001</v>
          </cell>
          <cell r="AF143">
            <v>240</v>
          </cell>
          <cell r="AG143">
            <v>0</v>
          </cell>
          <cell r="AH143" t="str">
            <v>230.99.3</v>
          </cell>
          <cell r="AI143" t="str">
            <v>1</v>
          </cell>
          <cell r="AJ143" t="str">
            <v>02</v>
          </cell>
          <cell r="AK143" t="str">
            <v>24/09/2009</v>
          </cell>
          <cell r="AL143" t="str">
            <v>001</v>
          </cell>
          <cell r="AM143">
            <v>240</v>
          </cell>
          <cell r="AN143">
            <v>0</v>
          </cell>
          <cell r="AO143" t="str">
            <v>230.99.3</v>
          </cell>
          <cell r="AP143" t="str">
            <v>1</v>
          </cell>
          <cell r="AQ143" t="str">
            <v>02</v>
          </cell>
          <cell r="AR143" t="str">
            <v>25/09/2009</v>
          </cell>
          <cell r="AS143" t="str">
            <v>001</v>
          </cell>
          <cell r="AT143">
            <v>240</v>
          </cell>
          <cell r="AU143">
            <v>0</v>
          </cell>
        </row>
        <row r="151">
          <cell r="M151" t="str">
            <v>211.01.2.22</v>
          </cell>
          <cell r="N151" t="str">
            <v>1</v>
          </cell>
          <cell r="O151" t="str">
            <v>02</v>
          </cell>
          <cell r="P151" t="str">
            <v>21/09/2009</v>
          </cell>
          <cell r="Q151" t="str">
            <v>020</v>
          </cell>
          <cell r="R151">
            <v>240</v>
          </cell>
          <cell r="S151">
            <v>0</v>
          </cell>
          <cell r="T151" t="str">
            <v>211.01.2.22</v>
          </cell>
          <cell r="U151" t="str">
            <v>1</v>
          </cell>
          <cell r="V151" t="str">
            <v>02</v>
          </cell>
          <cell r="W151" t="str">
            <v>22/09/2009</v>
          </cell>
          <cell r="X151" t="str">
            <v>020</v>
          </cell>
          <cell r="Y151">
            <v>240</v>
          </cell>
          <cell r="Z151">
            <v>0</v>
          </cell>
          <cell r="AA151" t="str">
            <v>211.01.2.22</v>
          </cell>
          <cell r="AB151" t="str">
            <v>1</v>
          </cell>
          <cell r="AC151" t="str">
            <v>02</v>
          </cell>
          <cell r="AD151" t="str">
            <v>23/09/2009</v>
          </cell>
          <cell r="AE151" t="str">
            <v>020</v>
          </cell>
          <cell r="AF151">
            <v>240</v>
          </cell>
          <cell r="AG151">
            <v>0</v>
          </cell>
          <cell r="AH151" t="str">
            <v>211.01.2.22</v>
          </cell>
          <cell r="AI151" t="str">
            <v>1</v>
          </cell>
          <cell r="AJ151" t="str">
            <v>02</v>
          </cell>
          <cell r="AK151" t="str">
            <v>24/09/2009</v>
          </cell>
          <cell r="AL151" t="str">
            <v>020</v>
          </cell>
          <cell r="AM151">
            <v>240</v>
          </cell>
          <cell r="AN151">
            <v>0</v>
          </cell>
          <cell r="AO151" t="str">
            <v>211.01.2.22</v>
          </cell>
          <cell r="AP151" t="str">
            <v>1</v>
          </cell>
          <cell r="AQ151" t="str">
            <v>02</v>
          </cell>
          <cell r="AR151" t="str">
            <v>25/09/2009</v>
          </cell>
          <cell r="AS151" t="str">
            <v>020</v>
          </cell>
          <cell r="AT151">
            <v>240</v>
          </cell>
          <cell r="AU151">
            <v>0</v>
          </cell>
        </row>
        <row r="152">
          <cell r="M152" t="str">
            <v>211.03.2.22</v>
          </cell>
          <cell r="N152" t="str">
            <v>1</v>
          </cell>
          <cell r="O152" t="str">
            <v>02</v>
          </cell>
          <cell r="P152" t="str">
            <v>21/09/2009</v>
          </cell>
          <cell r="Q152" t="str">
            <v>020</v>
          </cell>
          <cell r="R152">
            <v>240</v>
          </cell>
          <cell r="S152">
            <v>0</v>
          </cell>
          <cell r="T152" t="str">
            <v>211.03.2.22</v>
          </cell>
          <cell r="U152" t="str">
            <v>1</v>
          </cell>
          <cell r="V152" t="str">
            <v>02</v>
          </cell>
          <cell r="W152" t="str">
            <v>22/09/2009</v>
          </cell>
          <cell r="X152" t="str">
            <v>020</v>
          </cell>
          <cell r="Y152">
            <v>240</v>
          </cell>
          <cell r="Z152">
            <v>0</v>
          </cell>
          <cell r="AA152" t="str">
            <v>211.03.2.22</v>
          </cell>
          <cell r="AB152" t="str">
            <v>1</v>
          </cell>
          <cell r="AC152" t="str">
            <v>02</v>
          </cell>
          <cell r="AD152" t="str">
            <v>23/09/2009</v>
          </cell>
          <cell r="AE152" t="str">
            <v>020</v>
          </cell>
          <cell r="AF152">
            <v>240</v>
          </cell>
          <cell r="AG152">
            <v>0</v>
          </cell>
          <cell r="AH152" t="str">
            <v>211.03.2.22</v>
          </cell>
          <cell r="AI152" t="str">
            <v>1</v>
          </cell>
          <cell r="AJ152" t="str">
            <v>02</v>
          </cell>
          <cell r="AK152" t="str">
            <v>24/09/2009</v>
          </cell>
          <cell r="AL152" t="str">
            <v>020</v>
          </cell>
          <cell r="AM152">
            <v>240</v>
          </cell>
          <cell r="AN152">
            <v>0</v>
          </cell>
          <cell r="AO152" t="str">
            <v>211.03.2.22</v>
          </cell>
          <cell r="AP152" t="str">
            <v>1</v>
          </cell>
          <cell r="AQ152" t="str">
            <v>02</v>
          </cell>
          <cell r="AR152" t="str">
            <v>25/09/2009</v>
          </cell>
          <cell r="AS152" t="str">
            <v>020</v>
          </cell>
          <cell r="AT152">
            <v>240</v>
          </cell>
          <cell r="AU152">
            <v>0</v>
          </cell>
        </row>
        <row r="153">
          <cell r="M153" t="str">
            <v>211.04.2.22</v>
          </cell>
          <cell r="N153" t="str">
            <v>1</v>
          </cell>
          <cell r="O153" t="str">
            <v>02</v>
          </cell>
          <cell r="P153" t="str">
            <v>21/09/2009</v>
          </cell>
          <cell r="Q153" t="str">
            <v>020</v>
          </cell>
          <cell r="R153">
            <v>240</v>
          </cell>
          <cell r="S153">
            <v>0</v>
          </cell>
          <cell r="T153" t="str">
            <v>211.04.2.22</v>
          </cell>
          <cell r="U153" t="str">
            <v>1</v>
          </cell>
          <cell r="V153" t="str">
            <v>02</v>
          </cell>
          <cell r="W153" t="str">
            <v>22/09/2009</v>
          </cell>
          <cell r="X153" t="str">
            <v>020</v>
          </cell>
          <cell r="Y153">
            <v>240</v>
          </cell>
          <cell r="Z153">
            <v>0</v>
          </cell>
          <cell r="AA153" t="str">
            <v>211.04.2.22</v>
          </cell>
          <cell r="AB153" t="str">
            <v>1</v>
          </cell>
          <cell r="AC153" t="str">
            <v>02</v>
          </cell>
          <cell r="AD153" t="str">
            <v>23/09/2009</v>
          </cell>
          <cell r="AE153" t="str">
            <v>020</v>
          </cell>
          <cell r="AF153">
            <v>240</v>
          </cell>
          <cell r="AG153">
            <v>0</v>
          </cell>
          <cell r="AH153" t="str">
            <v>211.04.2.22</v>
          </cell>
          <cell r="AI153" t="str">
            <v>1</v>
          </cell>
          <cell r="AJ153" t="str">
            <v>02</v>
          </cell>
          <cell r="AK153" t="str">
            <v>24/09/2009</v>
          </cell>
          <cell r="AL153" t="str">
            <v>020</v>
          </cell>
          <cell r="AM153">
            <v>240</v>
          </cell>
          <cell r="AN153">
            <v>0</v>
          </cell>
          <cell r="AO153" t="str">
            <v>211.04.2.22</v>
          </cell>
          <cell r="AP153" t="str">
            <v>1</v>
          </cell>
          <cell r="AQ153" t="str">
            <v>02</v>
          </cell>
          <cell r="AR153" t="str">
            <v>25/09/2009</v>
          </cell>
          <cell r="AS153" t="str">
            <v>020</v>
          </cell>
          <cell r="AT153">
            <v>240</v>
          </cell>
          <cell r="AU153">
            <v>0</v>
          </cell>
        </row>
        <row r="154">
          <cell r="M154" t="str">
            <v>211.06.2</v>
          </cell>
          <cell r="N154" t="str">
            <v>1</v>
          </cell>
          <cell r="O154" t="str">
            <v>02</v>
          </cell>
          <cell r="P154" t="str">
            <v>21/09/2009</v>
          </cell>
          <cell r="Q154" t="str">
            <v>020</v>
          </cell>
          <cell r="R154">
            <v>240</v>
          </cell>
          <cell r="S154">
            <v>0</v>
          </cell>
          <cell r="T154" t="str">
            <v>211.06.2</v>
          </cell>
          <cell r="U154" t="str">
            <v>1</v>
          </cell>
          <cell r="V154" t="str">
            <v>02</v>
          </cell>
          <cell r="W154" t="str">
            <v>22/09/2009</v>
          </cell>
          <cell r="X154" t="str">
            <v>020</v>
          </cell>
          <cell r="Y154">
            <v>240</v>
          </cell>
          <cell r="Z154">
            <v>0</v>
          </cell>
          <cell r="AA154" t="str">
            <v>211.06.2</v>
          </cell>
          <cell r="AB154" t="str">
            <v>1</v>
          </cell>
          <cell r="AC154" t="str">
            <v>02</v>
          </cell>
          <cell r="AD154" t="str">
            <v>23/09/2009</v>
          </cell>
          <cell r="AE154" t="str">
            <v>020</v>
          </cell>
          <cell r="AF154">
            <v>240</v>
          </cell>
          <cell r="AG154">
            <v>0</v>
          </cell>
          <cell r="AH154" t="str">
            <v>211.06.2</v>
          </cell>
          <cell r="AI154" t="str">
            <v>1</v>
          </cell>
          <cell r="AJ154" t="str">
            <v>02</v>
          </cell>
          <cell r="AK154" t="str">
            <v>24/09/2009</v>
          </cell>
          <cell r="AL154" t="str">
            <v>020</v>
          </cell>
          <cell r="AM154">
            <v>240</v>
          </cell>
          <cell r="AN154">
            <v>0</v>
          </cell>
          <cell r="AO154" t="str">
            <v>211.06.2</v>
          </cell>
          <cell r="AP154" t="str">
            <v>1</v>
          </cell>
          <cell r="AQ154" t="str">
            <v>02</v>
          </cell>
          <cell r="AR154" t="str">
            <v>25/09/2009</v>
          </cell>
          <cell r="AS154" t="str">
            <v>020</v>
          </cell>
          <cell r="AT154">
            <v>240</v>
          </cell>
          <cell r="AU154">
            <v>0</v>
          </cell>
        </row>
        <row r="155">
          <cell r="M155" t="str">
            <v>211.07.2</v>
          </cell>
          <cell r="N155" t="str">
            <v>1</v>
          </cell>
          <cell r="O155" t="str">
            <v>02</v>
          </cell>
          <cell r="P155" t="str">
            <v>21/09/2009</v>
          </cell>
          <cell r="Q155" t="str">
            <v>020</v>
          </cell>
          <cell r="R155">
            <v>240</v>
          </cell>
          <cell r="S155">
            <v>0</v>
          </cell>
          <cell r="T155" t="str">
            <v>211.07.2</v>
          </cell>
          <cell r="U155" t="str">
            <v>1</v>
          </cell>
          <cell r="V155" t="str">
            <v>02</v>
          </cell>
          <cell r="W155" t="str">
            <v>22/09/2009</v>
          </cell>
          <cell r="X155" t="str">
            <v>020</v>
          </cell>
          <cell r="Y155">
            <v>240</v>
          </cell>
          <cell r="Z155">
            <v>0</v>
          </cell>
          <cell r="AA155" t="str">
            <v>211.07.2</v>
          </cell>
          <cell r="AB155" t="str">
            <v>1</v>
          </cell>
          <cell r="AC155" t="str">
            <v>02</v>
          </cell>
          <cell r="AD155" t="str">
            <v>23/09/2009</v>
          </cell>
          <cell r="AE155" t="str">
            <v>020</v>
          </cell>
          <cell r="AF155">
            <v>240</v>
          </cell>
          <cell r="AG155">
            <v>0</v>
          </cell>
          <cell r="AH155" t="str">
            <v>211.07.2</v>
          </cell>
          <cell r="AI155" t="str">
            <v>1</v>
          </cell>
          <cell r="AJ155" t="str">
            <v>02</v>
          </cell>
          <cell r="AK155" t="str">
            <v>24/09/2009</v>
          </cell>
          <cell r="AL155" t="str">
            <v>020</v>
          </cell>
          <cell r="AM155">
            <v>240</v>
          </cell>
          <cell r="AN155">
            <v>0</v>
          </cell>
          <cell r="AO155" t="str">
            <v>211.07.2</v>
          </cell>
          <cell r="AP155" t="str">
            <v>1</v>
          </cell>
          <cell r="AQ155" t="str">
            <v>02</v>
          </cell>
          <cell r="AR155" t="str">
            <v>25/09/2009</v>
          </cell>
          <cell r="AS155" t="str">
            <v>020</v>
          </cell>
          <cell r="AT155">
            <v>240</v>
          </cell>
          <cell r="AU155">
            <v>0</v>
          </cell>
        </row>
        <row r="156">
          <cell r="M156" t="str">
            <v>211.08.2</v>
          </cell>
          <cell r="N156" t="str">
            <v>1</v>
          </cell>
          <cell r="O156" t="str">
            <v>02</v>
          </cell>
          <cell r="P156" t="str">
            <v>21/09/2009</v>
          </cell>
          <cell r="Q156" t="str">
            <v>020</v>
          </cell>
          <cell r="R156">
            <v>240</v>
          </cell>
          <cell r="S156">
            <v>0</v>
          </cell>
          <cell r="T156" t="str">
            <v>211.08.2</v>
          </cell>
          <cell r="U156" t="str">
            <v>1</v>
          </cell>
          <cell r="V156" t="str">
            <v>02</v>
          </cell>
          <cell r="W156" t="str">
            <v>22/09/2009</v>
          </cell>
          <cell r="X156" t="str">
            <v>020</v>
          </cell>
          <cell r="Y156">
            <v>240</v>
          </cell>
          <cell r="Z156">
            <v>0</v>
          </cell>
          <cell r="AA156" t="str">
            <v>211.08.2</v>
          </cell>
          <cell r="AB156" t="str">
            <v>1</v>
          </cell>
          <cell r="AC156" t="str">
            <v>02</v>
          </cell>
          <cell r="AD156" t="str">
            <v>23/09/2009</v>
          </cell>
          <cell r="AE156" t="str">
            <v>020</v>
          </cell>
          <cell r="AF156">
            <v>240</v>
          </cell>
          <cell r="AG156">
            <v>0</v>
          </cell>
          <cell r="AH156" t="str">
            <v>211.08.2</v>
          </cell>
          <cell r="AI156" t="str">
            <v>1</v>
          </cell>
          <cell r="AJ156" t="str">
            <v>02</v>
          </cell>
          <cell r="AK156" t="str">
            <v>24/09/2009</v>
          </cell>
          <cell r="AL156" t="str">
            <v>020</v>
          </cell>
          <cell r="AM156">
            <v>240</v>
          </cell>
          <cell r="AN156">
            <v>0</v>
          </cell>
          <cell r="AO156" t="str">
            <v>211.08.2</v>
          </cell>
          <cell r="AP156" t="str">
            <v>1</v>
          </cell>
          <cell r="AQ156" t="str">
            <v>02</v>
          </cell>
          <cell r="AR156" t="str">
            <v>25/09/2009</v>
          </cell>
          <cell r="AS156" t="str">
            <v>020</v>
          </cell>
          <cell r="AT156">
            <v>240</v>
          </cell>
          <cell r="AU156">
            <v>0</v>
          </cell>
        </row>
        <row r="157">
          <cell r="M157" t="str">
            <v>211.10.2</v>
          </cell>
          <cell r="N157" t="str">
            <v>1</v>
          </cell>
          <cell r="O157" t="str">
            <v>02</v>
          </cell>
          <cell r="P157" t="str">
            <v>21/09/2009</v>
          </cell>
          <cell r="Q157" t="str">
            <v>020</v>
          </cell>
          <cell r="R157">
            <v>240</v>
          </cell>
          <cell r="S157">
            <v>0</v>
          </cell>
          <cell r="T157" t="str">
            <v>211.10.2</v>
          </cell>
          <cell r="U157" t="str">
            <v>1</v>
          </cell>
          <cell r="V157" t="str">
            <v>02</v>
          </cell>
          <cell r="W157" t="str">
            <v>22/09/2009</v>
          </cell>
          <cell r="X157" t="str">
            <v>020</v>
          </cell>
          <cell r="Y157">
            <v>240</v>
          </cell>
          <cell r="Z157">
            <v>0</v>
          </cell>
          <cell r="AA157" t="str">
            <v>211.10.2</v>
          </cell>
          <cell r="AB157" t="str">
            <v>1</v>
          </cell>
          <cell r="AC157" t="str">
            <v>02</v>
          </cell>
          <cell r="AD157" t="str">
            <v>23/09/2009</v>
          </cell>
          <cell r="AE157" t="str">
            <v>020</v>
          </cell>
          <cell r="AF157">
            <v>240</v>
          </cell>
          <cell r="AG157">
            <v>0</v>
          </cell>
          <cell r="AH157" t="str">
            <v>211.10.2</v>
          </cell>
          <cell r="AI157" t="str">
            <v>1</v>
          </cell>
          <cell r="AJ157" t="str">
            <v>02</v>
          </cell>
          <cell r="AK157" t="str">
            <v>24/09/2009</v>
          </cell>
          <cell r="AL157" t="str">
            <v>020</v>
          </cell>
          <cell r="AM157">
            <v>240</v>
          </cell>
          <cell r="AN157">
            <v>0</v>
          </cell>
          <cell r="AO157" t="str">
            <v>211.10.2</v>
          </cell>
          <cell r="AP157" t="str">
            <v>1</v>
          </cell>
          <cell r="AQ157" t="str">
            <v>02</v>
          </cell>
          <cell r="AR157" t="str">
            <v>25/09/2009</v>
          </cell>
          <cell r="AS157" t="str">
            <v>020</v>
          </cell>
          <cell r="AT157">
            <v>240</v>
          </cell>
          <cell r="AU157">
            <v>0</v>
          </cell>
        </row>
        <row r="158">
          <cell r="M158" t="str">
            <v>211.09.2</v>
          </cell>
          <cell r="N158" t="str">
            <v>1</v>
          </cell>
          <cell r="O158" t="str">
            <v>02</v>
          </cell>
          <cell r="P158" t="str">
            <v>21/09/2009</v>
          </cell>
          <cell r="Q158" t="str">
            <v>020</v>
          </cell>
          <cell r="R158">
            <v>240</v>
          </cell>
          <cell r="S158">
            <v>0</v>
          </cell>
          <cell r="T158" t="str">
            <v>211.09.2</v>
          </cell>
          <cell r="U158" t="str">
            <v>1</v>
          </cell>
          <cell r="V158" t="str">
            <v>02</v>
          </cell>
          <cell r="W158" t="str">
            <v>22/09/2009</v>
          </cell>
          <cell r="X158" t="str">
            <v>020</v>
          </cell>
          <cell r="Y158">
            <v>240</v>
          </cell>
          <cell r="Z158">
            <v>0</v>
          </cell>
          <cell r="AA158" t="str">
            <v>211.09.2</v>
          </cell>
          <cell r="AB158" t="str">
            <v>1</v>
          </cell>
          <cell r="AC158" t="str">
            <v>02</v>
          </cell>
          <cell r="AD158" t="str">
            <v>23/09/2009</v>
          </cell>
          <cell r="AE158" t="str">
            <v>020</v>
          </cell>
          <cell r="AF158">
            <v>240</v>
          </cell>
          <cell r="AG158">
            <v>0</v>
          </cell>
          <cell r="AH158" t="str">
            <v>211.09.2</v>
          </cell>
          <cell r="AI158" t="str">
            <v>1</v>
          </cell>
          <cell r="AJ158" t="str">
            <v>02</v>
          </cell>
          <cell r="AK158" t="str">
            <v>24/09/2009</v>
          </cell>
          <cell r="AL158" t="str">
            <v>020</v>
          </cell>
          <cell r="AM158">
            <v>240</v>
          </cell>
          <cell r="AN158">
            <v>0</v>
          </cell>
          <cell r="AO158" t="str">
            <v>211.09.2</v>
          </cell>
          <cell r="AP158" t="str">
            <v>1</v>
          </cell>
          <cell r="AQ158" t="str">
            <v>02</v>
          </cell>
          <cell r="AR158" t="str">
            <v>25/09/2009</v>
          </cell>
          <cell r="AS158" t="str">
            <v>020</v>
          </cell>
          <cell r="AT158">
            <v>240</v>
          </cell>
          <cell r="AU158">
            <v>0</v>
          </cell>
        </row>
        <row r="159">
          <cell r="M159" t="str">
            <v>211.11.2</v>
          </cell>
          <cell r="N159" t="str">
            <v>1</v>
          </cell>
          <cell r="O159" t="str">
            <v>02</v>
          </cell>
          <cell r="P159" t="str">
            <v>21/09/2009</v>
          </cell>
          <cell r="Q159" t="str">
            <v>020</v>
          </cell>
          <cell r="R159">
            <v>240</v>
          </cell>
          <cell r="S159">
            <v>0</v>
          </cell>
          <cell r="T159" t="str">
            <v>211.11.2</v>
          </cell>
          <cell r="U159" t="str">
            <v>1</v>
          </cell>
          <cell r="V159" t="str">
            <v>02</v>
          </cell>
          <cell r="W159" t="str">
            <v>22/09/2009</v>
          </cell>
          <cell r="X159" t="str">
            <v>020</v>
          </cell>
          <cell r="Y159">
            <v>240</v>
          </cell>
          <cell r="Z159">
            <v>0</v>
          </cell>
          <cell r="AA159" t="str">
            <v>211.11.2</v>
          </cell>
          <cell r="AB159" t="str">
            <v>1</v>
          </cell>
          <cell r="AC159" t="str">
            <v>02</v>
          </cell>
          <cell r="AD159" t="str">
            <v>23/09/2009</v>
          </cell>
          <cell r="AE159" t="str">
            <v>020</v>
          </cell>
          <cell r="AF159">
            <v>240</v>
          </cell>
          <cell r="AG159">
            <v>0</v>
          </cell>
          <cell r="AH159" t="str">
            <v>211.11.2</v>
          </cell>
          <cell r="AI159" t="str">
            <v>1</v>
          </cell>
          <cell r="AJ159" t="str">
            <v>02</v>
          </cell>
          <cell r="AK159" t="str">
            <v>24/09/2009</v>
          </cell>
          <cell r="AL159" t="str">
            <v>020</v>
          </cell>
          <cell r="AM159">
            <v>240</v>
          </cell>
          <cell r="AN159">
            <v>0</v>
          </cell>
          <cell r="AO159" t="str">
            <v>211.11.2</v>
          </cell>
          <cell r="AP159" t="str">
            <v>1</v>
          </cell>
          <cell r="AQ159" t="str">
            <v>02</v>
          </cell>
          <cell r="AR159" t="str">
            <v>25/09/2009</v>
          </cell>
          <cell r="AS159" t="str">
            <v>020</v>
          </cell>
          <cell r="AT159">
            <v>240</v>
          </cell>
          <cell r="AU159">
            <v>0</v>
          </cell>
        </row>
        <row r="160">
          <cell r="M160" t="str">
            <v>211.12.2</v>
          </cell>
          <cell r="N160" t="str">
            <v>1</v>
          </cell>
          <cell r="O160" t="str">
            <v>02</v>
          </cell>
          <cell r="P160" t="str">
            <v>21/09/2009</v>
          </cell>
          <cell r="Q160" t="str">
            <v>020</v>
          </cell>
          <cell r="R160">
            <v>240</v>
          </cell>
          <cell r="S160">
            <v>0</v>
          </cell>
          <cell r="T160" t="str">
            <v>211.12.2</v>
          </cell>
          <cell r="U160" t="str">
            <v>1</v>
          </cell>
          <cell r="V160" t="str">
            <v>02</v>
          </cell>
          <cell r="W160" t="str">
            <v>22/09/2009</v>
          </cell>
          <cell r="X160" t="str">
            <v>020</v>
          </cell>
          <cell r="Y160">
            <v>240</v>
          </cell>
          <cell r="Z160">
            <v>0</v>
          </cell>
          <cell r="AA160" t="str">
            <v>211.12.2</v>
          </cell>
          <cell r="AB160" t="str">
            <v>1</v>
          </cell>
          <cell r="AC160" t="str">
            <v>02</v>
          </cell>
          <cell r="AD160" t="str">
            <v>23/09/2009</v>
          </cell>
          <cell r="AE160" t="str">
            <v>020</v>
          </cell>
          <cell r="AF160">
            <v>240</v>
          </cell>
          <cell r="AG160">
            <v>0</v>
          </cell>
          <cell r="AH160" t="str">
            <v>211.12.2</v>
          </cell>
          <cell r="AI160" t="str">
            <v>1</v>
          </cell>
          <cell r="AJ160" t="str">
            <v>02</v>
          </cell>
          <cell r="AK160" t="str">
            <v>24/09/2009</v>
          </cell>
          <cell r="AL160" t="str">
            <v>020</v>
          </cell>
          <cell r="AM160">
            <v>240</v>
          </cell>
          <cell r="AN160">
            <v>0</v>
          </cell>
          <cell r="AO160" t="str">
            <v>211.12.2</v>
          </cell>
          <cell r="AP160" t="str">
            <v>1</v>
          </cell>
          <cell r="AQ160" t="str">
            <v>02</v>
          </cell>
          <cell r="AR160" t="str">
            <v>25/09/2009</v>
          </cell>
          <cell r="AS160" t="str">
            <v>020</v>
          </cell>
          <cell r="AT160">
            <v>240</v>
          </cell>
          <cell r="AU160">
            <v>0</v>
          </cell>
        </row>
        <row r="161">
          <cell r="M161" t="str">
            <v>211.13.2</v>
          </cell>
          <cell r="N161" t="str">
            <v>1</v>
          </cell>
          <cell r="O161" t="str">
            <v>02</v>
          </cell>
          <cell r="P161" t="str">
            <v>21/09/2009</v>
          </cell>
          <cell r="Q161" t="str">
            <v>020</v>
          </cell>
          <cell r="R161">
            <v>240</v>
          </cell>
          <cell r="S161">
            <v>0</v>
          </cell>
          <cell r="T161" t="str">
            <v>211.13.2</v>
          </cell>
          <cell r="U161" t="str">
            <v>1</v>
          </cell>
          <cell r="V161" t="str">
            <v>02</v>
          </cell>
          <cell r="W161" t="str">
            <v>22/09/2009</v>
          </cell>
          <cell r="X161" t="str">
            <v>020</v>
          </cell>
          <cell r="Y161">
            <v>240</v>
          </cell>
          <cell r="Z161">
            <v>0</v>
          </cell>
          <cell r="AA161" t="str">
            <v>211.13.2</v>
          </cell>
          <cell r="AB161" t="str">
            <v>1</v>
          </cell>
          <cell r="AC161" t="str">
            <v>02</v>
          </cell>
          <cell r="AD161" t="str">
            <v>23/09/2009</v>
          </cell>
          <cell r="AE161" t="str">
            <v>020</v>
          </cell>
          <cell r="AF161">
            <v>240</v>
          </cell>
          <cell r="AG161">
            <v>0</v>
          </cell>
          <cell r="AH161" t="str">
            <v>211.13.2</v>
          </cell>
          <cell r="AI161" t="str">
            <v>1</v>
          </cell>
          <cell r="AJ161" t="str">
            <v>02</v>
          </cell>
          <cell r="AK161" t="str">
            <v>24/09/2009</v>
          </cell>
          <cell r="AL161" t="str">
            <v>020</v>
          </cell>
          <cell r="AM161">
            <v>240</v>
          </cell>
          <cell r="AN161">
            <v>0</v>
          </cell>
          <cell r="AO161" t="str">
            <v>211.13.2</v>
          </cell>
          <cell r="AP161" t="str">
            <v>1</v>
          </cell>
          <cell r="AQ161" t="str">
            <v>02</v>
          </cell>
          <cell r="AR161" t="str">
            <v>25/09/2009</v>
          </cell>
          <cell r="AS161" t="str">
            <v>020</v>
          </cell>
          <cell r="AT161">
            <v>240</v>
          </cell>
          <cell r="AU161">
            <v>0</v>
          </cell>
        </row>
        <row r="162">
          <cell r="M162" t="str">
            <v>211.14.2</v>
          </cell>
          <cell r="N162" t="str">
            <v>1</v>
          </cell>
          <cell r="O162" t="str">
            <v>02</v>
          </cell>
          <cell r="P162" t="str">
            <v>21/09/2009</v>
          </cell>
          <cell r="Q162" t="str">
            <v>020</v>
          </cell>
          <cell r="R162">
            <v>240</v>
          </cell>
          <cell r="S162">
            <v>0</v>
          </cell>
          <cell r="T162" t="str">
            <v>211.14.2</v>
          </cell>
          <cell r="U162" t="str">
            <v>1</v>
          </cell>
          <cell r="V162" t="str">
            <v>02</v>
          </cell>
          <cell r="W162" t="str">
            <v>22/09/2009</v>
          </cell>
          <cell r="X162" t="str">
            <v>020</v>
          </cell>
          <cell r="Y162">
            <v>240</v>
          </cell>
          <cell r="Z162">
            <v>0</v>
          </cell>
          <cell r="AA162" t="str">
            <v>211.14.2</v>
          </cell>
          <cell r="AB162" t="str">
            <v>1</v>
          </cell>
          <cell r="AC162" t="str">
            <v>02</v>
          </cell>
          <cell r="AD162" t="str">
            <v>23/09/2009</v>
          </cell>
          <cell r="AE162" t="str">
            <v>020</v>
          </cell>
          <cell r="AF162">
            <v>240</v>
          </cell>
          <cell r="AG162">
            <v>0</v>
          </cell>
          <cell r="AH162" t="str">
            <v>211.14.2</v>
          </cell>
          <cell r="AI162" t="str">
            <v>1</v>
          </cell>
          <cell r="AJ162" t="str">
            <v>02</v>
          </cell>
          <cell r="AK162" t="str">
            <v>24/09/2009</v>
          </cell>
          <cell r="AL162" t="str">
            <v>020</v>
          </cell>
          <cell r="AM162">
            <v>240</v>
          </cell>
          <cell r="AN162">
            <v>0</v>
          </cell>
          <cell r="AO162" t="str">
            <v>211.14.2</v>
          </cell>
          <cell r="AP162" t="str">
            <v>1</v>
          </cell>
          <cell r="AQ162" t="str">
            <v>02</v>
          </cell>
          <cell r="AR162" t="str">
            <v>25/09/2009</v>
          </cell>
          <cell r="AS162" t="str">
            <v>020</v>
          </cell>
          <cell r="AT162">
            <v>240</v>
          </cell>
          <cell r="AU162">
            <v>0</v>
          </cell>
        </row>
        <row r="163">
          <cell r="M163" t="str">
            <v>211.15.2</v>
          </cell>
          <cell r="N163" t="str">
            <v>1</v>
          </cell>
          <cell r="O163" t="str">
            <v>02</v>
          </cell>
          <cell r="P163" t="str">
            <v>21/09/2009</v>
          </cell>
          <cell r="Q163" t="str">
            <v>020</v>
          </cell>
          <cell r="R163">
            <v>240</v>
          </cell>
          <cell r="S163">
            <v>0</v>
          </cell>
          <cell r="T163" t="str">
            <v>211.15.2</v>
          </cell>
          <cell r="U163" t="str">
            <v>1</v>
          </cell>
          <cell r="V163" t="str">
            <v>02</v>
          </cell>
          <cell r="W163" t="str">
            <v>22/09/2009</v>
          </cell>
          <cell r="X163" t="str">
            <v>020</v>
          </cell>
          <cell r="Y163">
            <v>240</v>
          </cell>
          <cell r="Z163">
            <v>0</v>
          </cell>
          <cell r="AA163" t="str">
            <v>211.15.2</v>
          </cell>
          <cell r="AB163" t="str">
            <v>1</v>
          </cell>
          <cell r="AC163" t="str">
            <v>02</v>
          </cell>
          <cell r="AD163" t="str">
            <v>23/09/2009</v>
          </cell>
          <cell r="AE163" t="str">
            <v>020</v>
          </cell>
          <cell r="AF163">
            <v>240</v>
          </cell>
          <cell r="AG163">
            <v>0</v>
          </cell>
          <cell r="AH163" t="str">
            <v>211.15.2</v>
          </cell>
          <cell r="AI163" t="str">
            <v>1</v>
          </cell>
          <cell r="AJ163" t="str">
            <v>02</v>
          </cell>
          <cell r="AK163" t="str">
            <v>24/09/2009</v>
          </cell>
          <cell r="AL163" t="str">
            <v>020</v>
          </cell>
          <cell r="AM163">
            <v>240</v>
          </cell>
          <cell r="AN163">
            <v>0</v>
          </cell>
          <cell r="AO163" t="str">
            <v>211.15.2</v>
          </cell>
          <cell r="AP163" t="str">
            <v>1</v>
          </cell>
          <cell r="AQ163" t="str">
            <v>02</v>
          </cell>
          <cell r="AR163" t="str">
            <v>25/09/2009</v>
          </cell>
          <cell r="AS163" t="str">
            <v>020</v>
          </cell>
          <cell r="AT163">
            <v>240</v>
          </cell>
          <cell r="AU163">
            <v>0</v>
          </cell>
        </row>
        <row r="164">
          <cell r="M164" t="str">
            <v>231.08.2.22</v>
          </cell>
          <cell r="N164" t="str">
            <v>1</v>
          </cell>
          <cell r="O164" t="str">
            <v>02</v>
          </cell>
          <cell r="P164" t="str">
            <v>21/09/2009</v>
          </cell>
          <cell r="Q164" t="str">
            <v>020</v>
          </cell>
          <cell r="R164">
            <v>240</v>
          </cell>
          <cell r="S164">
            <v>0</v>
          </cell>
          <cell r="T164" t="str">
            <v>231.08.2.22</v>
          </cell>
          <cell r="U164" t="str">
            <v>1</v>
          </cell>
          <cell r="V164" t="str">
            <v>02</v>
          </cell>
          <cell r="W164" t="str">
            <v>22/09/2009</v>
          </cell>
          <cell r="X164" t="str">
            <v>020</v>
          </cell>
          <cell r="Y164">
            <v>240</v>
          </cell>
          <cell r="Z164">
            <v>0</v>
          </cell>
          <cell r="AA164" t="str">
            <v>231.08.2.22</v>
          </cell>
          <cell r="AB164" t="str">
            <v>1</v>
          </cell>
          <cell r="AC164" t="str">
            <v>02</v>
          </cell>
          <cell r="AD164" t="str">
            <v>23/09/2009</v>
          </cell>
          <cell r="AE164" t="str">
            <v>020</v>
          </cell>
          <cell r="AF164">
            <v>240</v>
          </cell>
          <cell r="AG164">
            <v>0</v>
          </cell>
          <cell r="AH164" t="str">
            <v>231.08.2.22</v>
          </cell>
          <cell r="AI164" t="str">
            <v>1</v>
          </cell>
          <cell r="AJ164" t="str">
            <v>02</v>
          </cell>
          <cell r="AK164" t="str">
            <v>24/09/2009</v>
          </cell>
          <cell r="AL164" t="str">
            <v>020</v>
          </cell>
          <cell r="AM164">
            <v>240</v>
          </cell>
          <cell r="AN164">
            <v>0</v>
          </cell>
          <cell r="AO164" t="str">
            <v>231.08.2.22</v>
          </cell>
          <cell r="AP164" t="str">
            <v>1</v>
          </cell>
          <cell r="AQ164" t="str">
            <v>02</v>
          </cell>
          <cell r="AR164" t="str">
            <v>25/09/2009</v>
          </cell>
          <cell r="AS164" t="str">
            <v>020</v>
          </cell>
          <cell r="AT164">
            <v>240</v>
          </cell>
          <cell r="AU164">
            <v>0</v>
          </cell>
        </row>
        <row r="165">
          <cell r="M165" t="str">
            <v>211.99.2.22</v>
          </cell>
          <cell r="N165" t="str">
            <v>1</v>
          </cell>
          <cell r="O165" t="str">
            <v>02</v>
          </cell>
          <cell r="P165" t="str">
            <v>21/09/2009</v>
          </cell>
          <cell r="Q165" t="str">
            <v>020</v>
          </cell>
          <cell r="R165">
            <v>240</v>
          </cell>
          <cell r="S165">
            <v>0</v>
          </cell>
          <cell r="T165" t="str">
            <v>211.99.2.22</v>
          </cell>
          <cell r="U165" t="str">
            <v>1</v>
          </cell>
          <cell r="V165" t="str">
            <v>02</v>
          </cell>
          <cell r="W165" t="str">
            <v>22/09/2009</v>
          </cell>
          <cell r="X165" t="str">
            <v>020</v>
          </cell>
          <cell r="Y165">
            <v>240</v>
          </cell>
          <cell r="Z165">
            <v>0</v>
          </cell>
          <cell r="AA165" t="str">
            <v>211.99.2.22</v>
          </cell>
          <cell r="AB165" t="str">
            <v>1</v>
          </cell>
          <cell r="AC165" t="str">
            <v>02</v>
          </cell>
          <cell r="AD165" t="str">
            <v>23/09/2009</v>
          </cell>
          <cell r="AE165" t="str">
            <v>020</v>
          </cell>
          <cell r="AF165">
            <v>240</v>
          </cell>
          <cell r="AG165">
            <v>0</v>
          </cell>
          <cell r="AH165" t="str">
            <v>211.99.2.22</v>
          </cell>
          <cell r="AI165" t="str">
            <v>1</v>
          </cell>
          <cell r="AJ165" t="str">
            <v>02</v>
          </cell>
          <cell r="AK165" t="str">
            <v>24/09/2009</v>
          </cell>
          <cell r="AL165" t="str">
            <v>020</v>
          </cell>
          <cell r="AM165">
            <v>240</v>
          </cell>
          <cell r="AN165">
            <v>0</v>
          </cell>
          <cell r="AO165" t="str">
            <v>211.99.2.22</v>
          </cell>
          <cell r="AP165" t="str">
            <v>1</v>
          </cell>
          <cell r="AQ165" t="str">
            <v>02</v>
          </cell>
          <cell r="AR165" t="str">
            <v>25/09/2009</v>
          </cell>
          <cell r="AS165" t="str">
            <v>020</v>
          </cell>
          <cell r="AT165">
            <v>240</v>
          </cell>
          <cell r="AU165">
            <v>0</v>
          </cell>
        </row>
        <row r="170">
          <cell r="M170" t="str">
            <v>213.03.2.01.001</v>
          </cell>
          <cell r="N170" t="str">
            <v>1</v>
          </cell>
          <cell r="O170" t="str">
            <v>02</v>
          </cell>
          <cell r="P170" t="str">
            <v>21/09/2009</v>
          </cell>
          <cell r="Q170" t="str">
            <v>020</v>
          </cell>
          <cell r="R170">
            <v>240</v>
          </cell>
          <cell r="S170">
            <v>0</v>
          </cell>
          <cell r="T170" t="str">
            <v>213.03.2.01.001</v>
          </cell>
          <cell r="U170" t="str">
            <v>1</v>
          </cell>
          <cell r="V170" t="str">
            <v>02</v>
          </cell>
          <cell r="W170" t="str">
            <v>22/09/2009</v>
          </cell>
          <cell r="X170" t="str">
            <v>020</v>
          </cell>
          <cell r="Y170">
            <v>240</v>
          </cell>
          <cell r="Z170">
            <v>0</v>
          </cell>
          <cell r="AA170" t="str">
            <v>213.03.2.01.001</v>
          </cell>
          <cell r="AB170" t="str">
            <v>1</v>
          </cell>
          <cell r="AC170" t="str">
            <v>02</v>
          </cell>
          <cell r="AD170" t="str">
            <v>23/09/2009</v>
          </cell>
          <cell r="AE170" t="str">
            <v>020</v>
          </cell>
          <cell r="AF170">
            <v>240</v>
          </cell>
          <cell r="AG170">
            <v>0</v>
          </cell>
          <cell r="AH170" t="str">
            <v>213.03.2.01.001</v>
          </cell>
          <cell r="AI170" t="str">
            <v>1</v>
          </cell>
          <cell r="AJ170" t="str">
            <v>02</v>
          </cell>
          <cell r="AK170" t="str">
            <v>24/09/2009</v>
          </cell>
          <cell r="AL170" t="str">
            <v>020</v>
          </cell>
          <cell r="AM170">
            <v>240</v>
          </cell>
          <cell r="AN170">
            <v>0</v>
          </cell>
          <cell r="AO170" t="str">
            <v>213.03.2.01.001</v>
          </cell>
          <cell r="AP170" t="str">
            <v>1</v>
          </cell>
          <cell r="AQ170" t="str">
            <v>02</v>
          </cell>
          <cell r="AR170" t="str">
            <v>25/09/2009</v>
          </cell>
          <cell r="AS170" t="str">
            <v>020</v>
          </cell>
          <cell r="AT170">
            <v>240</v>
          </cell>
          <cell r="AU170">
            <v>0</v>
          </cell>
        </row>
        <row r="171">
          <cell r="M171" t="str">
            <v>213.03.2.01.029</v>
          </cell>
          <cell r="N171" t="str">
            <v>1</v>
          </cell>
          <cell r="O171" t="str">
            <v>02</v>
          </cell>
          <cell r="P171" t="str">
            <v>21/09/2009</v>
          </cell>
          <cell r="Q171" t="str">
            <v>020</v>
          </cell>
          <cell r="R171">
            <v>240</v>
          </cell>
          <cell r="S171">
            <v>0</v>
          </cell>
          <cell r="T171" t="str">
            <v>213.03.2.01.029</v>
          </cell>
          <cell r="U171" t="str">
            <v>1</v>
          </cell>
          <cell r="V171" t="str">
            <v>02</v>
          </cell>
          <cell r="W171" t="str">
            <v>22/09/2009</v>
          </cell>
          <cell r="X171" t="str">
            <v>020</v>
          </cell>
          <cell r="Y171">
            <v>240</v>
          </cell>
          <cell r="Z171">
            <v>0</v>
          </cell>
          <cell r="AA171" t="str">
            <v>213.03.2.01.029</v>
          </cell>
          <cell r="AB171" t="str">
            <v>1</v>
          </cell>
          <cell r="AC171" t="str">
            <v>02</v>
          </cell>
          <cell r="AD171" t="str">
            <v>23/09/2009</v>
          </cell>
          <cell r="AE171" t="str">
            <v>020</v>
          </cell>
          <cell r="AF171">
            <v>240</v>
          </cell>
          <cell r="AG171">
            <v>0</v>
          </cell>
          <cell r="AH171" t="str">
            <v>213.03.2.01.029</v>
          </cell>
          <cell r="AI171" t="str">
            <v>1</v>
          </cell>
          <cell r="AJ171" t="str">
            <v>02</v>
          </cell>
          <cell r="AK171" t="str">
            <v>24/09/2009</v>
          </cell>
          <cell r="AL171" t="str">
            <v>020</v>
          </cell>
          <cell r="AM171">
            <v>240</v>
          </cell>
          <cell r="AN171">
            <v>0</v>
          </cell>
          <cell r="AO171" t="str">
            <v>213.03.2.01.029</v>
          </cell>
          <cell r="AP171" t="str">
            <v>1</v>
          </cell>
          <cell r="AQ171" t="str">
            <v>02</v>
          </cell>
          <cell r="AR171" t="str">
            <v>25/09/2009</v>
          </cell>
          <cell r="AS171" t="str">
            <v>020</v>
          </cell>
          <cell r="AT171">
            <v>240</v>
          </cell>
          <cell r="AU171">
            <v>0</v>
          </cell>
        </row>
        <row r="172">
          <cell r="M172" t="str">
            <v>213.03.2.01.030</v>
          </cell>
          <cell r="N172" t="str">
            <v>1</v>
          </cell>
          <cell r="O172" t="str">
            <v>02</v>
          </cell>
          <cell r="P172" t="str">
            <v>21/09/2009</v>
          </cell>
          <cell r="Q172" t="str">
            <v>020</v>
          </cell>
          <cell r="R172">
            <v>240</v>
          </cell>
          <cell r="S172">
            <v>0</v>
          </cell>
          <cell r="T172" t="str">
            <v>213.03.2.01.030</v>
          </cell>
          <cell r="U172" t="str">
            <v>1</v>
          </cell>
          <cell r="V172" t="str">
            <v>02</v>
          </cell>
          <cell r="W172" t="str">
            <v>22/09/2009</v>
          </cell>
          <cell r="X172" t="str">
            <v>020</v>
          </cell>
          <cell r="Y172">
            <v>240</v>
          </cell>
          <cell r="Z172">
            <v>0</v>
          </cell>
          <cell r="AA172" t="str">
            <v>213.03.2.01.030</v>
          </cell>
          <cell r="AB172" t="str">
            <v>1</v>
          </cell>
          <cell r="AC172" t="str">
            <v>02</v>
          </cell>
          <cell r="AD172" t="str">
            <v>23/09/2009</v>
          </cell>
          <cell r="AE172" t="str">
            <v>020</v>
          </cell>
          <cell r="AF172">
            <v>240</v>
          </cell>
          <cell r="AG172">
            <v>0</v>
          </cell>
          <cell r="AH172" t="str">
            <v>213.03.2.01.030</v>
          </cell>
          <cell r="AI172" t="str">
            <v>1</v>
          </cell>
          <cell r="AJ172" t="str">
            <v>02</v>
          </cell>
          <cell r="AK172" t="str">
            <v>24/09/2009</v>
          </cell>
          <cell r="AL172" t="str">
            <v>020</v>
          </cell>
          <cell r="AM172">
            <v>240</v>
          </cell>
          <cell r="AN172">
            <v>0</v>
          </cell>
          <cell r="AO172" t="str">
            <v>213.03.2.01.030</v>
          </cell>
          <cell r="AP172" t="str">
            <v>1</v>
          </cell>
          <cell r="AQ172" t="str">
            <v>02</v>
          </cell>
          <cell r="AR172" t="str">
            <v>25/09/2009</v>
          </cell>
          <cell r="AS172" t="str">
            <v>020</v>
          </cell>
          <cell r="AT172">
            <v>240</v>
          </cell>
          <cell r="AU172">
            <v>0</v>
          </cell>
        </row>
        <row r="173">
          <cell r="M173" t="str">
            <v>213.03.2.01.059</v>
          </cell>
          <cell r="N173" t="str">
            <v>1</v>
          </cell>
          <cell r="O173" t="str">
            <v>02</v>
          </cell>
          <cell r="P173" t="str">
            <v>21/09/2009</v>
          </cell>
          <cell r="Q173" t="str">
            <v>020</v>
          </cell>
          <cell r="R173">
            <v>240</v>
          </cell>
          <cell r="S173">
            <v>0</v>
          </cell>
          <cell r="T173" t="str">
            <v>213.03.2.01.059</v>
          </cell>
          <cell r="U173" t="str">
            <v>1</v>
          </cell>
          <cell r="V173" t="str">
            <v>02</v>
          </cell>
          <cell r="W173" t="str">
            <v>22/09/2009</v>
          </cell>
          <cell r="X173" t="str">
            <v>020</v>
          </cell>
          <cell r="Y173">
            <v>240</v>
          </cell>
          <cell r="Z173">
            <v>0</v>
          </cell>
          <cell r="AA173" t="str">
            <v>213.03.2.01.059</v>
          </cell>
          <cell r="AB173" t="str">
            <v>1</v>
          </cell>
          <cell r="AC173" t="str">
            <v>02</v>
          </cell>
          <cell r="AD173" t="str">
            <v>23/09/2009</v>
          </cell>
          <cell r="AE173" t="str">
            <v>020</v>
          </cell>
          <cell r="AF173">
            <v>240</v>
          </cell>
          <cell r="AG173">
            <v>0</v>
          </cell>
          <cell r="AH173" t="str">
            <v>213.03.2.01.059</v>
          </cell>
          <cell r="AI173" t="str">
            <v>1</v>
          </cell>
          <cell r="AJ173" t="str">
            <v>02</v>
          </cell>
          <cell r="AK173" t="str">
            <v>24/09/2009</v>
          </cell>
          <cell r="AL173" t="str">
            <v>020</v>
          </cell>
          <cell r="AM173">
            <v>240</v>
          </cell>
          <cell r="AN173">
            <v>0</v>
          </cell>
          <cell r="AO173" t="str">
            <v>213.03.2.01.059</v>
          </cell>
          <cell r="AP173" t="str">
            <v>1</v>
          </cell>
          <cell r="AQ173" t="str">
            <v>02</v>
          </cell>
          <cell r="AR173" t="str">
            <v>25/09/2009</v>
          </cell>
          <cell r="AS173" t="str">
            <v>020</v>
          </cell>
          <cell r="AT173">
            <v>240</v>
          </cell>
          <cell r="AU173">
            <v>0</v>
          </cell>
        </row>
        <row r="174">
          <cell r="M174" t="str">
            <v>213.03.2.01.060</v>
          </cell>
          <cell r="N174" t="str">
            <v>1</v>
          </cell>
          <cell r="O174" t="str">
            <v>02</v>
          </cell>
          <cell r="P174" t="str">
            <v>21/09/2009</v>
          </cell>
          <cell r="Q174" t="str">
            <v>020</v>
          </cell>
          <cell r="R174">
            <v>240</v>
          </cell>
          <cell r="S174">
            <v>0</v>
          </cell>
          <cell r="T174" t="str">
            <v>213.03.2.01.060</v>
          </cell>
          <cell r="U174" t="str">
            <v>1</v>
          </cell>
          <cell r="V174" t="str">
            <v>02</v>
          </cell>
          <cell r="W174" t="str">
            <v>22/09/2009</v>
          </cell>
          <cell r="X174" t="str">
            <v>020</v>
          </cell>
          <cell r="Y174">
            <v>240</v>
          </cell>
          <cell r="Z174">
            <v>0</v>
          </cell>
          <cell r="AA174" t="str">
            <v>213.03.2.01.060</v>
          </cell>
          <cell r="AB174" t="str">
            <v>1</v>
          </cell>
          <cell r="AC174" t="str">
            <v>02</v>
          </cell>
          <cell r="AD174" t="str">
            <v>23/09/2009</v>
          </cell>
          <cell r="AE174" t="str">
            <v>020</v>
          </cell>
          <cell r="AF174">
            <v>240</v>
          </cell>
          <cell r="AG174">
            <v>0</v>
          </cell>
          <cell r="AH174" t="str">
            <v>213.03.2.01.060</v>
          </cell>
          <cell r="AI174" t="str">
            <v>1</v>
          </cell>
          <cell r="AJ174" t="str">
            <v>02</v>
          </cell>
          <cell r="AK174" t="str">
            <v>24/09/2009</v>
          </cell>
          <cell r="AL174" t="str">
            <v>020</v>
          </cell>
          <cell r="AM174">
            <v>240</v>
          </cell>
          <cell r="AN174">
            <v>0</v>
          </cell>
          <cell r="AO174" t="str">
            <v>213.03.2.01.060</v>
          </cell>
          <cell r="AP174" t="str">
            <v>1</v>
          </cell>
          <cell r="AQ174" t="str">
            <v>02</v>
          </cell>
          <cell r="AR174" t="str">
            <v>25/09/2009</v>
          </cell>
          <cell r="AS174" t="str">
            <v>020</v>
          </cell>
          <cell r="AT174">
            <v>240</v>
          </cell>
          <cell r="AU174">
            <v>0</v>
          </cell>
        </row>
        <row r="175">
          <cell r="M175" t="str">
            <v>213.03.2.01.089</v>
          </cell>
          <cell r="N175" t="str">
            <v>1</v>
          </cell>
          <cell r="O175" t="str">
            <v>02</v>
          </cell>
          <cell r="P175" t="str">
            <v>21/09/2009</v>
          </cell>
          <cell r="Q175" t="str">
            <v>020</v>
          </cell>
          <cell r="R175">
            <v>240</v>
          </cell>
          <cell r="S175">
            <v>0</v>
          </cell>
          <cell r="T175" t="str">
            <v>213.03.2.01.089</v>
          </cell>
          <cell r="U175" t="str">
            <v>1</v>
          </cell>
          <cell r="V175" t="str">
            <v>02</v>
          </cell>
          <cell r="W175" t="str">
            <v>22/09/2009</v>
          </cell>
          <cell r="X175" t="str">
            <v>020</v>
          </cell>
          <cell r="Y175">
            <v>240</v>
          </cell>
          <cell r="Z175">
            <v>0</v>
          </cell>
          <cell r="AA175" t="str">
            <v>213.03.2.01.089</v>
          </cell>
          <cell r="AB175" t="str">
            <v>1</v>
          </cell>
          <cell r="AC175" t="str">
            <v>02</v>
          </cell>
          <cell r="AD175" t="str">
            <v>23/09/2009</v>
          </cell>
          <cell r="AE175" t="str">
            <v>020</v>
          </cell>
          <cell r="AF175">
            <v>240</v>
          </cell>
          <cell r="AG175">
            <v>0</v>
          </cell>
          <cell r="AH175" t="str">
            <v>213.03.2.01.089</v>
          </cell>
          <cell r="AI175" t="str">
            <v>1</v>
          </cell>
          <cell r="AJ175" t="str">
            <v>02</v>
          </cell>
          <cell r="AK175" t="str">
            <v>24/09/2009</v>
          </cell>
          <cell r="AL175" t="str">
            <v>020</v>
          </cell>
          <cell r="AM175">
            <v>240</v>
          </cell>
          <cell r="AN175">
            <v>0</v>
          </cell>
          <cell r="AO175" t="str">
            <v>213.03.2.01.089</v>
          </cell>
          <cell r="AP175" t="str">
            <v>1</v>
          </cell>
          <cell r="AQ175" t="str">
            <v>02</v>
          </cell>
          <cell r="AR175" t="str">
            <v>25/09/2009</v>
          </cell>
          <cell r="AS175" t="str">
            <v>020</v>
          </cell>
          <cell r="AT175">
            <v>240</v>
          </cell>
          <cell r="AU175">
            <v>0</v>
          </cell>
        </row>
        <row r="176">
          <cell r="M176" t="str">
            <v>213.03.2.01.090</v>
          </cell>
          <cell r="N176" t="str">
            <v>1</v>
          </cell>
          <cell r="O176" t="str">
            <v>02</v>
          </cell>
          <cell r="P176" t="str">
            <v>21/09/2009</v>
          </cell>
          <cell r="Q176" t="str">
            <v>020</v>
          </cell>
          <cell r="R176">
            <v>240</v>
          </cell>
          <cell r="S176">
            <v>0</v>
          </cell>
          <cell r="T176" t="str">
            <v>213.03.2.01.090</v>
          </cell>
          <cell r="U176" t="str">
            <v>1</v>
          </cell>
          <cell r="V176" t="str">
            <v>02</v>
          </cell>
          <cell r="W176" t="str">
            <v>22/09/2009</v>
          </cell>
          <cell r="X176" t="str">
            <v>020</v>
          </cell>
          <cell r="Y176">
            <v>240</v>
          </cell>
          <cell r="Z176">
            <v>0</v>
          </cell>
          <cell r="AA176" t="str">
            <v>213.03.2.01.090</v>
          </cell>
          <cell r="AB176" t="str">
            <v>1</v>
          </cell>
          <cell r="AC176" t="str">
            <v>02</v>
          </cell>
          <cell r="AD176" t="str">
            <v>23/09/2009</v>
          </cell>
          <cell r="AE176" t="str">
            <v>020</v>
          </cell>
          <cell r="AF176">
            <v>240</v>
          </cell>
          <cell r="AG176">
            <v>0</v>
          </cell>
          <cell r="AH176" t="str">
            <v>213.03.2.01.090</v>
          </cell>
          <cell r="AI176" t="str">
            <v>1</v>
          </cell>
          <cell r="AJ176" t="str">
            <v>02</v>
          </cell>
          <cell r="AK176" t="str">
            <v>24/09/2009</v>
          </cell>
          <cell r="AL176" t="str">
            <v>020</v>
          </cell>
          <cell r="AM176">
            <v>240</v>
          </cell>
          <cell r="AN176">
            <v>0</v>
          </cell>
          <cell r="AO176" t="str">
            <v>213.03.2.01.090</v>
          </cell>
          <cell r="AP176" t="str">
            <v>1</v>
          </cell>
          <cell r="AQ176" t="str">
            <v>02</v>
          </cell>
          <cell r="AR176" t="str">
            <v>25/09/2009</v>
          </cell>
          <cell r="AS176" t="str">
            <v>020</v>
          </cell>
          <cell r="AT176">
            <v>240</v>
          </cell>
          <cell r="AU176">
            <v>0</v>
          </cell>
        </row>
        <row r="177">
          <cell r="M177" t="str">
            <v>213.03.2.01.179</v>
          </cell>
          <cell r="N177" t="str">
            <v>1</v>
          </cell>
          <cell r="O177" t="str">
            <v>02</v>
          </cell>
          <cell r="P177" t="str">
            <v>21/09/2009</v>
          </cell>
          <cell r="Q177" t="str">
            <v>020</v>
          </cell>
          <cell r="R177">
            <v>240</v>
          </cell>
          <cell r="S177">
            <v>0</v>
          </cell>
          <cell r="T177" t="str">
            <v>213.03.2.01.179</v>
          </cell>
          <cell r="U177" t="str">
            <v>1</v>
          </cell>
          <cell r="V177" t="str">
            <v>02</v>
          </cell>
          <cell r="W177" t="str">
            <v>22/09/2009</v>
          </cell>
          <cell r="X177" t="str">
            <v>020</v>
          </cell>
          <cell r="Y177">
            <v>240</v>
          </cell>
          <cell r="Z177">
            <v>0</v>
          </cell>
          <cell r="AA177" t="str">
            <v>213.03.2.01.179</v>
          </cell>
          <cell r="AB177" t="str">
            <v>1</v>
          </cell>
          <cell r="AC177" t="str">
            <v>02</v>
          </cell>
          <cell r="AD177" t="str">
            <v>23/09/2009</v>
          </cell>
          <cell r="AE177" t="str">
            <v>020</v>
          </cell>
          <cell r="AF177">
            <v>240</v>
          </cell>
          <cell r="AG177">
            <v>0</v>
          </cell>
          <cell r="AH177" t="str">
            <v>213.03.2.01.179</v>
          </cell>
          <cell r="AI177" t="str">
            <v>1</v>
          </cell>
          <cell r="AJ177" t="str">
            <v>02</v>
          </cell>
          <cell r="AK177" t="str">
            <v>24/09/2009</v>
          </cell>
          <cell r="AL177" t="str">
            <v>020</v>
          </cell>
          <cell r="AM177">
            <v>240</v>
          </cell>
          <cell r="AN177">
            <v>0</v>
          </cell>
          <cell r="AO177" t="str">
            <v>213.03.2.01.179</v>
          </cell>
          <cell r="AP177" t="str">
            <v>1</v>
          </cell>
          <cell r="AQ177" t="str">
            <v>02</v>
          </cell>
          <cell r="AR177" t="str">
            <v>25/09/2009</v>
          </cell>
          <cell r="AS177" t="str">
            <v>020</v>
          </cell>
          <cell r="AT177">
            <v>240</v>
          </cell>
          <cell r="AU177">
            <v>0</v>
          </cell>
        </row>
        <row r="178">
          <cell r="M178" t="str">
            <v>213.03.2.01.180</v>
          </cell>
          <cell r="N178" t="str">
            <v>1</v>
          </cell>
          <cell r="O178" t="str">
            <v>02</v>
          </cell>
          <cell r="P178" t="str">
            <v>21/09/2009</v>
          </cell>
          <cell r="Q178" t="str">
            <v>020</v>
          </cell>
          <cell r="R178">
            <v>240</v>
          </cell>
          <cell r="S178">
            <v>0</v>
          </cell>
          <cell r="T178" t="str">
            <v>213.03.2.01.180</v>
          </cell>
          <cell r="U178" t="str">
            <v>1</v>
          </cell>
          <cell r="V178" t="str">
            <v>02</v>
          </cell>
          <cell r="W178" t="str">
            <v>22/09/2009</v>
          </cell>
          <cell r="X178" t="str">
            <v>020</v>
          </cell>
          <cell r="Y178">
            <v>240</v>
          </cell>
          <cell r="Z178">
            <v>0</v>
          </cell>
          <cell r="AA178" t="str">
            <v>213.03.2.01.180</v>
          </cell>
          <cell r="AB178" t="str">
            <v>1</v>
          </cell>
          <cell r="AC178" t="str">
            <v>02</v>
          </cell>
          <cell r="AD178" t="str">
            <v>23/09/2009</v>
          </cell>
          <cell r="AE178" t="str">
            <v>020</v>
          </cell>
          <cell r="AF178">
            <v>240</v>
          </cell>
          <cell r="AG178">
            <v>0</v>
          </cell>
          <cell r="AH178" t="str">
            <v>213.03.2.01.180</v>
          </cell>
          <cell r="AI178" t="str">
            <v>1</v>
          </cell>
          <cell r="AJ178" t="str">
            <v>02</v>
          </cell>
          <cell r="AK178" t="str">
            <v>24/09/2009</v>
          </cell>
          <cell r="AL178" t="str">
            <v>020</v>
          </cell>
          <cell r="AM178">
            <v>240</v>
          </cell>
          <cell r="AN178">
            <v>0</v>
          </cell>
          <cell r="AO178" t="str">
            <v>213.03.2.01.180</v>
          </cell>
          <cell r="AP178" t="str">
            <v>1</v>
          </cell>
          <cell r="AQ178" t="str">
            <v>02</v>
          </cell>
          <cell r="AR178" t="str">
            <v>25/09/2009</v>
          </cell>
          <cell r="AS178" t="str">
            <v>020</v>
          </cell>
          <cell r="AT178">
            <v>240</v>
          </cell>
          <cell r="AU178">
            <v>0</v>
          </cell>
        </row>
        <row r="179">
          <cell r="M179" t="str">
            <v>213.03.2.01.269</v>
          </cell>
          <cell r="N179" t="str">
            <v>1</v>
          </cell>
          <cell r="O179" t="str">
            <v>02</v>
          </cell>
          <cell r="P179" t="str">
            <v>21/09/2009</v>
          </cell>
          <cell r="Q179" t="str">
            <v>020</v>
          </cell>
          <cell r="R179">
            <v>240</v>
          </cell>
          <cell r="S179">
            <v>0</v>
          </cell>
          <cell r="T179" t="str">
            <v>213.03.2.01.269</v>
          </cell>
          <cell r="U179" t="str">
            <v>1</v>
          </cell>
          <cell r="V179" t="str">
            <v>02</v>
          </cell>
          <cell r="W179" t="str">
            <v>22/09/2009</v>
          </cell>
          <cell r="X179" t="str">
            <v>020</v>
          </cell>
          <cell r="Y179">
            <v>240</v>
          </cell>
          <cell r="Z179">
            <v>0</v>
          </cell>
          <cell r="AA179" t="str">
            <v>213.03.2.01.269</v>
          </cell>
          <cell r="AB179" t="str">
            <v>1</v>
          </cell>
          <cell r="AC179" t="str">
            <v>02</v>
          </cell>
          <cell r="AD179" t="str">
            <v>23/09/2009</v>
          </cell>
          <cell r="AE179" t="str">
            <v>020</v>
          </cell>
          <cell r="AF179">
            <v>240</v>
          </cell>
          <cell r="AG179">
            <v>0</v>
          </cell>
          <cell r="AH179" t="str">
            <v>213.03.2.01.269</v>
          </cell>
          <cell r="AI179" t="str">
            <v>1</v>
          </cell>
          <cell r="AJ179" t="str">
            <v>02</v>
          </cell>
          <cell r="AK179" t="str">
            <v>24/09/2009</v>
          </cell>
          <cell r="AL179" t="str">
            <v>020</v>
          </cell>
          <cell r="AM179">
            <v>240</v>
          </cell>
          <cell r="AN179">
            <v>0</v>
          </cell>
          <cell r="AO179" t="str">
            <v>213.03.2.01.269</v>
          </cell>
          <cell r="AP179" t="str">
            <v>1</v>
          </cell>
          <cell r="AQ179" t="str">
            <v>02</v>
          </cell>
          <cell r="AR179" t="str">
            <v>25/09/2009</v>
          </cell>
          <cell r="AS179" t="str">
            <v>020</v>
          </cell>
          <cell r="AT179">
            <v>240</v>
          </cell>
          <cell r="AU179">
            <v>0</v>
          </cell>
        </row>
        <row r="180">
          <cell r="M180" t="str">
            <v>213.03.2.01.270</v>
          </cell>
          <cell r="N180" t="str">
            <v>1</v>
          </cell>
          <cell r="O180" t="str">
            <v>02</v>
          </cell>
          <cell r="P180" t="str">
            <v>21/09/2009</v>
          </cell>
          <cell r="Q180" t="str">
            <v>020</v>
          </cell>
          <cell r="R180">
            <v>240</v>
          </cell>
          <cell r="S180">
            <v>0</v>
          </cell>
          <cell r="T180" t="str">
            <v>213.03.2.01.270</v>
          </cell>
          <cell r="U180" t="str">
            <v>1</v>
          </cell>
          <cell r="V180" t="str">
            <v>02</v>
          </cell>
          <cell r="W180" t="str">
            <v>22/09/2009</v>
          </cell>
          <cell r="X180" t="str">
            <v>020</v>
          </cell>
          <cell r="Y180">
            <v>240</v>
          </cell>
          <cell r="Z180">
            <v>0</v>
          </cell>
          <cell r="AA180" t="str">
            <v>213.03.2.01.270</v>
          </cell>
          <cell r="AB180" t="str">
            <v>1</v>
          </cell>
          <cell r="AC180" t="str">
            <v>02</v>
          </cell>
          <cell r="AD180" t="str">
            <v>23/09/2009</v>
          </cell>
          <cell r="AE180" t="str">
            <v>020</v>
          </cell>
          <cell r="AF180">
            <v>240</v>
          </cell>
          <cell r="AG180">
            <v>0</v>
          </cell>
          <cell r="AH180" t="str">
            <v>213.03.2.01.270</v>
          </cell>
          <cell r="AI180" t="str">
            <v>1</v>
          </cell>
          <cell r="AJ180" t="str">
            <v>02</v>
          </cell>
          <cell r="AK180" t="str">
            <v>24/09/2009</v>
          </cell>
          <cell r="AL180" t="str">
            <v>020</v>
          </cell>
          <cell r="AM180">
            <v>240</v>
          </cell>
          <cell r="AN180">
            <v>0</v>
          </cell>
          <cell r="AO180" t="str">
            <v>213.03.2.01.270</v>
          </cell>
          <cell r="AP180" t="str">
            <v>1</v>
          </cell>
          <cell r="AQ180" t="str">
            <v>02</v>
          </cell>
          <cell r="AR180" t="str">
            <v>25/09/2009</v>
          </cell>
          <cell r="AS180" t="str">
            <v>020</v>
          </cell>
          <cell r="AT180">
            <v>240</v>
          </cell>
          <cell r="AU180">
            <v>0</v>
          </cell>
        </row>
        <row r="181">
          <cell r="M181" t="str">
            <v>213.03.2.01.359</v>
          </cell>
          <cell r="N181" t="str">
            <v>1</v>
          </cell>
          <cell r="O181" t="str">
            <v>02</v>
          </cell>
          <cell r="P181" t="str">
            <v>21/09/2009</v>
          </cell>
          <cell r="Q181" t="str">
            <v>020</v>
          </cell>
          <cell r="R181">
            <v>240</v>
          </cell>
          <cell r="S181">
            <v>0</v>
          </cell>
          <cell r="T181" t="str">
            <v>213.03.2.01.359</v>
          </cell>
          <cell r="U181" t="str">
            <v>1</v>
          </cell>
          <cell r="V181" t="str">
            <v>02</v>
          </cell>
          <cell r="W181" t="str">
            <v>22/09/2009</v>
          </cell>
          <cell r="X181" t="str">
            <v>020</v>
          </cell>
          <cell r="Y181">
            <v>240</v>
          </cell>
          <cell r="Z181">
            <v>0</v>
          </cell>
          <cell r="AA181" t="str">
            <v>213.03.2.01.359</v>
          </cell>
          <cell r="AB181" t="str">
            <v>1</v>
          </cell>
          <cell r="AC181" t="str">
            <v>02</v>
          </cell>
          <cell r="AD181" t="str">
            <v>23/09/2009</v>
          </cell>
          <cell r="AE181" t="str">
            <v>020</v>
          </cell>
          <cell r="AF181">
            <v>240</v>
          </cell>
          <cell r="AG181">
            <v>0</v>
          </cell>
          <cell r="AH181" t="str">
            <v>213.03.2.01.359</v>
          </cell>
          <cell r="AI181" t="str">
            <v>1</v>
          </cell>
          <cell r="AJ181" t="str">
            <v>02</v>
          </cell>
          <cell r="AK181" t="str">
            <v>24/09/2009</v>
          </cell>
          <cell r="AL181" t="str">
            <v>020</v>
          </cell>
          <cell r="AM181">
            <v>240</v>
          </cell>
          <cell r="AN181">
            <v>0</v>
          </cell>
          <cell r="AO181" t="str">
            <v>213.03.2.01.359</v>
          </cell>
          <cell r="AP181" t="str">
            <v>1</v>
          </cell>
          <cell r="AQ181" t="str">
            <v>02</v>
          </cell>
          <cell r="AR181" t="str">
            <v>25/09/2009</v>
          </cell>
          <cell r="AS181" t="str">
            <v>020</v>
          </cell>
          <cell r="AT181">
            <v>240</v>
          </cell>
          <cell r="AU181">
            <v>0</v>
          </cell>
        </row>
        <row r="182">
          <cell r="M182" t="str">
            <v>213.03.2.01.360</v>
          </cell>
          <cell r="N182" t="str">
            <v>1</v>
          </cell>
          <cell r="O182" t="str">
            <v>02</v>
          </cell>
          <cell r="P182" t="str">
            <v>21/09/2009</v>
          </cell>
          <cell r="Q182" t="str">
            <v>020</v>
          </cell>
          <cell r="R182">
            <v>240</v>
          </cell>
          <cell r="S182">
            <v>0</v>
          </cell>
          <cell r="T182" t="str">
            <v>213.03.2.01.360</v>
          </cell>
          <cell r="U182" t="str">
            <v>1</v>
          </cell>
          <cell r="V182" t="str">
            <v>02</v>
          </cell>
          <cell r="W182" t="str">
            <v>22/09/2009</v>
          </cell>
          <cell r="X182" t="str">
            <v>020</v>
          </cell>
          <cell r="Y182">
            <v>240</v>
          </cell>
          <cell r="Z182">
            <v>0</v>
          </cell>
          <cell r="AA182" t="str">
            <v>213.03.2.01.360</v>
          </cell>
          <cell r="AB182" t="str">
            <v>1</v>
          </cell>
          <cell r="AC182" t="str">
            <v>02</v>
          </cell>
          <cell r="AD182" t="str">
            <v>23/09/2009</v>
          </cell>
          <cell r="AE182" t="str">
            <v>020</v>
          </cell>
          <cell r="AF182">
            <v>240</v>
          </cell>
          <cell r="AG182">
            <v>0</v>
          </cell>
          <cell r="AH182" t="str">
            <v>213.03.2.01.360</v>
          </cell>
          <cell r="AI182" t="str">
            <v>1</v>
          </cell>
          <cell r="AJ182" t="str">
            <v>02</v>
          </cell>
          <cell r="AK182" t="str">
            <v>24/09/2009</v>
          </cell>
          <cell r="AL182" t="str">
            <v>020</v>
          </cell>
          <cell r="AM182">
            <v>240</v>
          </cell>
          <cell r="AN182">
            <v>0</v>
          </cell>
          <cell r="AO182" t="str">
            <v>213.03.2.01.360</v>
          </cell>
          <cell r="AP182" t="str">
            <v>1</v>
          </cell>
          <cell r="AQ182" t="str">
            <v>02</v>
          </cell>
          <cell r="AR182" t="str">
            <v>25/09/2009</v>
          </cell>
          <cell r="AS182" t="str">
            <v>020</v>
          </cell>
          <cell r="AT182">
            <v>240</v>
          </cell>
          <cell r="AU182">
            <v>0</v>
          </cell>
        </row>
        <row r="183">
          <cell r="M183" t="str">
            <v>213.03.2.01.500</v>
          </cell>
          <cell r="N183" t="str">
            <v>1</v>
          </cell>
          <cell r="O183" t="str">
            <v>02</v>
          </cell>
          <cell r="P183" t="str">
            <v>21/09/2009</v>
          </cell>
          <cell r="Q183" t="str">
            <v>020</v>
          </cell>
          <cell r="R183">
            <v>240</v>
          </cell>
          <cell r="S183">
            <v>0</v>
          </cell>
          <cell r="T183" t="str">
            <v>213.03.2.01.500</v>
          </cell>
          <cell r="U183" t="str">
            <v>1</v>
          </cell>
          <cell r="V183" t="str">
            <v>02</v>
          </cell>
          <cell r="W183" t="str">
            <v>22/09/2009</v>
          </cell>
          <cell r="X183" t="str">
            <v>020</v>
          </cell>
          <cell r="Y183">
            <v>240</v>
          </cell>
          <cell r="Z183">
            <v>0</v>
          </cell>
          <cell r="AA183" t="str">
            <v>213.03.2.01.500</v>
          </cell>
          <cell r="AB183" t="str">
            <v>1</v>
          </cell>
          <cell r="AC183" t="str">
            <v>02</v>
          </cell>
          <cell r="AD183" t="str">
            <v>23/09/2009</v>
          </cell>
          <cell r="AE183" t="str">
            <v>020</v>
          </cell>
          <cell r="AF183">
            <v>240</v>
          </cell>
          <cell r="AG183">
            <v>0</v>
          </cell>
          <cell r="AH183" t="str">
            <v>213.03.2.01.500</v>
          </cell>
          <cell r="AI183" t="str">
            <v>1</v>
          </cell>
          <cell r="AJ183" t="str">
            <v>02</v>
          </cell>
          <cell r="AK183" t="str">
            <v>24/09/2009</v>
          </cell>
          <cell r="AL183" t="str">
            <v>020</v>
          </cell>
          <cell r="AM183">
            <v>240</v>
          </cell>
          <cell r="AN183">
            <v>0</v>
          </cell>
          <cell r="AO183" t="str">
            <v>213.03.2.01.500</v>
          </cell>
          <cell r="AP183" t="str">
            <v>1</v>
          </cell>
          <cell r="AQ183" t="str">
            <v>02</v>
          </cell>
          <cell r="AR183" t="str">
            <v>25/09/2009</v>
          </cell>
          <cell r="AS183" t="str">
            <v>020</v>
          </cell>
          <cell r="AT183">
            <v>240</v>
          </cell>
          <cell r="AU183">
            <v>0</v>
          </cell>
        </row>
        <row r="184">
          <cell r="M184" t="str">
            <v>213.03.2.01.505</v>
          </cell>
          <cell r="N184" t="str">
            <v>1</v>
          </cell>
          <cell r="O184" t="str">
            <v>02</v>
          </cell>
          <cell r="P184" t="str">
            <v>21/09/2009</v>
          </cell>
          <cell r="Q184" t="str">
            <v>020</v>
          </cell>
          <cell r="R184">
            <v>240</v>
          </cell>
          <cell r="S184">
            <v>0</v>
          </cell>
          <cell r="T184" t="str">
            <v>213.03.2.01.505</v>
          </cell>
          <cell r="U184" t="str">
            <v>1</v>
          </cell>
          <cell r="V184" t="str">
            <v>02</v>
          </cell>
          <cell r="W184" t="str">
            <v>22/09/2009</v>
          </cell>
          <cell r="X184" t="str">
            <v>020</v>
          </cell>
          <cell r="Y184">
            <v>240</v>
          </cell>
          <cell r="Z184">
            <v>0</v>
          </cell>
          <cell r="AA184" t="str">
            <v>213.03.2.01.505</v>
          </cell>
          <cell r="AB184" t="str">
            <v>1</v>
          </cell>
          <cell r="AC184" t="str">
            <v>02</v>
          </cell>
          <cell r="AD184" t="str">
            <v>23/09/2009</v>
          </cell>
          <cell r="AE184" t="str">
            <v>020</v>
          </cell>
          <cell r="AF184">
            <v>240</v>
          </cell>
          <cell r="AG184">
            <v>0</v>
          </cell>
          <cell r="AH184" t="str">
            <v>213.03.2.01.505</v>
          </cell>
          <cell r="AI184" t="str">
            <v>1</v>
          </cell>
          <cell r="AJ184" t="str">
            <v>02</v>
          </cell>
          <cell r="AK184" t="str">
            <v>24/09/2009</v>
          </cell>
          <cell r="AL184" t="str">
            <v>020</v>
          </cell>
          <cell r="AM184">
            <v>240</v>
          </cell>
          <cell r="AN184">
            <v>0</v>
          </cell>
          <cell r="AO184" t="str">
            <v>213.03.2.01.505</v>
          </cell>
          <cell r="AP184" t="str">
            <v>1</v>
          </cell>
          <cell r="AQ184" t="str">
            <v>02</v>
          </cell>
          <cell r="AR184" t="str">
            <v>25/09/2009</v>
          </cell>
          <cell r="AS184" t="str">
            <v>020</v>
          </cell>
          <cell r="AT184">
            <v>240</v>
          </cell>
          <cell r="AU184">
            <v>0</v>
          </cell>
        </row>
        <row r="185">
          <cell r="M185" t="str">
            <v>213.03.2.01.510</v>
          </cell>
          <cell r="N185" t="str">
            <v>1</v>
          </cell>
          <cell r="O185" t="str">
            <v>02</v>
          </cell>
          <cell r="P185" t="str">
            <v>21/09/2009</v>
          </cell>
          <cell r="Q185" t="str">
            <v>020</v>
          </cell>
          <cell r="R185">
            <v>240</v>
          </cell>
          <cell r="S185">
            <v>0</v>
          </cell>
          <cell r="T185" t="str">
            <v>213.03.2.01.510</v>
          </cell>
          <cell r="U185" t="str">
            <v>1</v>
          </cell>
          <cell r="V185" t="str">
            <v>02</v>
          </cell>
          <cell r="W185" t="str">
            <v>22/09/2009</v>
          </cell>
          <cell r="X185" t="str">
            <v>020</v>
          </cell>
          <cell r="Y185">
            <v>240</v>
          </cell>
          <cell r="Z185">
            <v>0</v>
          </cell>
          <cell r="AA185" t="str">
            <v>213.03.2.01.510</v>
          </cell>
          <cell r="AB185" t="str">
            <v>1</v>
          </cell>
          <cell r="AC185" t="str">
            <v>02</v>
          </cell>
          <cell r="AD185" t="str">
            <v>23/09/2009</v>
          </cell>
          <cell r="AE185" t="str">
            <v>020</v>
          </cell>
          <cell r="AF185">
            <v>240</v>
          </cell>
          <cell r="AG185">
            <v>0</v>
          </cell>
          <cell r="AH185" t="str">
            <v>213.03.2.01.510</v>
          </cell>
          <cell r="AI185" t="str">
            <v>1</v>
          </cell>
          <cell r="AJ185" t="str">
            <v>02</v>
          </cell>
          <cell r="AK185" t="str">
            <v>24/09/2009</v>
          </cell>
          <cell r="AL185" t="str">
            <v>020</v>
          </cell>
          <cell r="AM185">
            <v>240</v>
          </cell>
          <cell r="AN185">
            <v>0</v>
          </cell>
          <cell r="AO185" t="str">
            <v>213.03.2.01.510</v>
          </cell>
          <cell r="AP185" t="str">
            <v>1</v>
          </cell>
          <cell r="AQ185" t="str">
            <v>02</v>
          </cell>
          <cell r="AR185" t="str">
            <v>25/09/2009</v>
          </cell>
          <cell r="AS185" t="str">
            <v>020</v>
          </cell>
          <cell r="AT185">
            <v>240</v>
          </cell>
          <cell r="AU185">
            <v>0</v>
          </cell>
        </row>
        <row r="187">
          <cell r="M187" t="str">
            <v>213.04.2</v>
          </cell>
          <cell r="N187" t="str">
            <v>1</v>
          </cell>
          <cell r="O187" t="str">
            <v>02</v>
          </cell>
          <cell r="P187" t="str">
            <v>21/09/2009</v>
          </cell>
          <cell r="Q187" t="str">
            <v>020</v>
          </cell>
          <cell r="R187">
            <v>240</v>
          </cell>
          <cell r="S187">
            <v>0</v>
          </cell>
          <cell r="T187" t="str">
            <v>213.04.2</v>
          </cell>
          <cell r="U187" t="str">
            <v>1</v>
          </cell>
          <cell r="V187" t="str">
            <v>02</v>
          </cell>
          <cell r="W187" t="str">
            <v>22/09/2009</v>
          </cell>
          <cell r="X187" t="str">
            <v>020</v>
          </cell>
          <cell r="Y187">
            <v>240</v>
          </cell>
          <cell r="Z187">
            <v>0</v>
          </cell>
          <cell r="AA187" t="str">
            <v>213.04.2</v>
          </cell>
          <cell r="AB187" t="str">
            <v>1</v>
          </cell>
          <cell r="AC187" t="str">
            <v>02</v>
          </cell>
          <cell r="AD187" t="str">
            <v>23/09/2009</v>
          </cell>
          <cell r="AE187" t="str">
            <v>020</v>
          </cell>
          <cell r="AF187">
            <v>240</v>
          </cell>
          <cell r="AG187">
            <v>0</v>
          </cell>
          <cell r="AH187" t="str">
            <v>213.04.2</v>
          </cell>
          <cell r="AI187" t="str">
            <v>1</v>
          </cell>
          <cell r="AJ187" t="str">
            <v>02</v>
          </cell>
          <cell r="AK187" t="str">
            <v>24/09/2009</v>
          </cell>
          <cell r="AL187" t="str">
            <v>020</v>
          </cell>
          <cell r="AM187">
            <v>240</v>
          </cell>
          <cell r="AN187">
            <v>0</v>
          </cell>
          <cell r="AO187" t="str">
            <v>213.04.2</v>
          </cell>
          <cell r="AP187" t="str">
            <v>1</v>
          </cell>
          <cell r="AQ187" t="str">
            <v>02</v>
          </cell>
          <cell r="AR187" t="str">
            <v>25/09/2009</v>
          </cell>
          <cell r="AS187" t="str">
            <v>020</v>
          </cell>
          <cell r="AT187">
            <v>240</v>
          </cell>
          <cell r="AU187">
            <v>0</v>
          </cell>
        </row>
        <row r="188">
          <cell r="M188" t="str">
            <v>213.05.2</v>
          </cell>
          <cell r="N188" t="str">
            <v>1</v>
          </cell>
          <cell r="O188" t="str">
            <v>02</v>
          </cell>
          <cell r="P188" t="str">
            <v>21/09/2009</v>
          </cell>
          <cell r="Q188" t="str">
            <v>020</v>
          </cell>
          <cell r="R188">
            <v>240</v>
          </cell>
          <cell r="S188">
            <v>0</v>
          </cell>
          <cell r="T188" t="str">
            <v>213.05.2</v>
          </cell>
          <cell r="U188" t="str">
            <v>1</v>
          </cell>
          <cell r="V188" t="str">
            <v>02</v>
          </cell>
          <cell r="W188" t="str">
            <v>22/09/2009</v>
          </cell>
          <cell r="X188" t="str">
            <v>020</v>
          </cell>
          <cell r="Y188">
            <v>240</v>
          </cell>
          <cell r="Z188">
            <v>0</v>
          </cell>
          <cell r="AA188" t="str">
            <v>213.05.2</v>
          </cell>
          <cell r="AB188" t="str">
            <v>1</v>
          </cell>
          <cell r="AC188" t="str">
            <v>02</v>
          </cell>
          <cell r="AD188" t="str">
            <v>23/09/2009</v>
          </cell>
          <cell r="AE188" t="str">
            <v>020</v>
          </cell>
          <cell r="AF188">
            <v>240</v>
          </cell>
          <cell r="AG188">
            <v>0</v>
          </cell>
          <cell r="AH188" t="str">
            <v>213.05.2</v>
          </cell>
          <cell r="AI188" t="str">
            <v>1</v>
          </cell>
          <cell r="AJ188" t="str">
            <v>02</v>
          </cell>
          <cell r="AK188" t="str">
            <v>24/09/2009</v>
          </cell>
          <cell r="AL188" t="str">
            <v>020</v>
          </cell>
          <cell r="AM188">
            <v>240</v>
          </cell>
          <cell r="AN188">
            <v>0</v>
          </cell>
          <cell r="AO188" t="str">
            <v>213.05.2</v>
          </cell>
          <cell r="AP188" t="str">
            <v>1</v>
          </cell>
          <cell r="AQ188" t="str">
            <v>02</v>
          </cell>
          <cell r="AR188" t="str">
            <v>25/09/2009</v>
          </cell>
          <cell r="AS188" t="str">
            <v>020</v>
          </cell>
          <cell r="AT188">
            <v>240</v>
          </cell>
          <cell r="AU188">
            <v>0</v>
          </cell>
        </row>
        <row r="189">
          <cell r="M189" t="str">
            <v>213.06.2</v>
          </cell>
          <cell r="N189" t="str">
            <v>1</v>
          </cell>
          <cell r="O189" t="str">
            <v>02</v>
          </cell>
          <cell r="P189" t="str">
            <v>21/09/2009</v>
          </cell>
          <cell r="Q189" t="str">
            <v>020</v>
          </cell>
          <cell r="R189">
            <v>240</v>
          </cell>
          <cell r="S189">
            <v>0</v>
          </cell>
          <cell r="T189" t="str">
            <v>213.06.2</v>
          </cell>
          <cell r="U189" t="str">
            <v>1</v>
          </cell>
          <cell r="V189" t="str">
            <v>02</v>
          </cell>
          <cell r="W189" t="str">
            <v>22/09/2009</v>
          </cell>
          <cell r="X189" t="str">
            <v>020</v>
          </cell>
          <cell r="Y189">
            <v>240</v>
          </cell>
          <cell r="Z189">
            <v>0</v>
          </cell>
          <cell r="AA189" t="str">
            <v>213.06.2</v>
          </cell>
          <cell r="AB189" t="str">
            <v>1</v>
          </cell>
          <cell r="AC189" t="str">
            <v>02</v>
          </cell>
          <cell r="AD189" t="str">
            <v>23/09/2009</v>
          </cell>
          <cell r="AE189" t="str">
            <v>020</v>
          </cell>
          <cell r="AF189">
            <v>240</v>
          </cell>
          <cell r="AG189">
            <v>0</v>
          </cell>
          <cell r="AH189" t="str">
            <v>213.06.2</v>
          </cell>
          <cell r="AI189" t="str">
            <v>1</v>
          </cell>
          <cell r="AJ189" t="str">
            <v>02</v>
          </cell>
          <cell r="AK189" t="str">
            <v>24/09/2009</v>
          </cell>
          <cell r="AL189" t="str">
            <v>020</v>
          </cell>
          <cell r="AM189">
            <v>240</v>
          </cell>
          <cell r="AN189">
            <v>0</v>
          </cell>
          <cell r="AO189" t="str">
            <v>213.06.2</v>
          </cell>
          <cell r="AP189" t="str">
            <v>1</v>
          </cell>
          <cell r="AQ189" t="str">
            <v>02</v>
          </cell>
          <cell r="AR189" t="str">
            <v>25/09/2009</v>
          </cell>
          <cell r="AS189" t="str">
            <v>020</v>
          </cell>
          <cell r="AT189">
            <v>240</v>
          </cell>
          <cell r="AU189">
            <v>0</v>
          </cell>
        </row>
        <row r="190">
          <cell r="M190" t="str">
            <v>213.07.2</v>
          </cell>
          <cell r="N190" t="str">
            <v>1</v>
          </cell>
          <cell r="O190" t="str">
            <v>02</v>
          </cell>
          <cell r="P190" t="str">
            <v>21/09/2009</v>
          </cell>
          <cell r="Q190" t="str">
            <v>020</v>
          </cell>
          <cell r="R190">
            <v>240</v>
          </cell>
          <cell r="S190">
            <v>0</v>
          </cell>
          <cell r="T190" t="str">
            <v>213.07.2</v>
          </cell>
          <cell r="U190" t="str">
            <v>1</v>
          </cell>
          <cell r="V190" t="str">
            <v>02</v>
          </cell>
          <cell r="W190" t="str">
            <v>22/09/2009</v>
          </cell>
          <cell r="X190" t="str">
            <v>020</v>
          </cell>
          <cell r="Y190">
            <v>240</v>
          </cell>
          <cell r="Z190">
            <v>0</v>
          </cell>
          <cell r="AA190" t="str">
            <v>213.07.2</v>
          </cell>
          <cell r="AB190" t="str">
            <v>1</v>
          </cell>
          <cell r="AC190" t="str">
            <v>02</v>
          </cell>
          <cell r="AD190" t="str">
            <v>23/09/2009</v>
          </cell>
          <cell r="AE190" t="str">
            <v>020</v>
          </cell>
          <cell r="AF190">
            <v>240</v>
          </cell>
          <cell r="AG190">
            <v>0</v>
          </cell>
          <cell r="AH190" t="str">
            <v>213.07.2</v>
          </cell>
          <cell r="AI190" t="str">
            <v>1</v>
          </cell>
          <cell r="AJ190" t="str">
            <v>02</v>
          </cell>
          <cell r="AK190" t="str">
            <v>24/09/2009</v>
          </cell>
          <cell r="AL190" t="str">
            <v>020</v>
          </cell>
          <cell r="AM190">
            <v>240</v>
          </cell>
          <cell r="AN190">
            <v>0</v>
          </cell>
          <cell r="AO190" t="str">
            <v>213.07.2</v>
          </cell>
          <cell r="AP190" t="str">
            <v>1</v>
          </cell>
          <cell r="AQ190" t="str">
            <v>02</v>
          </cell>
          <cell r="AR190" t="str">
            <v>25/09/2009</v>
          </cell>
          <cell r="AS190" t="str">
            <v>020</v>
          </cell>
          <cell r="AT190">
            <v>240</v>
          </cell>
          <cell r="AU190">
            <v>0</v>
          </cell>
        </row>
        <row r="191">
          <cell r="M191" t="str">
            <v>213.99.2.22</v>
          </cell>
          <cell r="N191" t="str">
            <v>1</v>
          </cell>
          <cell r="O191" t="str">
            <v>02</v>
          </cell>
          <cell r="P191" t="str">
            <v>21/09/2009</v>
          </cell>
          <cell r="Q191" t="str">
            <v>020</v>
          </cell>
          <cell r="R191">
            <v>240</v>
          </cell>
          <cell r="S191">
            <v>0</v>
          </cell>
          <cell r="T191" t="str">
            <v>213.99.2.22</v>
          </cell>
          <cell r="U191" t="str">
            <v>1</v>
          </cell>
          <cell r="V191" t="str">
            <v>02</v>
          </cell>
          <cell r="W191" t="str">
            <v>22/09/2009</v>
          </cell>
          <cell r="X191" t="str">
            <v>020</v>
          </cell>
          <cell r="Y191">
            <v>240</v>
          </cell>
          <cell r="Z191">
            <v>0</v>
          </cell>
          <cell r="AA191" t="str">
            <v>213.99.2.22</v>
          </cell>
          <cell r="AB191" t="str">
            <v>1</v>
          </cell>
          <cell r="AC191" t="str">
            <v>02</v>
          </cell>
          <cell r="AD191" t="str">
            <v>23/09/2009</v>
          </cell>
          <cell r="AE191" t="str">
            <v>020</v>
          </cell>
          <cell r="AF191">
            <v>240</v>
          </cell>
          <cell r="AG191">
            <v>0</v>
          </cell>
          <cell r="AH191" t="str">
            <v>213.99.2.22</v>
          </cell>
          <cell r="AI191" t="str">
            <v>1</v>
          </cell>
          <cell r="AJ191" t="str">
            <v>02</v>
          </cell>
          <cell r="AK191" t="str">
            <v>24/09/2009</v>
          </cell>
          <cell r="AL191" t="str">
            <v>020</v>
          </cell>
          <cell r="AM191">
            <v>240</v>
          </cell>
          <cell r="AN191">
            <v>0</v>
          </cell>
          <cell r="AO191" t="str">
            <v>213.99.2.22</v>
          </cell>
          <cell r="AP191" t="str">
            <v>1</v>
          </cell>
          <cell r="AQ191" t="str">
            <v>02</v>
          </cell>
          <cell r="AR191" t="str">
            <v>25/09/2009</v>
          </cell>
          <cell r="AS191" t="str">
            <v>020</v>
          </cell>
          <cell r="AT191">
            <v>240</v>
          </cell>
          <cell r="AU191">
            <v>0</v>
          </cell>
        </row>
        <row r="195">
          <cell r="M195" t="str">
            <v>113.01.2</v>
          </cell>
          <cell r="N195" t="str">
            <v>1</v>
          </cell>
          <cell r="O195" t="str">
            <v>02</v>
          </cell>
          <cell r="P195" t="str">
            <v>21/09/2009</v>
          </cell>
          <cell r="Q195" t="str">
            <v>020</v>
          </cell>
          <cell r="R195">
            <v>240</v>
          </cell>
          <cell r="S195">
            <v>0</v>
          </cell>
          <cell r="T195" t="str">
            <v>113.01.2</v>
          </cell>
          <cell r="U195" t="str">
            <v>1</v>
          </cell>
          <cell r="V195" t="str">
            <v>02</v>
          </cell>
          <cell r="W195" t="str">
            <v>22/09/2009</v>
          </cell>
          <cell r="X195" t="str">
            <v>020</v>
          </cell>
          <cell r="Y195">
            <v>240</v>
          </cell>
          <cell r="Z195">
            <v>0</v>
          </cell>
          <cell r="AA195" t="str">
            <v>113.01.2</v>
          </cell>
          <cell r="AB195" t="str">
            <v>1</v>
          </cell>
          <cell r="AC195" t="str">
            <v>02</v>
          </cell>
          <cell r="AD195" t="str">
            <v>23/09/2009</v>
          </cell>
          <cell r="AE195" t="str">
            <v>020</v>
          </cell>
          <cell r="AF195">
            <v>240</v>
          </cell>
          <cell r="AG195">
            <v>0</v>
          </cell>
          <cell r="AH195" t="str">
            <v>113.01.2</v>
          </cell>
          <cell r="AI195" t="str">
            <v>1</v>
          </cell>
          <cell r="AJ195" t="str">
            <v>02</v>
          </cell>
          <cell r="AK195" t="str">
            <v>24/09/2009</v>
          </cell>
          <cell r="AL195" t="str">
            <v>020</v>
          </cell>
          <cell r="AM195">
            <v>240</v>
          </cell>
          <cell r="AN195">
            <v>0</v>
          </cell>
          <cell r="AO195" t="str">
            <v>113.01.2</v>
          </cell>
          <cell r="AP195" t="str">
            <v>1</v>
          </cell>
          <cell r="AQ195" t="str">
            <v>02</v>
          </cell>
          <cell r="AR195" t="str">
            <v>25/09/2009</v>
          </cell>
          <cell r="AS195" t="str">
            <v>020</v>
          </cell>
          <cell r="AT195">
            <v>240</v>
          </cell>
          <cell r="AU195">
            <v>0</v>
          </cell>
        </row>
        <row r="196">
          <cell r="M196" t="str">
            <v>113.02.2</v>
          </cell>
          <cell r="N196" t="str">
            <v>1</v>
          </cell>
          <cell r="O196" t="str">
            <v>02</v>
          </cell>
          <cell r="P196" t="str">
            <v>21/09/2009</v>
          </cell>
          <cell r="Q196" t="str">
            <v>020</v>
          </cell>
          <cell r="R196">
            <v>240</v>
          </cell>
          <cell r="S196">
            <v>0</v>
          </cell>
          <cell r="T196" t="str">
            <v>113.02.2</v>
          </cell>
          <cell r="U196" t="str">
            <v>1</v>
          </cell>
          <cell r="V196" t="str">
            <v>02</v>
          </cell>
          <cell r="W196" t="str">
            <v>22/09/2009</v>
          </cell>
          <cell r="X196" t="str">
            <v>020</v>
          </cell>
          <cell r="Y196">
            <v>240</v>
          </cell>
          <cell r="Z196">
            <v>0</v>
          </cell>
          <cell r="AA196" t="str">
            <v>113.02.2</v>
          </cell>
          <cell r="AB196" t="str">
            <v>1</v>
          </cell>
          <cell r="AC196" t="str">
            <v>02</v>
          </cell>
          <cell r="AD196" t="str">
            <v>23/09/2009</v>
          </cell>
          <cell r="AE196" t="str">
            <v>020</v>
          </cell>
          <cell r="AF196">
            <v>240</v>
          </cell>
          <cell r="AG196">
            <v>0</v>
          </cell>
          <cell r="AH196" t="str">
            <v>113.02.2</v>
          </cell>
          <cell r="AI196" t="str">
            <v>1</v>
          </cell>
          <cell r="AJ196" t="str">
            <v>02</v>
          </cell>
          <cell r="AK196" t="str">
            <v>24/09/2009</v>
          </cell>
          <cell r="AL196" t="str">
            <v>020</v>
          </cell>
          <cell r="AM196">
            <v>240</v>
          </cell>
          <cell r="AN196">
            <v>0</v>
          </cell>
          <cell r="AO196" t="str">
            <v>113.02.2</v>
          </cell>
          <cell r="AP196" t="str">
            <v>1</v>
          </cell>
          <cell r="AQ196" t="str">
            <v>02</v>
          </cell>
          <cell r="AR196" t="str">
            <v>25/09/2009</v>
          </cell>
          <cell r="AS196" t="str">
            <v>020</v>
          </cell>
          <cell r="AT196">
            <v>240</v>
          </cell>
          <cell r="AU196">
            <v>0</v>
          </cell>
        </row>
        <row r="197">
          <cell r="M197" t="str">
            <v>113.05.2</v>
          </cell>
          <cell r="N197" t="str">
            <v>1</v>
          </cell>
          <cell r="O197" t="str">
            <v>02</v>
          </cell>
          <cell r="P197" t="str">
            <v>21/09/2009</v>
          </cell>
          <cell r="Q197" t="str">
            <v>020</v>
          </cell>
          <cell r="R197">
            <v>240</v>
          </cell>
          <cell r="S197">
            <v>0</v>
          </cell>
          <cell r="T197" t="str">
            <v>113.05.2</v>
          </cell>
          <cell r="U197" t="str">
            <v>1</v>
          </cell>
          <cell r="V197" t="str">
            <v>02</v>
          </cell>
          <cell r="W197" t="str">
            <v>22/09/2009</v>
          </cell>
          <cell r="X197" t="str">
            <v>020</v>
          </cell>
          <cell r="Y197">
            <v>240</v>
          </cell>
          <cell r="Z197">
            <v>0</v>
          </cell>
          <cell r="AA197" t="str">
            <v>113.05.2</v>
          </cell>
          <cell r="AB197" t="str">
            <v>1</v>
          </cell>
          <cell r="AC197" t="str">
            <v>02</v>
          </cell>
          <cell r="AD197" t="str">
            <v>23/09/2009</v>
          </cell>
          <cell r="AE197" t="str">
            <v>020</v>
          </cell>
          <cell r="AF197">
            <v>240</v>
          </cell>
          <cell r="AG197">
            <v>0</v>
          </cell>
          <cell r="AH197" t="str">
            <v>113.05.2</v>
          </cell>
          <cell r="AI197" t="str">
            <v>1</v>
          </cell>
          <cell r="AJ197" t="str">
            <v>02</v>
          </cell>
          <cell r="AK197" t="str">
            <v>24/09/2009</v>
          </cell>
          <cell r="AL197" t="str">
            <v>020</v>
          </cell>
          <cell r="AM197">
            <v>240</v>
          </cell>
          <cell r="AN197">
            <v>0</v>
          </cell>
          <cell r="AO197" t="str">
            <v>113.05.2</v>
          </cell>
          <cell r="AP197" t="str">
            <v>1</v>
          </cell>
          <cell r="AQ197" t="str">
            <v>02</v>
          </cell>
          <cell r="AR197" t="str">
            <v>25/09/2009</v>
          </cell>
          <cell r="AS197" t="str">
            <v>020</v>
          </cell>
          <cell r="AT197">
            <v>240</v>
          </cell>
          <cell r="AU197">
            <v>0</v>
          </cell>
        </row>
        <row r="198">
          <cell r="M198" t="str">
            <v>113.06.2</v>
          </cell>
          <cell r="N198" t="str">
            <v>1</v>
          </cell>
          <cell r="O198" t="str">
            <v>02</v>
          </cell>
          <cell r="P198" t="str">
            <v>21/09/2009</v>
          </cell>
          <cell r="Q198" t="str">
            <v>020</v>
          </cell>
          <cell r="R198">
            <v>240</v>
          </cell>
          <cell r="S198">
            <v>0</v>
          </cell>
          <cell r="T198" t="str">
            <v>113.06.2</v>
          </cell>
          <cell r="U198" t="str">
            <v>1</v>
          </cell>
          <cell r="V198" t="str">
            <v>02</v>
          </cell>
          <cell r="W198" t="str">
            <v>22/09/2009</v>
          </cell>
          <cell r="X198" t="str">
            <v>020</v>
          </cell>
          <cell r="Y198">
            <v>240</v>
          </cell>
          <cell r="Z198">
            <v>0</v>
          </cell>
          <cell r="AA198" t="str">
            <v>113.06.2</v>
          </cell>
          <cell r="AB198" t="str">
            <v>1</v>
          </cell>
          <cell r="AC198" t="str">
            <v>02</v>
          </cell>
          <cell r="AD198" t="str">
            <v>23/09/2009</v>
          </cell>
          <cell r="AE198" t="str">
            <v>020</v>
          </cell>
          <cell r="AF198">
            <v>240</v>
          </cell>
          <cell r="AG198">
            <v>0</v>
          </cell>
          <cell r="AH198" t="str">
            <v>113.06.2</v>
          </cell>
          <cell r="AI198" t="str">
            <v>1</v>
          </cell>
          <cell r="AJ198" t="str">
            <v>02</v>
          </cell>
          <cell r="AK198" t="str">
            <v>24/09/2009</v>
          </cell>
          <cell r="AL198" t="str">
            <v>020</v>
          </cell>
          <cell r="AM198">
            <v>240</v>
          </cell>
          <cell r="AN198">
            <v>0</v>
          </cell>
          <cell r="AO198" t="str">
            <v>113.06.2</v>
          </cell>
          <cell r="AP198" t="str">
            <v>1</v>
          </cell>
          <cell r="AQ198" t="str">
            <v>02</v>
          </cell>
          <cell r="AR198" t="str">
            <v>25/09/2009</v>
          </cell>
          <cell r="AS198" t="str">
            <v>020</v>
          </cell>
          <cell r="AT198">
            <v>240</v>
          </cell>
          <cell r="AU198">
            <v>0</v>
          </cell>
        </row>
        <row r="199">
          <cell r="M199" t="str">
            <v>113.03.2</v>
          </cell>
          <cell r="N199" t="str">
            <v>1</v>
          </cell>
          <cell r="O199" t="str">
            <v>02</v>
          </cell>
          <cell r="P199" t="str">
            <v>21/09/2009</v>
          </cell>
          <cell r="Q199" t="str">
            <v>020</v>
          </cell>
          <cell r="R199">
            <v>240</v>
          </cell>
          <cell r="S199">
            <v>0</v>
          </cell>
          <cell r="T199" t="str">
            <v>113.03.2</v>
          </cell>
          <cell r="U199" t="str">
            <v>1</v>
          </cell>
          <cell r="V199" t="str">
            <v>02</v>
          </cell>
          <cell r="W199" t="str">
            <v>22/09/2009</v>
          </cell>
          <cell r="X199" t="str">
            <v>020</v>
          </cell>
          <cell r="Y199">
            <v>240</v>
          </cell>
          <cell r="Z199">
            <v>0</v>
          </cell>
          <cell r="AA199" t="str">
            <v>113.03.2</v>
          </cell>
          <cell r="AB199" t="str">
            <v>1</v>
          </cell>
          <cell r="AC199" t="str">
            <v>02</v>
          </cell>
          <cell r="AD199" t="str">
            <v>23/09/2009</v>
          </cell>
          <cell r="AE199" t="str">
            <v>020</v>
          </cell>
          <cell r="AF199">
            <v>240</v>
          </cell>
          <cell r="AG199">
            <v>0</v>
          </cell>
          <cell r="AH199" t="str">
            <v>113.03.2</v>
          </cell>
          <cell r="AI199" t="str">
            <v>1</v>
          </cell>
          <cell r="AJ199" t="str">
            <v>02</v>
          </cell>
          <cell r="AK199" t="str">
            <v>24/09/2009</v>
          </cell>
          <cell r="AL199" t="str">
            <v>020</v>
          </cell>
          <cell r="AM199">
            <v>240</v>
          </cell>
          <cell r="AN199">
            <v>0</v>
          </cell>
          <cell r="AO199" t="str">
            <v>113.03.2</v>
          </cell>
          <cell r="AP199" t="str">
            <v>1</v>
          </cell>
          <cell r="AQ199" t="str">
            <v>02</v>
          </cell>
          <cell r="AR199" t="str">
            <v>25/09/2009</v>
          </cell>
          <cell r="AS199" t="str">
            <v>020</v>
          </cell>
          <cell r="AT199">
            <v>240</v>
          </cell>
          <cell r="AU199">
            <v>0</v>
          </cell>
        </row>
        <row r="200">
          <cell r="M200" t="str">
            <v>122.01.2.22</v>
          </cell>
          <cell r="N200" t="str">
            <v>1</v>
          </cell>
          <cell r="O200" t="str">
            <v>02</v>
          </cell>
          <cell r="P200" t="str">
            <v>21/09/2009</v>
          </cell>
          <cell r="Q200" t="str">
            <v>020</v>
          </cell>
          <cell r="R200">
            <v>240</v>
          </cell>
          <cell r="S200">
            <v>0</v>
          </cell>
          <cell r="T200" t="str">
            <v>122.01.2.22</v>
          </cell>
          <cell r="U200" t="str">
            <v>1</v>
          </cell>
          <cell r="V200" t="str">
            <v>02</v>
          </cell>
          <cell r="W200" t="str">
            <v>22/09/2009</v>
          </cell>
          <cell r="X200" t="str">
            <v>020</v>
          </cell>
          <cell r="Y200">
            <v>240</v>
          </cell>
          <cell r="Z200">
            <v>0</v>
          </cell>
          <cell r="AA200" t="str">
            <v>122.01.2.22</v>
          </cell>
          <cell r="AB200" t="str">
            <v>1</v>
          </cell>
          <cell r="AC200" t="str">
            <v>02</v>
          </cell>
          <cell r="AD200" t="str">
            <v>23/09/2009</v>
          </cell>
          <cell r="AE200" t="str">
            <v>020</v>
          </cell>
          <cell r="AF200">
            <v>240</v>
          </cell>
          <cell r="AG200">
            <v>0</v>
          </cell>
          <cell r="AH200" t="str">
            <v>122.01.2.22</v>
          </cell>
          <cell r="AI200" t="str">
            <v>1</v>
          </cell>
          <cell r="AJ200" t="str">
            <v>02</v>
          </cell>
          <cell r="AK200" t="str">
            <v>24/09/2009</v>
          </cell>
          <cell r="AL200" t="str">
            <v>020</v>
          </cell>
          <cell r="AM200">
            <v>240</v>
          </cell>
          <cell r="AN200">
            <v>0</v>
          </cell>
          <cell r="AO200" t="str">
            <v>122.01.2.22</v>
          </cell>
          <cell r="AP200" t="str">
            <v>1</v>
          </cell>
          <cell r="AQ200" t="str">
            <v>02</v>
          </cell>
          <cell r="AR200" t="str">
            <v>25/09/2009</v>
          </cell>
          <cell r="AS200" t="str">
            <v>020</v>
          </cell>
          <cell r="AT200">
            <v>240</v>
          </cell>
          <cell r="AU200">
            <v>0</v>
          </cell>
        </row>
        <row r="201">
          <cell r="M201" t="str">
            <v>122.04.2.22</v>
          </cell>
          <cell r="N201" t="str">
            <v>1</v>
          </cell>
          <cell r="O201" t="str">
            <v>02</v>
          </cell>
          <cell r="P201" t="str">
            <v>21/09/2009</v>
          </cell>
          <cell r="Q201" t="str">
            <v>020</v>
          </cell>
          <cell r="R201">
            <v>240</v>
          </cell>
          <cell r="S201">
            <v>0</v>
          </cell>
          <cell r="T201" t="str">
            <v>122.04.2.22</v>
          </cell>
          <cell r="U201" t="str">
            <v>1</v>
          </cell>
          <cell r="V201" t="str">
            <v>02</v>
          </cell>
          <cell r="W201" t="str">
            <v>22/09/2009</v>
          </cell>
          <cell r="X201" t="str">
            <v>020</v>
          </cell>
          <cell r="Y201">
            <v>240</v>
          </cell>
          <cell r="Z201">
            <v>0</v>
          </cell>
          <cell r="AA201" t="str">
            <v>122.04.2.22</v>
          </cell>
          <cell r="AB201" t="str">
            <v>1</v>
          </cell>
          <cell r="AC201" t="str">
            <v>02</v>
          </cell>
          <cell r="AD201" t="str">
            <v>23/09/2009</v>
          </cell>
          <cell r="AE201" t="str">
            <v>020</v>
          </cell>
          <cell r="AF201">
            <v>240</v>
          </cell>
          <cell r="AG201">
            <v>0</v>
          </cell>
          <cell r="AH201" t="str">
            <v>122.04.2.22</v>
          </cell>
          <cell r="AI201" t="str">
            <v>1</v>
          </cell>
          <cell r="AJ201" t="str">
            <v>02</v>
          </cell>
          <cell r="AK201" t="str">
            <v>24/09/2009</v>
          </cell>
          <cell r="AL201" t="str">
            <v>020</v>
          </cell>
          <cell r="AM201">
            <v>240</v>
          </cell>
          <cell r="AN201">
            <v>0</v>
          </cell>
          <cell r="AO201" t="str">
            <v>122.04.2.22</v>
          </cell>
          <cell r="AP201" t="str">
            <v>1</v>
          </cell>
          <cell r="AQ201" t="str">
            <v>02</v>
          </cell>
          <cell r="AR201" t="str">
            <v>25/09/2009</v>
          </cell>
          <cell r="AS201" t="str">
            <v>020</v>
          </cell>
          <cell r="AT201">
            <v>240</v>
          </cell>
          <cell r="AU201">
            <v>0</v>
          </cell>
        </row>
        <row r="202">
          <cell r="M202" t="str">
            <v>131.01.2</v>
          </cell>
          <cell r="N202" t="str">
            <v>1</v>
          </cell>
          <cell r="O202" t="str">
            <v>02</v>
          </cell>
          <cell r="P202" t="str">
            <v>21/09/2009</v>
          </cell>
          <cell r="Q202" t="str">
            <v>020</v>
          </cell>
          <cell r="R202">
            <v>240</v>
          </cell>
          <cell r="S202">
            <v>0</v>
          </cell>
          <cell r="T202" t="str">
            <v>131.01.2</v>
          </cell>
          <cell r="U202" t="str">
            <v>1</v>
          </cell>
          <cell r="V202" t="str">
            <v>02</v>
          </cell>
          <cell r="W202" t="str">
            <v>22/09/2009</v>
          </cell>
          <cell r="X202" t="str">
            <v>020</v>
          </cell>
          <cell r="Y202">
            <v>240</v>
          </cell>
          <cell r="Z202">
            <v>0</v>
          </cell>
          <cell r="AA202" t="str">
            <v>131.01.2</v>
          </cell>
          <cell r="AB202" t="str">
            <v>1</v>
          </cell>
          <cell r="AC202" t="str">
            <v>02</v>
          </cell>
          <cell r="AD202" t="str">
            <v>23/09/2009</v>
          </cell>
          <cell r="AE202" t="str">
            <v>020</v>
          </cell>
          <cell r="AF202">
            <v>240</v>
          </cell>
          <cell r="AG202">
            <v>0</v>
          </cell>
          <cell r="AH202" t="str">
            <v>131.01.2</v>
          </cell>
          <cell r="AI202" t="str">
            <v>1</v>
          </cell>
          <cell r="AJ202" t="str">
            <v>02</v>
          </cell>
          <cell r="AK202" t="str">
            <v>24/09/2009</v>
          </cell>
          <cell r="AL202" t="str">
            <v>020</v>
          </cell>
          <cell r="AM202">
            <v>240</v>
          </cell>
          <cell r="AN202">
            <v>0</v>
          </cell>
          <cell r="AO202" t="str">
            <v>131.01.2</v>
          </cell>
          <cell r="AP202" t="str">
            <v>1</v>
          </cell>
          <cell r="AQ202" t="str">
            <v>02</v>
          </cell>
          <cell r="AR202" t="str">
            <v>25/09/2009</v>
          </cell>
          <cell r="AS202" t="str">
            <v>020</v>
          </cell>
          <cell r="AT202">
            <v>240</v>
          </cell>
          <cell r="AU202">
            <v>0</v>
          </cell>
        </row>
        <row r="203">
          <cell r="M203" t="str">
            <v>131.99.2</v>
          </cell>
          <cell r="N203" t="str">
            <v>1</v>
          </cell>
          <cell r="O203" t="str">
            <v>02</v>
          </cell>
          <cell r="P203" t="str">
            <v>21/09/2009</v>
          </cell>
          <cell r="Q203" t="str">
            <v>020</v>
          </cell>
          <cell r="R203">
            <v>240</v>
          </cell>
          <cell r="S203">
            <v>0</v>
          </cell>
          <cell r="T203" t="str">
            <v>131.99.2</v>
          </cell>
          <cell r="U203" t="str">
            <v>1</v>
          </cell>
          <cell r="V203" t="str">
            <v>02</v>
          </cell>
          <cell r="W203" t="str">
            <v>22/09/2009</v>
          </cell>
          <cell r="X203" t="str">
            <v>020</v>
          </cell>
          <cell r="Y203">
            <v>240</v>
          </cell>
          <cell r="Z203">
            <v>0</v>
          </cell>
          <cell r="AA203" t="str">
            <v>131.99.2</v>
          </cell>
          <cell r="AB203" t="str">
            <v>1</v>
          </cell>
          <cell r="AC203" t="str">
            <v>02</v>
          </cell>
          <cell r="AD203" t="str">
            <v>23/09/2009</v>
          </cell>
          <cell r="AE203" t="str">
            <v>020</v>
          </cell>
          <cell r="AF203">
            <v>240</v>
          </cell>
          <cell r="AG203">
            <v>0</v>
          </cell>
          <cell r="AH203" t="str">
            <v>131.99.2</v>
          </cell>
          <cell r="AI203" t="str">
            <v>1</v>
          </cell>
          <cell r="AJ203" t="str">
            <v>02</v>
          </cell>
          <cell r="AK203" t="str">
            <v>24/09/2009</v>
          </cell>
          <cell r="AL203" t="str">
            <v>020</v>
          </cell>
          <cell r="AM203">
            <v>240</v>
          </cell>
          <cell r="AN203">
            <v>0</v>
          </cell>
          <cell r="AO203" t="str">
            <v>131.99.2</v>
          </cell>
          <cell r="AP203" t="str">
            <v>1</v>
          </cell>
          <cell r="AQ203" t="str">
            <v>02</v>
          </cell>
          <cell r="AR203" t="str">
            <v>25/09/2009</v>
          </cell>
          <cell r="AS203" t="str">
            <v>020</v>
          </cell>
          <cell r="AT203">
            <v>240</v>
          </cell>
          <cell r="AU203">
            <v>0</v>
          </cell>
        </row>
        <row r="207">
          <cell r="M207" t="str">
            <v>111.01.2.22</v>
          </cell>
          <cell r="N207" t="str">
            <v>1</v>
          </cell>
          <cell r="O207" t="str">
            <v>02</v>
          </cell>
          <cell r="P207" t="str">
            <v>21/09/2009</v>
          </cell>
          <cell r="Q207" t="str">
            <v>020</v>
          </cell>
          <cell r="R207">
            <v>240</v>
          </cell>
          <cell r="S207">
            <v>0</v>
          </cell>
          <cell r="T207" t="str">
            <v>111.01.2.22</v>
          </cell>
          <cell r="U207" t="str">
            <v>1</v>
          </cell>
          <cell r="V207" t="str">
            <v>02</v>
          </cell>
          <cell r="W207" t="str">
            <v>22/09/2009</v>
          </cell>
          <cell r="X207" t="str">
            <v>020</v>
          </cell>
          <cell r="Y207">
            <v>240</v>
          </cell>
          <cell r="Z207">
            <v>0</v>
          </cell>
          <cell r="AA207" t="str">
            <v>111.01.2.22</v>
          </cell>
          <cell r="AB207" t="str">
            <v>1</v>
          </cell>
          <cell r="AC207" t="str">
            <v>02</v>
          </cell>
          <cell r="AD207" t="str">
            <v>23/09/2009</v>
          </cell>
          <cell r="AE207" t="str">
            <v>020</v>
          </cell>
          <cell r="AF207">
            <v>240</v>
          </cell>
          <cell r="AG207">
            <v>0</v>
          </cell>
          <cell r="AH207" t="str">
            <v>111.01.2.22</v>
          </cell>
          <cell r="AI207" t="str">
            <v>1</v>
          </cell>
          <cell r="AJ207" t="str">
            <v>02</v>
          </cell>
          <cell r="AK207" t="str">
            <v>24/09/2009</v>
          </cell>
          <cell r="AL207" t="str">
            <v>020</v>
          </cell>
          <cell r="AM207">
            <v>240</v>
          </cell>
          <cell r="AN207">
            <v>0</v>
          </cell>
          <cell r="AO207" t="str">
            <v>111.01.2.22</v>
          </cell>
          <cell r="AP207" t="str">
            <v>1</v>
          </cell>
          <cell r="AQ207" t="str">
            <v>02</v>
          </cell>
          <cell r="AR207" t="str">
            <v>25/09/2009</v>
          </cell>
          <cell r="AS207" t="str">
            <v>020</v>
          </cell>
          <cell r="AT207">
            <v>240</v>
          </cell>
          <cell r="AU207">
            <v>0</v>
          </cell>
        </row>
        <row r="208">
          <cell r="M208" t="str">
            <v>211.16.2</v>
          </cell>
          <cell r="N208" t="str">
            <v>1</v>
          </cell>
          <cell r="O208" t="str">
            <v>02</v>
          </cell>
          <cell r="P208" t="str">
            <v>21/09/2009</v>
          </cell>
          <cell r="Q208" t="str">
            <v>020</v>
          </cell>
          <cell r="R208">
            <v>240</v>
          </cell>
          <cell r="S208">
            <v>0</v>
          </cell>
          <cell r="T208" t="str">
            <v>211.16.2</v>
          </cell>
          <cell r="U208" t="str">
            <v>1</v>
          </cell>
          <cell r="V208" t="str">
            <v>02</v>
          </cell>
          <cell r="W208" t="str">
            <v>22/09/2009</v>
          </cell>
          <cell r="X208" t="str">
            <v>020</v>
          </cell>
          <cell r="Y208">
            <v>240</v>
          </cell>
          <cell r="Z208">
            <v>0</v>
          </cell>
          <cell r="AA208" t="str">
            <v>211.16.2</v>
          </cell>
          <cell r="AB208" t="str">
            <v>1</v>
          </cell>
          <cell r="AC208" t="str">
            <v>02</v>
          </cell>
          <cell r="AD208" t="str">
            <v>23/09/2009</v>
          </cell>
          <cell r="AE208" t="str">
            <v>020</v>
          </cell>
          <cell r="AF208">
            <v>240</v>
          </cell>
          <cell r="AG208">
            <v>0</v>
          </cell>
          <cell r="AH208" t="str">
            <v>211.16.2</v>
          </cell>
          <cell r="AI208" t="str">
            <v>1</v>
          </cell>
          <cell r="AJ208" t="str">
            <v>02</v>
          </cell>
          <cell r="AK208" t="str">
            <v>24/09/2009</v>
          </cell>
          <cell r="AL208" t="str">
            <v>020</v>
          </cell>
          <cell r="AM208">
            <v>240</v>
          </cell>
          <cell r="AN208">
            <v>0</v>
          </cell>
          <cell r="AO208" t="str">
            <v>211.16.2</v>
          </cell>
          <cell r="AP208" t="str">
            <v>1</v>
          </cell>
          <cell r="AQ208" t="str">
            <v>02</v>
          </cell>
          <cell r="AR208" t="str">
            <v>25/09/2009</v>
          </cell>
          <cell r="AS208" t="str">
            <v>020</v>
          </cell>
          <cell r="AT208">
            <v>240</v>
          </cell>
          <cell r="AU208">
            <v>0</v>
          </cell>
        </row>
        <row r="209">
          <cell r="M209" t="str">
            <v>211.17.2</v>
          </cell>
          <cell r="N209" t="str">
            <v>1</v>
          </cell>
          <cell r="O209" t="str">
            <v>02</v>
          </cell>
          <cell r="P209" t="str">
            <v>21/09/2009</v>
          </cell>
          <cell r="Q209" t="str">
            <v>020</v>
          </cell>
          <cell r="R209">
            <v>240</v>
          </cell>
          <cell r="S209">
            <v>0</v>
          </cell>
          <cell r="T209" t="str">
            <v>211.17.2</v>
          </cell>
          <cell r="U209" t="str">
            <v>1</v>
          </cell>
          <cell r="V209" t="str">
            <v>02</v>
          </cell>
          <cell r="W209" t="str">
            <v>22/09/2009</v>
          </cell>
          <cell r="X209" t="str">
            <v>020</v>
          </cell>
          <cell r="Y209">
            <v>240</v>
          </cell>
          <cell r="Z209">
            <v>0</v>
          </cell>
          <cell r="AA209" t="str">
            <v>211.17.2</v>
          </cell>
          <cell r="AB209" t="str">
            <v>1</v>
          </cell>
          <cell r="AC209" t="str">
            <v>02</v>
          </cell>
          <cell r="AD209" t="str">
            <v>23/09/2009</v>
          </cell>
          <cell r="AE209" t="str">
            <v>020</v>
          </cell>
          <cell r="AF209">
            <v>240</v>
          </cell>
          <cell r="AG209">
            <v>0</v>
          </cell>
          <cell r="AH209" t="str">
            <v>211.17.2</v>
          </cell>
          <cell r="AI209" t="str">
            <v>1</v>
          </cell>
          <cell r="AJ209" t="str">
            <v>02</v>
          </cell>
          <cell r="AK209" t="str">
            <v>24/09/2009</v>
          </cell>
          <cell r="AL209" t="str">
            <v>020</v>
          </cell>
          <cell r="AM209">
            <v>240</v>
          </cell>
          <cell r="AN209">
            <v>0</v>
          </cell>
          <cell r="AO209" t="str">
            <v>211.17.2</v>
          </cell>
          <cell r="AP209" t="str">
            <v>1</v>
          </cell>
          <cell r="AQ209" t="str">
            <v>02</v>
          </cell>
          <cell r="AR209" t="str">
            <v>25/09/2009</v>
          </cell>
          <cell r="AS209" t="str">
            <v>020</v>
          </cell>
          <cell r="AT209">
            <v>240</v>
          </cell>
          <cell r="AU209">
            <v>0</v>
          </cell>
        </row>
        <row r="210">
          <cell r="M210" t="str">
            <v>230.99.2</v>
          </cell>
          <cell r="N210" t="str">
            <v>1</v>
          </cell>
          <cell r="O210" t="str">
            <v>02</v>
          </cell>
          <cell r="P210" t="str">
            <v>21/09/2009</v>
          </cell>
          <cell r="Q210" t="str">
            <v>020</v>
          </cell>
          <cell r="R210">
            <v>240</v>
          </cell>
          <cell r="S210">
            <v>0</v>
          </cell>
          <cell r="T210" t="str">
            <v>230.99.2</v>
          </cell>
          <cell r="U210" t="str">
            <v>1</v>
          </cell>
          <cell r="V210" t="str">
            <v>02</v>
          </cell>
          <cell r="W210" t="str">
            <v>22/09/2009</v>
          </cell>
          <cell r="X210" t="str">
            <v>020</v>
          </cell>
          <cell r="Y210">
            <v>240</v>
          </cell>
          <cell r="Z210">
            <v>0</v>
          </cell>
          <cell r="AA210" t="str">
            <v>230.99.2</v>
          </cell>
          <cell r="AB210" t="str">
            <v>1</v>
          </cell>
          <cell r="AC210" t="str">
            <v>02</v>
          </cell>
          <cell r="AD210" t="str">
            <v>23/09/2009</v>
          </cell>
          <cell r="AE210" t="str">
            <v>020</v>
          </cell>
          <cell r="AF210">
            <v>240</v>
          </cell>
          <cell r="AG210">
            <v>0</v>
          </cell>
          <cell r="AH210" t="str">
            <v>230.99.2</v>
          </cell>
          <cell r="AI210" t="str">
            <v>1</v>
          </cell>
          <cell r="AJ210" t="str">
            <v>02</v>
          </cell>
          <cell r="AK210" t="str">
            <v>24/09/2009</v>
          </cell>
          <cell r="AL210" t="str">
            <v>020</v>
          </cell>
          <cell r="AM210">
            <v>240</v>
          </cell>
          <cell r="AN210">
            <v>0</v>
          </cell>
          <cell r="AO210" t="str">
            <v>230.99.2</v>
          </cell>
          <cell r="AP210" t="str">
            <v>1</v>
          </cell>
          <cell r="AQ210" t="str">
            <v>02</v>
          </cell>
          <cell r="AR210" t="str">
            <v>25/09/2009</v>
          </cell>
          <cell r="AS210" t="str">
            <v>020</v>
          </cell>
          <cell r="AT210">
            <v>240</v>
          </cell>
          <cell r="AU210">
            <v>0</v>
          </cell>
        </row>
        <row r="219">
          <cell r="M219" t="str">
            <v>211.01.4.22</v>
          </cell>
          <cell r="N219" t="str">
            <v>1</v>
          </cell>
          <cell r="O219" t="str">
            <v>02</v>
          </cell>
          <cell r="P219" t="str">
            <v>21/09/2009</v>
          </cell>
          <cell r="Q219" t="str">
            <v>040</v>
          </cell>
          <cell r="R219">
            <v>240</v>
          </cell>
          <cell r="S219">
            <v>0</v>
          </cell>
          <cell r="T219" t="str">
            <v>211.01.4.22</v>
          </cell>
          <cell r="U219" t="str">
            <v>1</v>
          </cell>
          <cell r="V219" t="str">
            <v>02</v>
          </cell>
          <cell r="W219" t="str">
            <v>22/09/2009</v>
          </cell>
          <cell r="X219" t="str">
            <v>040</v>
          </cell>
          <cell r="Y219">
            <v>240</v>
          </cell>
          <cell r="Z219">
            <v>0</v>
          </cell>
          <cell r="AA219" t="str">
            <v>211.01.4.22</v>
          </cell>
          <cell r="AB219" t="str">
            <v>1</v>
          </cell>
          <cell r="AC219" t="str">
            <v>02</v>
          </cell>
          <cell r="AD219" t="str">
            <v>23/09/2009</v>
          </cell>
          <cell r="AE219" t="str">
            <v>040</v>
          </cell>
          <cell r="AF219">
            <v>240</v>
          </cell>
          <cell r="AG219">
            <v>0</v>
          </cell>
          <cell r="AH219" t="str">
            <v>211.01.4.22</v>
          </cell>
          <cell r="AI219" t="str">
            <v>1</v>
          </cell>
          <cell r="AJ219" t="str">
            <v>02</v>
          </cell>
          <cell r="AK219" t="str">
            <v>24/09/2009</v>
          </cell>
          <cell r="AL219" t="str">
            <v>040</v>
          </cell>
          <cell r="AM219">
            <v>240</v>
          </cell>
          <cell r="AN219">
            <v>0</v>
          </cell>
          <cell r="AO219" t="str">
            <v>211.01.4.22</v>
          </cell>
          <cell r="AP219" t="str">
            <v>1</v>
          </cell>
          <cell r="AQ219" t="str">
            <v>02</v>
          </cell>
          <cell r="AR219" t="str">
            <v>25/09/2009</v>
          </cell>
          <cell r="AS219" t="str">
            <v>040</v>
          </cell>
          <cell r="AT219">
            <v>240</v>
          </cell>
          <cell r="AU219">
            <v>0</v>
          </cell>
        </row>
        <row r="220">
          <cell r="M220" t="str">
            <v>211.03.4.22</v>
          </cell>
          <cell r="N220" t="str">
            <v>1</v>
          </cell>
          <cell r="O220" t="str">
            <v>02</v>
          </cell>
          <cell r="P220" t="str">
            <v>21/09/2009</v>
          </cell>
          <cell r="Q220" t="str">
            <v>040</v>
          </cell>
          <cell r="R220">
            <v>240</v>
          </cell>
          <cell r="S220">
            <v>0</v>
          </cell>
          <cell r="T220" t="str">
            <v>211.03.4.22</v>
          </cell>
          <cell r="U220" t="str">
            <v>1</v>
          </cell>
          <cell r="V220" t="str">
            <v>02</v>
          </cell>
          <cell r="W220" t="str">
            <v>22/09/2009</v>
          </cell>
          <cell r="X220" t="str">
            <v>040</v>
          </cell>
          <cell r="Y220">
            <v>240</v>
          </cell>
          <cell r="Z220">
            <v>0</v>
          </cell>
          <cell r="AA220" t="str">
            <v>211.03.4.22</v>
          </cell>
          <cell r="AB220" t="str">
            <v>1</v>
          </cell>
          <cell r="AC220" t="str">
            <v>02</v>
          </cell>
          <cell r="AD220" t="str">
            <v>23/09/2009</v>
          </cell>
          <cell r="AE220" t="str">
            <v>040</v>
          </cell>
          <cell r="AF220">
            <v>240</v>
          </cell>
          <cell r="AG220">
            <v>0</v>
          </cell>
          <cell r="AH220" t="str">
            <v>211.03.4.22</v>
          </cell>
          <cell r="AI220" t="str">
            <v>1</v>
          </cell>
          <cell r="AJ220" t="str">
            <v>02</v>
          </cell>
          <cell r="AK220" t="str">
            <v>24/09/2009</v>
          </cell>
          <cell r="AL220" t="str">
            <v>040</v>
          </cell>
          <cell r="AM220">
            <v>240</v>
          </cell>
          <cell r="AN220">
            <v>0</v>
          </cell>
          <cell r="AO220" t="str">
            <v>211.03.4.22</v>
          </cell>
          <cell r="AP220" t="str">
            <v>1</v>
          </cell>
          <cell r="AQ220" t="str">
            <v>02</v>
          </cell>
          <cell r="AR220" t="str">
            <v>25/09/2009</v>
          </cell>
          <cell r="AS220" t="str">
            <v>040</v>
          </cell>
          <cell r="AT220">
            <v>240</v>
          </cell>
          <cell r="AU220">
            <v>0</v>
          </cell>
        </row>
        <row r="221">
          <cell r="M221" t="str">
            <v>211.04.4.22</v>
          </cell>
          <cell r="N221" t="str">
            <v>1</v>
          </cell>
          <cell r="O221" t="str">
            <v>02</v>
          </cell>
          <cell r="P221" t="str">
            <v>21/09/2009</v>
          </cell>
          <cell r="Q221" t="str">
            <v>040</v>
          </cell>
          <cell r="R221">
            <v>240</v>
          </cell>
          <cell r="S221">
            <v>0</v>
          </cell>
          <cell r="T221" t="str">
            <v>211.04.4.22</v>
          </cell>
          <cell r="U221" t="str">
            <v>1</v>
          </cell>
          <cell r="V221" t="str">
            <v>02</v>
          </cell>
          <cell r="W221" t="str">
            <v>22/09/2009</v>
          </cell>
          <cell r="X221" t="str">
            <v>040</v>
          </cell>
          <cell r="Y221">
            <v>240</v>
          </cell>
          <cell r="Z221">
            <v>0</v>
          </cell>
          <cell r="AA221" t="str">
            <v>211.04.4.22</v>
          </cell>
          <cell r="AB221" t="str">
            <v>1</v>
          </cell>
          <cell r="AC221" t="str">
            <v>02</v>
          </cell>
          <cell r="AD221" t="str">
            <v>23/09/2009</v>
          </cell>
          <cell r="AE221" t="str">
            <v>040</v>
          </cell>
          <cell r="AF221">
            <v>240</v>
          </cell>
          <cell r="AG221">
            <v>0</v>
          </cell>
          <cell r="AH221" t="str">
            <v>211.04.4.22</v>
          </cell>
          <cell r="AI221" t="str">
            <v>1</v>
          </cell>
          <cell r="AJ221" t="str">
            <v>02</v>
          </cell>
          <cell r="AK221" t="str">
            <v>24/09/2009</v>
          </cell>
          <cell r="AL221" t="str">
            <v>040</v>
          </cell>
          <cell r="AM221">
            <v>240</v>
          </cell>
          <cell r="AN221">
            <v>0</v>
          </cell>
          <cell r="AO221" t="str">
            <v>211.04.4.22</v>
          </cell>
          <cell r="AP221" t="str">
            <v>1</v>
          </cell>
          <cell r="AQ221" t="str">
            <v>02</v>
          </cell>
          <cell r="AR221" t="str">
            <v>25/09/2009</v>
          </cell>
          <cell r="AS221" t="str">
            <v>040</v>
          </cell>
          <cell r="AT221">
            <v>240</v>
          </cell>
          <cell r="AU221">
            <v>0</v>
          </cell>
        </row>
        <row r="222">
          <cell r="M222" t="str">
            <v>211.06.4</v>
          </cell>
          <cell r="N222" t="str">
            <v>1</v>
          </cell>
          <cell r="O222" t="str">
            <v>02</v>
          </cell>
          <cell r="P222" t="str">
            <v>21/09/2009</v>
          </cell>
          <cell r="Q222" t="str">
            <v>040</v>
          </cell>
          <cell r="R222">
            <v>240</v>
          </cell>
          <cell r="S222">
            <v>0</v>
          </cell>
          <cell r="T222" t="str">
            <v>211.06.4</v>
          </cell>
          <cell r="U222" t="str">
            <v>1</v>
          </cell>
          <cell r="V222" t="str">
            <v>02</v>
          </cell>
          <cell r="W222" t="str">
            <v>22/09/2009</v>
          </cell>
          <cell r="X222" t="str">
            <v>040</v>
          </cell>
          <cell r="Y222">
            <v>240</v>
          </cell>
          <cell r="Z222">
            <v>0</v>
          </cell>
          <cell r="AA222" t="str">
            <v>211.06.4</v>
          </cell>
          <cell r="AB222" t="str">
            <v>1</v>
          </cell>
          <cell r="AC222" t="str">
            <v>02</v>
          </cell>
          <cell r="AD222" t="str">
            <v>23/09/2009</v>
          </cell>
          <cell r="AE222" t="str">
            <v>040</v>
          </cell>
          <cell r="AF222">
            <v>240</v>
          </cell>
          <cell r="AG222">
            <v>0</v>
          </cell>
          <cell r="AH222" t="str">
            <v>211.06.4</v>
          </cell>
          <cell r="AI222" t="str">
            <v>1</v>
          </cell>
          <cell r="AJ222" t="str">
            <v>02</v>
          </cell>
          <cell r="AK222" t="str">
            <v>24/09/2009</v>
          </cell>
          <cell r="AL222" t="str">
            <v>040</v>
          </cell>
          <cell r="AM222">
            <v>240</v>
          </cell>
          <cell r="AN222">
            <v>0</v>
          </cell>
          <cell r="AO222" t="str">
            <v>211.06.4</v>
          </cell>
          <cell r="AP222" t="str">
            <v>1</v>
          </cell>
          <cell r="AQ222" t="str">
            <v>02</v>
          </cell>
          <cell r="AR222" t="str">
            <v>25/09/2009</v>
          </cell>
          <cell r="AS222" t="str">
            <v>040</v>
          </cell>
          <cell r="AT222">
            <v>240</v>
          </cell>
          <cell r="AU222">
            <v>0</v>
          </cell>
        </row>
        <row r="223">
          <cell r="M223" t="str">
            <v>211.07.4</v>
          </cell>
          <cell r="N223" t="str">
            <v>1</v>
          </cell>
          <cell r="O223" t="str">
            <v>02</v>
          </cell>
          <cell r="P223" t="str">
            <v>21/09/2009</v>
          </cell>
          <cell r="Q223" t="str">
            <v>040</v>
          </cell>
          <cell r="R223">
            <v>240</v>
          </cell>
          <cell r="S223">
            <v>0</v>
          </cell>
          <cell r="T223" t="str">
            <v>211.07.4</v>
          </cell>
          <cell r="U223" t="str">
            <v>1</v>
          </cell>
          <cell r="V223" t="str">
            <v>02</v>
          </cell>
          <cell r="W223" t="str">
            <v>22/09/2009</v>
          </cell>
          <cell r="X223" t="str">
            <v>040</v>
          </cell>
          <cell r="Y223">
            <v>240</v>
          </cell>
          <cell r="Z223">
            <v>0</v>
          </cell>
          <cell r="AA223" t="str">
            <v>211.07.4</v>
          </cell>
          <cell r="AB223" t="str">
            <v>1</v>
          </cell>
          <cell r="AC223" t="str">
            <v>02</v>
          </cell>
          <cell r="AD223" t="str">
            <v>23/09/2009</v>
          </cell>
          <cell r="AE223" t="str">
            <v>040</v>
          </cell>
          <cell r="AF223">
            <v>240</v>
          </cell>
          <cell r="AG223">
            <v>0</v>
          </cell>
          <cell r="AH223" t="str">
            <v>211.07.4</v>
          </cell>
          <cell r="AI223" t="str">
            <v>1</v>
          </cell>
          <cell r="AJ223" t="str">
            <v>02</v>
          </cell>
          <cell r="AK223" t="str">
            <v>24/09/2009</v>
          </cell>
          <cell r="AL223" t="str">
            <v>040</v>
          </cell>
          <cell r="AM223">
            <v>240</v>
          </cell>
          <cell r="AN223">
            <v>0</v>
          </cell>
          <cell r="AO223" t="str">
            <v>211.07.4</v>
          </cell>
          <cell r="AP223" t="str">
            <v>1</v>
          </cell>
          <cell r="AQ223" t="str">
            <v>02</v>
          </cell>
          <cell r="AR223" t="str">
            <v>25/09/2009</v>
          </cell>
          <cell r="AS223" t="str">
            <v>040</v>
          </cell>
          <cell r="AT223">
            <v>240</v>
          </cell>
          <cell r="AU223">
            <v>0</v>
          </cell>
        </row>
        <row r="224">
          <cell r="M224" t="str">
            <v>211.08.4</v>
          </cell>
          <cell r="N224" t="str">
            <v>1</v>
          </cell>
          <cell r="O224" t="str">
            <v>02</v>
          </cell>
          <cell r="P224" t="str">
            <v>21/09/2009</v>
          </cell>
          <cell r="Q224" t="str">
            <v>040</v>
          </cell>
          <cell r="R224">
            <v>240</v>
          </cell>
          <cell r="S224">
            <v>0</v>
          </cell>
          <cell r="T224" t="str">
            <v>211.08.4</v>
          </cell>
          <cell r="U224" t="str">
            <v>1</v>
          </cell>
          <cell r="V224" t="str">
            <v>02</v>
          </cell>
          <cell r="W224" t="str">
            <v>22/09/2009</v>
          </cell>
          <cell r="X224" t="str">
            <v>040</v>
          </cell>
          <cell r="Y224">
            <v>240</v>
          </cell>
          <cell r="Z224">
            <v>0</v>
          </cell>
          <cell r="AA224" t="str">
            <v>211.08.4</v>
          </cell>
          <cell r="AB224" t="str">
            <v>1</v>
          </cell>
          <cell r="AC224" t="str">
            <v>02</v>
          </cell>
          <cell r="AD224" t="str">
            <v>23/09/2009</v>
          </cell>
          <cell r="AE224" t="str">
            <v>040</v>
          </cell>
          <cell r="AF224">
            <v>240</v>
          </cell>
          <cell r="AG224">
            <v>0</v>
          </cell>
          <cell r="AH224" t="str">
            <v>211.08.4</v>
          </cell>
          <cell r="AI224" t="str">
            <v>1</v>
          </cell>
          <cell r="AJ224" t="str">
            <v>02</v>
          </cell>
          <cell r="AK224" t="str">
            <v>24/09/2009</v>
          </cell>
          <cell r="AL224" t="str">
            <v>040</v>
          </cell>
          <cell r="AM224">
            <v>240</v>
          </cell>
          <cell r="AN224">
            <v>0</v>
          </cell>
          <cell r="AO224" t="str">
            <v>211.08.4</v>
          </cell>
          <cell r="AP224" t="str">
            <v>1</v>
          </cell>
          <cell r="AQ224" t="str">
            <v>02</v>
          </cell>
          <cell r="AR224" t="str">
            <v>25/09/2009</v>
          </cell>
          <cell r="AS224" t="str">
            <v>040</v>
          </cell>
          <cell r="AT224">
            <v>240</v>
          </cell>
          <cell r="AU224">
            <v>0</v>
          </cell>
        </row>
        <row r="225">
          <cell r="M225" t="str">
            <v>211.10.4</v>
          </cell>
          <cell r="N225" t="str">
            <v>1</v>
          </cell>
          <cell r="O225" t="str">
            <v>02</v>
          </cell>
          <cell r="P225" t="str">
            <v>21/09/2009</v>
          </cell>
          <cell r="Q225" t="str">
            <v>040</v>
          </cell>
          <cell r="R225">
            <v>240</v>
          </cell>
          <cell r="S225">
            <v>0</v>
          </cell>
          <cell r="T225" t="str">
            <v>211.10.4</v>
          </cell>
          <cell r="U225" t="str">
            <v>1</v>
          </cell>
          <cell r="V225" t="str">
            <v>02</v>
          </cell>
          <cell r="W225" t="str">
            <v>22/09/2009</v>
          </cell>
          <cell r="X225" t="str">
            <v>040</v>
          </cell>
          <cell r="Y225">
            <v>240</v>
          </cell>
          <cell r="Z225">
            <v>0</v>
          </cell>
          <cell r="AA225" t="str">
            <v>211.10.4</v>
          </cell>
          <cell r="AB225" t="str">
            <v>1</v>
          </cell>
          <cell r="AC225" t="str">
            <v>02</v>
          </cell>
          <cell r="AD225" t="str">
            <v>23/09/2009</v>
          </cell>
          <cell r="AE225" t="str">
            <v>040</v>
          </cell>
          <cell r="AF225">
            <v>240</v>
          </cell>
          <cell r="AG225">
            <v>0</v>
          </cell>
          <cell r="AH225" t="str">
            <v>211.10.4</v>
          </cell>
          <cell r="AI225" t="str">
            <v>1</v>
          </cell>
          <cell r="AJ225" t="str">
            <v>02</v>
          </cell>
          <cell r="AK225" t="str">
            <v>24/09/2009</v>
          </cell>
          <cell r="AL225" t="str">
            <v>040</v>
          </cell>
          <cell r="AM225">
            <v>240</v>
          </cell>
          <cell r="AN225">
            <v>0</v>
          </cell>
          <cell r="AO225" t="str">
            <v>211.10.4</v>
          </cell>
          <cell r="AP225" t="str">
            <v>1</v>
          </cell>
          <cell r="AQ225" t="str">
            <v>02</v>
          </cell>
          <cell r="AR225" t="str">
            <v>25/09/2009</v>
          </cell>
          <cell r="AS225" t="str">
            <v>040</v>
          </cell>
          <cell r="AT225">
            <v>240</v>
          </cell>
          <cell r="AU225">
            <v>0</v>
          </cell>
        </row>
        <row r="226">
          <cell r="M226" t="str">
            <v>211.09.4</v>
          </cell>
          <cell r="N226" t="str">
            <v>1</v>
          </cell>
          <cell r="O226" t="str">
            <v>02</v>
          </cell>
          <cell r="P226" t="str">
            <v>21/09/2009</v>
          </cell>
          <cell r="Q226" t="str">
            <v>040</v>
          </cell>
          <cell r="R226">
            <v>240</v>
          </cell>
          <cell r="S226">
            <v>0</v>
          </cell>
          <cell r="T226" t="str">
            <v>211.09.4</v>
          </cell>
          <cell r="U226" t="str">
            <v>1</v>
          </cell>
          <cell r="V226" t="str">
            <v>02</v>
          </cell>
          <cell r="W226" t="str">
            <v>22/09/2009</v>
          </cell>
          <cell r="X226" t="str">
            <v>040</v>
          </cell>
          <cell r="Y226">
            <v>240</v>
          </cell>
          <cell r="Z226">
            <v>0</v>
          </cell>
          <cell r="AA226" t="str">
            <v>211.09.4</v>
          </cell>
          <cell r="AB226" t="str">
            <v>1</v>
          </cell>
          <cell r="AC226" t="str">
            <v>02</v>
          </cell>
          <cell r="AD226" t="str">
            <v>23/09/2009</v>
          </cell>
          <cell r="AE226" t="str">
            <v>040</v>
          </cell>
          <cell r="AF226">
            <v>240</v>
          </cell>
          <cell r="AG226">
            <v>0</v>
          </cell>
          <cell r="AH226" t="str">
            <v>211.09.4</v>
          </cell>
          <cell r="AI226" t="str">
            <v>1</v>
          </cell>
          <cell r="AJ226" t="str">
            <v>02</v>
          </cell>
          <cell r="AK226" t="str">
            <v>24/09/2009</v>
          </cell>
          <cell r="AL226" t="str">
            <v>040</v>
          </cell>
          <cell r="AM226">
            <v>240</v>
          </cell>
          <cell r="AN226">
            <v>0</v>
          </cell>
          <cell r="AO226" t="str">
            <v>211.09.4</v>
          </cell>
          <cell r="AP226" t="str">
            <v>1</v>
          </cell>
          <cell r="AQ226" t="str">
            <v>02</v>
          </cell>
          <cell r="AR226" t="str">
            <v>25/09/2009</v>
          </cell>
          <cell r="AS226" t="str">
            <v>040</v>
          </cell>
          <cell r="AT226">
            <v>240</v>
          </cell>
          <cell r="AU226">
            <v>0</v>
          </cell>
        </row>
        <row r="227">
          <cell r="M227" t="str">
            <v>211.11.4</v>
          </cell>
          <cell r="N227" t="str">
            <v>1</v>
          </cell>
          <cell r="O227" t="str">
            <v>02</v>
          </cell>
          <cell r="P227" t="str">
            <v>21/09/2009</v>
          </cell>
          <cell r="Q227" t="str">
            <v>040</v>
          </cell>
          <cell r="R227">
            <v>240</v>
          </cell>
          <cell r="S227">
            <v>0</v>
          </cell>
          <cell r="T227" t="str">
            <v>211.11.4</v>
          </cell>
          <cell r="U227" t="str">
            <v>1</v>
          </cell>
          <cell r="V227" t="str">
            <v>02</v>
          </cell>
          <cell r="W227" t="str">
            <v>22/09/2009</v>
          </cell>
          <cell r="X227" t="str">
            <v>040</v>
          </cell>
          <cell r="Y227">
            <v>240</v>
          </cell>
          <cell r="Z227">
            <v>0</v>
          </cell>
          <cell r="AA227" t="str">
            <v>211.11.4</v>
          </cell>
          <cell r="AB227" t="str">
            <v>1</v>
          </cell>
          <cell r="AC227" t="str">
            <v>02</v>
          </cell>
          <cell r="AD227" t="str">
            <v>23/09/2009</v>
          </cell>
          <cell r="AE227" t="str">
            <v>040</v>
          </cell>
          <cell r="AF227">
            <v>240</v>
          </cell>
          <cell r="AG227">
            <v>0</v>
          </cell>
          <cell r="AH227" t="str">
            <v>211.11.4</v>
          </cell>
          <cell r="AI227" t="str">
            <v>1</v>
          </cell>
          <cell r="AJ227" t="str">
            <v>02</v>
          </cell>
          <cell r="AK227" t="str">
            <v>24/09/2009</v>
          </cell>
          <cell r="AL227" t="str">
            <v>040</v>
          </cell>
          <cell r="AM227">
            <v>240</v>
          </cell>
          <cell r="AN227">
            <v>0</v>
          </cell>
          <cell r="AO227" t="str">
            <v>211.11.4</v>
          </cell>
          <cell r="AP227" t="str">
            <v>1</v>
          </cell>
          <cell r="AQ227" t="str">
            <v>02</v>
          </cell>
          <cell r="AR227" t="str">
            <v>25/09/2009</v>
          </cell>
          <cell r="AS227" t="str">
            <v>040</v>
          </cell>
          <cell r="AT227">
            <v>240</v>
          </cell>
          <cell r="AU227">
            <v>0</v>
          </cell>
        </row>
        <row r="228">
          <cell r="M228" t="str">
            <v>211.12.4</v>
          </cell>
          <cell r="N228" t="str">
            <v>1</v>
          </cell>
          <cell r="O228" t="str">
            <v>02</v>
          </cell>
          <cell r="P228" t="str">
            <v>21/09/2009</v>
          </cell>
          <cell r="Q228" t="str">
            <v>040</v>
          </cell>
          <cell r="R228">
            <v>240</v>
          </cell>
          <cell r="S228">
            <v>0</v>
          </cell>
          <cell r="T228" t="str">
            <v>211.12.4</v>
          </cell>
          <cell r="U228" t="str">
            <v>1</v>
          </cell>
          <cell r="V228" t="str">
            <v>02</v>
          </cell>
          <cell r="W228" t="str">
            <v>22/09/2009</v>
          </cell>
          <cell r="X228" t="str">
            <v>040</v>
          </cell>
          <cell r="Y228">
            <v>240</v>
          </cell>
          <cell r="Z228">
            <v>0</v>
          </cell>
          <cell r="AA228" t="str">
            <v>211.12.4</v>
          </cell>
          <cell r="AB228" t="str">
            <v>1</v>
          </cell>
          <cell r="AC228" t="str">
            <v>02</v>
          </cell>
          <cell r="AD228" t="str">
            <v>23/09/2009</v>
          </cell>
          <cell r="AE228" t="str">
            <v>040</v>
          </cell>
          <cell r="AF228">
            <v>240</v>
          </cell>
          <cell r="AG228">
            <v>0</v>
          </cell>
          <cell r="AH228" t="str">
            <v>211.12.4</v>
          </cell>
          <cell r="AI228" t="str">
            <v>1</v>
          </cell>
          <cell r="AJ228" t="str">
            <v>02</v>
          </cell>
          <cell r="AK228" t="str">
            <v>24/09/2009</v>
          </cell>
          <cell r="AL228" t="str">
            <v>040</v>
          </cell>
          <cell r="AM228">
            <v>240</v>
          </cell>
          <cell r="AN228">
            <v>0</v>
          </cell>
          <cell r="AO228" t="str">
            <v>211.12.4</v>
          </cell>
          <cell r="AP228" t="str">
            <v>1</v>
          </cell>
          <cell r="AQ228" t="str">
            <v>02</v>
          </cell>
          <cell r="AR228" t="str">
            <v>25/09/2009</v>
          </cell>
          <cell r="AS228" t="str">
            <v>040</v>
          </cell>
          <cell r="AT228">
            <v>240</v>
          </cell>
          <cell r="AU228">
            <v>0</v>
          </cell>
        </row>
        <row r="229">
          <cell r="M229" t="str">
            <v>211.13.4</v>
          </cell>
          <cell r="N229" t="str">
            <v>1</v>
          </cell>
          <cell r="O229" t="str">
            <v>02</v>
          </cell>
          <cell r="P229" t="str">
            <v>21/09/2009</v>
          </cell>
          <cell r="Q229" t="str">
            <v>040</v>
          </cell>
          <cell r="R229">
            <v>240</v>
          </cell>
          <cell r="S229">
            <v>0</v>
          </cell>
          <cell r="T229" t="str">
            <v>211.13.4</v>
          </cell>
          <cell r="U229" t="str">
            <v>1</v>
          </cell>
          <cell r="V229" t="str">
            <v>02</v>
          </cell>
          <cell r="W229" t="str">
            <v>22/09/2009</v>
          </cell>
          <cell r="X229" t="str">
            <v>040</v>
          </cell>
          <cell r="Y229">
            <v>240</v>
          </cell>
          <cell r="Z229">
            <v>0</v>
          </cell>
          <cell r="AA229" t="str">
            <v>211.13.4</v>
          </cell>
          <cell r="AB229" t="str">
            <v>1</v>
          </cell>
          <cell r="AC229" t="str">
            <v>02</v>
          </cell>
          <cell r="AD229" t="str">
            <v>23/09/2009</v>
          </cell>
          <cell r="AE229" t="str">
            <v>040</v>
          </cell>
          <cell r="AF229">
            <v>240</v>
          </cell>
          <cell r="AG229">
            <v>0</v>
          </cell>
          <cell r="AH229" t="str">
            <v>211.13.4</v>
          </cell>
          <cell r="AI229" t="str">
            <v>1</v>
          </cell>
          <cell r="AJ229" t="str">
            <v>02</v>
          </cell>
          <cell r="AK229" t="str">
            <v>24/09/2009</v>
          </cell>
          <cell r="AL229" t="str">
            <v>040</v>
          </cell>
          <cell r="AM229">
            <v>240</v>
          </cell>
          <cell r="AN229">
            <v>0</v>
          </cell>
          <cell r="AO229" t="str">
            <v>211.13.4</v>
          </cell>
          <cell r="AP229" t="str">
            <v>1</v>
          </cell>
          <cell r="AQ229" t="str">
            <v>02</v>
          </cell>
          <cell r="AR229" t="str">
            <v>25/09/2009</v>
          </cell>
          <cell r="AS229" t="str">
            <v>040</v>
          </cell>
          <cell r="AT229">
            <v>240</v>
          </cell>
          <cell r="AU229">
            <v>0</v>
          </cell>
        </row>
        <row r="230">
          <cell r="M230" t="str">
            <v>211.14.4</v>
          </cell>
          <cell r="N230" t="str">
            <v>1</v>
          </cell>
          <cell r="O230" t="str">
            <v>02</v>
          </cell>
          <cell r="P230" t="str">
            <v>21/09/2009</v>
          </cell>
          <cell r="Q230" t="str">
            <v>040</v>
          </cell>
          <cell r="R230">
            <v>240</v>
          </cell>
          <cell r="S230">
            <v>0</v>
          </cell>
          <cell r="T230" t="str">
            <v>211.14.4</v>
          </cell>
          <cell r="U230" t="str">
            <v>1</v>
          </cell>
          <cell r="V230" t="str">
            <v>02</v>
          </cell>
          <cell r="W230" t="str">
            <v>22/09/2009</v>
          </cell>
          <cell r="X230" t="str">
            <v>040</v>
          </cell>
          <cell r="Y230">
            <v>240</v>
          </cell>
          <cell r="Z230">
            <v>0</v>
          </cell>
          <cell r="AA230" t="str">
            <v>211.14.4</v>
          </cell>
          <cell r="AB230" t="str">
            <v>1</v>
          </cell>
          <cell r="AC230" t="str">
            <v>02</v>
          </cell>
          <cell r="AD230" t="str">
            <v>23/09/2009</v>
          </cell>
          <cell r="AE230" t="str">
            <v>040</v>
          </cell>
          <cell r="AF230">
            <v>240</v>
          </cell>
          <cell r="AG230">
            <v>0</v>
          </cell>
          <cell r="AH230" t="str">
            <v>211.14.4</v>
          </cell>
          <cell r="AI230" t="str">
            <v>1</v>
          </cell>
          <cell r="AJ230" t="str">
            <v>02</v>
          </cell>
          <cell r="AK230" t="str">
            <v>24/09/2009</v>
          </cell>
          <cell r="AL230" t="str">
            <v>040</v>
          </cell>
          <cell r="AM230">
            <v>240</v>
          </cell>
          <cell r="AN230">
            <v>0</v>
          </cell>
          <cell r="AO230" t="str">
            <v>211.14.4</v>
          </cell>
          <cell r="AP230" t="str">
            <v>1</v>
          </cell>
          <cell r="AQ230" t="str">
            <v>02</v>
          </cell>
          <cell r="AR230" t="str">
            <v>25/09/2009</v>
          </cell>
          <cell r="AS230" t="str">
            <v>040</v>
          </cell>
          <cell r="AT230">
            <v>240</v>
          </cell>
          <cell r="AU230">
            <v>0</v>
          </cell>
        </row>
        <row r="231">
          <cell r="M231" t="str">
            <v>211.15.4</v>
          </cell>
          <cell r="N231" t="str">
            <v>1</v>
          </cell>
          <cell r="O231" t="str">
            <v>02</v>
          </cell>
          <cell r="P231" t="str">
            <v>21/09/2009</v>
          </cell>
          <cell r="Q231" t="str">
            <v>040</v>
          </cell>
          <cell r="R231">
            <v>240</v>
          </cell>
          <cell r="S231">
            <v>0</v>
          </cell>
          <cell r="T231" t="str">
            <v>211.15.4</v>
          </cell>
          <cell r="U231" t="str">
            <v>1</v>
          </cell>
          <cell r="V231" t="str">
            <v>02</v>
          </cell>
          <cell r="W231" t="str">
            <v>22/09/2009</v>
          </cell>
          <cell r="X231" t="str">
            <v>040</v>
          </cell>
          <cell r="Y231">
            <v>240</v>
          </cell>
          <cell r="Z231">
            <v>0</v>
          </cell>
          <cell r="AA231" t="str">
            <v>211.15.4</v>
          </cell>
          <cell r="AB231" t="str">
            <v>1</v>
          </cell>
          <cell r="AC231" t="str">
            <v>02</v>
          </cell>
          <cell r="AD231" t="str">
            <v>23/09/2009</v>
          </cell>
          <cell r="AE231" t="str">
            <v>040</v>
          </cell>
          <cell r="AF231">
            <v>240</v>
          </cell>
          <cell r="AG231">
            <v>0</v>
          </cell>
          <cell r="AH231" t="str">
            <v>211.15.4</v>
          </cell>
          <cell r="AI231" t="str">
            <v>1</v>
          </cell>
          <cell r="AJ231" t="str">
            <v>02</v>
          </cell>
          <cell r="AK231" t="str">
            <v>24/09/2009</v>
          </cell>
          <cell r="AL231" t="str">
            <v>040</v>
          </cell>
          <cell r="AM231">
            <v>240</v>
          </cell>
          <cell r="AN231">
            <v>0</v>
          </cell>
          <cell r="AO231" t="str">
            <v>211.15.4</v>
          </cell>
          <cell r="AP231" t="str">
            <v>1</v>
          </cell>
          <cell r="AQ231" t="str">
            <v>02</v>
          </cell>
          <cell r="AR231" t="str">
            <v>25/09/2009</v>
          </cell>
          <cell r="AS231" t="str">
            <v>040</v>
          </cell>
          <cell r="AT231">
            <v>240</v>
          </cell>
          <cell r="AU231">
            <v>0</v>
          </cell>
        </row>
        <row r="232">
          <cell r="M232" t="str">
            <v>231.08.4.22</v>
          </cell>
          <cell r="N232" t="str">
            <v>1</v>
          </cell>
          <cell r="O232" t="str">
            <v>02</v>
          </cell>
          <cell r="P232" t="str">
            <v>21/09/2009</v>
          </cell>
          <cell r="Q232" t="str">
            <v>040</v>
          </cell>
          <cell r="R232">
            <v>240</v>
          </cell>
          <cell r="S232">
            <v>0</v>
          </cell>
          <cell r="T232" t="str">
            <v>231.08.4.22</v>
          </cell>
          <cell r="U232" t="str">
            <v>1</v>
          </cell>
          <cell r="V232" t="str">
            <v>02</v>
          </cell>
          <cell r="W232" t="str">
            <v>22/09/2009</v>
          </cell>
          <cell r="X232" t="str">
            <v>040</v>
          </cell>
          <cell r="Y232">
            <v>240</v>
          </cell>
          <cell r="Z232">
            <v>0</v>
          </cell>
          <cell r="AA232" t="str">
            <v>231.08.4.22</v>
          </cell>
          <cell r="AB232" t="str">
            <v>1</v>
          </cell>
          <cell r="AC232" t="str">
            <v>02</v>
          </cell>
          <cell r="AD232" t="str">
            <v>23/09/2009</v>
          </cell>
          <cell r="AE232" t="str">
            <v>040</v>
          </cell>
          <cell r="AF232">
            <v>240</v>
          </cell>
          <cell r="AG232">
            <v>0</v>
          </cell>
          <cell r="AH232" t="str">
            <v>231.08.4.22</v>
          </cell>
          <cell r="AI232" t="str">
            <v>1</v>
          </cell>
          <cell r="AJ232" t="str">
            <v>02</v>
          </cell>
          <cell r="AK232" t="str">
            <v>24/09/2009</v>
          </cell>
          <cell r="AL232" t="str">
            <v>040</v>
          </cell>
          <cell r="AM232">
            <v>240</v>
          </cell>
          <cell r="AN232">
            <v>0</v>
          </cell>
          <cell r="AO232" t="str">
            <v>231.08.4.22</v>
          </cell>
          <cell r="AP232" t="str">
            <v>1</v>
          </cell>
          <cell r="AQ232" t="str">
            <v>02</v>
          </cell>
          <cell r="AR232" t="str">
            <v>25/09/2009</v>
          </cell>
          <cell r="AS232" t="str">
            <v>040</v>
          </cell>
          <cell r="AT232">
            <v>240</v>
          </cell>
          <cell r="AU232">
            <v>0</v>
          </cell>
        </row>
        <row r="233">
          <cell r="M233" t="str">
            <v>211.99.4.22</v>
          </cell>
          <cell r="N233" t="str">
            <v>1</v>
          </cell>
          <cell r="O233" t="str">
            <v>02</v>
          </cell>
          <cell r="P233" t="str">
            <v>21/09/2009</v>
          </cell>
          <cell r="Q233" t="str">
            <v>040</v>
          </cell>
          <cell r="R233">
            <v>240</v>
          </cell>
          <cell r="S233">
            <v>0</v>
          </cell>
          <cell r="T233" t="str">
            <v>211.99.4.22</v>
          </cell>
          <cell r="U233" t="str">
            <v>1</v>
          </cell>
          <cell r="V233" t="str">
            <v>02</v>
          </cell>
          <cell r="W233" t="str">
            <v>22/09/2009</v>
          </cell>
          <cell r="X233" t="str">
            <v>040</v>
          </cell>
          <cell r="Y233">
            <v>240</v>
          </cell>
          <cell r="Z233">
            <v>0</v>
          </cell>
          <cell r="AA233" t="str">
            <v>211.99.4.22</v>
          </cell>
          <cell r="AB233" t="str">
            <v>1</v>
          </cell>
          <cell r="AC233" t="str">
            <v>02</v>
          </cell>
          <cell r="AD233" t="str">
            <v>23/09/2009</v>
          </cell>
          <cell r="AE233" t="str">
            <v>040</v>
          </cell>
          <cell r="AF233">
            <v>240</v>
          </cell>
          <cell r="AG233">
            <v>0</v>
          </cell>
          <cell r="AH233" t="str">
            <v>211.99.4.22</v>
          </cell>
          <cell r="AI233" t="str">
            <v>1</v>
          </cell>
          <cell r="AJ233" t="str">
            <v>02</v>
          </cell>
          <cell r="AK233" t="str">
            <v>24/09/2009</v>
          </cell>
          <cell r="AL233" t="str">
            <v>040</v>
          </cell>
          <cell r="AM233">
            <v>240</v>
          </cell>
          <cell r="AN233">
            <v>0</v>
          </cell>
          <cell r="AO233" t="str">
            <v>211.99.4.22</v>
          </cell>
          <cell r="AP233" t="str">
            <v>1</v>
          </cell>
          <cell r="AQ233" t="str">
            <v>02</v>
          </cell>
          <cell r="AR233" t="str">
            <v>25/09/2009</v>
          </cell>
          <cell r="AS233" t="str">
            <v>040</v>
          </cell>
          <cell r="AT233">
            <v>240</v>
          </cell>
          <cell r="AU233">
            <v>0</v>
          </cell>
        </row>
        <row r="238">
          <cell r="M238" t="str">
            <v>213.03.4.01.001</v>
          </cell>
          <cell r="N238" t="str">
            <v>1</v>
          </cell>
          <cell r="O238" t="str">
            <v>02</v>
          </cell>
          <cell r="P238" t="str">
            <v>21/09/2009</v>
          </cell>
          <cell r="Q238" t="str">
            <v>040</v>
          </cell>
          <cell r="R238">
            <v>240</v>
          </cell>
          <cell r="S238">
            <v>0</v>
          </cell>
          <cell r="T238" t="str">
            <v>213.03.4.01.001</v>
          </cell>
          <cell r="U238" t="str">
            <v>1</v>
          </cell>
          <cell r="V238" t="str">
            <v>02</v>
          </cell>
          <cell r="W238" t="str">
            <v>22/09/2009</v>
          </cell>
          <cell r="X238" t="str">
            <v>040</v>
          </cell>
          <cell r="Y238">
            <v>240</v>
          </cell>
          <cell r="Z238">
            <v>0</v>
          </cell>
          <cell r="AA238" t="str">
            <v>213.03.4.01.001</v>
          </cell>
          <cell r="AB238" t="str">
            <v>1</v>
          </cell>
          <cell r="AC238" t="str">
            <v>02</v>
          </cell>
          <cell r="AD238" t="str">
            <v>23/09/2009</v>
          </cell>
          <cell r="AE238" t="str">
            <v>040</v>
          </cell>
          <cell r="AF238">
            <v>240</v>
          </cell>
          <cell r="AG238">
            <v>0</v>
          </cell>
          <cell r="AH238" t="str">
            <v>213.03.4.01.001</v>
          </cell>
          <cell r="AI238" t="str">
            <v>1</v>
          </cell>
          <cell r="AJ238" t="str">
            <v>02</v>
          </cell>
          <cell r="AK238" t="str">
            <v>24/09/2009</v>
          </cell>
          <cell r="AL238" t="str">
            <v>040</v>
          </cell>
          <cell r="AM238">
            <v>240</v>
          </cell>
          <cell r="AN238">
            <v>0</v>
          </cell>
          <cell r="AO238" t="str">
            <v>213.03.4.01.001</v>
          </cell>
          <cell r="AP238" t="str">
            <v>1</v>
          </cell>
          <cell r="AQ238" t="str">
            <v>02</v>
          </cell>
          <cell r="AR238" t="str">
            <v>25/09/2009</v>
          </cell>
          <cell r="AS238" t="str">
            <v>040</v>
          </cell>
          <cell r="AT238">
            <v>240</v>
          </cell>
          <cell r="AU238">
            <v>0</v>
          </cell>
        </row>
        <row r="239">
          <cell r="M239" t="str">
            <v>213.03.4.01.029</v>
          </cell>
          <cell r="N239" t="str">
            <v>1</v>
          </cell>
          <cell r="O239" t="str">
            <v>02</v>
          </cell>
          <cell r="P239" t="str">
            <v>21/09/2009</v>
          </cell>
          <cell r="Q239" t="str">
            <v>040</v>
          </cell>
          <cell r="R239">
            <v>240</v>
          </cell>
          <cell r="S239">
            <v>0</v>
          </cell>
          <cell r="T239" t="str">
            <v>213.03.4.01.029</v>
          </cell>
          <cell r="U239" t="str">
            <v>1</v>
          </cell>
          <cell r="V239" t="str">
            <v>02</v>
          </cell>
          <cell r="W239" t="str">
            <v>22/09/2009</v>
          </cell>
          <cell r="X239" t="str">
            <v>040</v>
          </cell>
          <cell r="Y239">
            <v>240</v>
          </cell>
          <cell r="Z239">
            <v>0</v>
          </cell>
          <cell r="AA239" t="str">
            <v>213.03.4.01.029</v>
          </cell>
          <cell r="AB239" t="str">
            <v>1</v>
          </cell>
          <cell r="AC239" t="str">
            <v>02</v>
          </cell>
          <cell r="AD239" t="str">
            <v>23/09/2009</v>
          </cell>
          <cell r="AE239" t="str">
            <v>040</v>
          </cell>
          <cell r="AF239">
            <v>240</v>
          </cell>
          <cell r="AG239">
            <v>0</v>
          </cell>
          <cell r="AH239" t="str">
            <v>213.03.4.01.029</v>
          </cell>
          <cell r="AI239" t="str">
            <v>1</v>
          </cell>
          <cell r="AJ239" t="str">
            <v>02</v>
          </cell>
          <cell r="AK239" t="str">
            <v>24/09/2009</v>
          </cell>
          <cell r="AL239" t="str">
            <v>040</v>
          </cell>
          <cell r="AM239">
            <v>240</v>
          </cell>
          <cell r="AN239">
            <v>0</v>
          </cell>
          <cell r="AO239" t="str">
            <v>213.03.4.01.029</v>
          </cell>
          <cell r="AP239" t="str">
            <v>1</v>
          </cell>
          <cell r="AQ239" t="str">
            <v>02</v>
          </cell>
          <cell r="AR239" t="str">
            <v>25/09/2009</v>
          </cell>
          <cell r="AS239" t="str">
            <v>040</v>
          </cell>
          <cell r="AT239">
            <v>240</v>
          </cell>
          <cell r="AU239">
            <v>0</v>
          </cell>
        </row>
        <row r="240">
          <cell r="M240" t="str">
            <v>213.03.4.01.030</v>
          </cell>
          <cell r="N240" t="str">
            <v>1</v>
          </cell>
          <cell r="O240" t="str">
            <v>02</v>
          </cell>
          <cell r="P240" t="str">
            <v>21/09/2009</v>
          </cell>
          <cell r="Q240" t="str">
            <v>040</v>
          </cell>
          <cell r="R240">
            <v>240</v>
          </cell>
          <cell r="S240">
            <v>0</v>
          </cell>
          <cell r="T240" t="str">
            <v>213.03.4.01.030</v>
          </cell>
          <cell r="U240" t="str">
            <v>1</v>
          </cell>
          <cell r="V240" t="str">
            <v>02</v>
          </cell>
          <cell r="W240" t="str">
            <v>22/09/2009</v>
          </cell>
          <cell r="X240" t="str">
            <v>040</v>
          </cell>
          <cell r="Y240">
            <v>240</v>
          </cell>
          <cell r="Z240">
            <v>0</v>
          </cell>
          <cell r="AA240" t="str">
            <v>213.03.4.01.030</v>
          </cell>
          <cell r="AB240" t="str">
            <v>1</v>
          </cell>
          <cell r="AC240" t="str">
            <v>02</v>
          </cell>
          <cell r="AD240" t="str">
            <v>23/09/2009</v>
          </cell>
          <cell r="AE240" t="str">
            <v>040</v>
          </cell>
          <cell r="AF240">
            <v>240</v>
          </cell>
          <cell r="AG240">
            <v>0</v>
          </cell>
          <cell r="AH240" t="str">
            <v>213.03.4.01.030</v>
          </cell>
          <cell r="AI240" t="str">
            <v>1</v>
          </cell>
          <cell r="AJ240" t="str">
            <v>02</v>
          </cell>
          <cell r="AK240" t="str">
            <v>24/09/2009</v>
          </cell>
          <cell r="AL240" t="str">
            <v>040</v>
          </cell>
          <cell r="AM240">
            <v>240</v>
          </cell>
          <cell r="AN240">
            <v>0</v>
          </cell>
          <cell r="AO240" t="str">
            <v>213.03.4.01.030</v>
          </cell>
          <cell r="AP240" t="str">
            <v>1</v>
          </cell>
          <cell r="AQ240" t="str">
            <v>02</v>
          </cell>
          <cell r="AR240" t="str">
            <v>25/09/2009</v>
          </cell>
          <cell r="AS240" t="str">
            <v>040</v>
          </cell>
          <cell r="AT240">
            <v>240</v>
          </cell>
          <cell r="AU240">
            <v>0</v>
          </cell>
        </row>
        <row r="241">
          <cell r="M241" t="str">
            <v>213.03.4.01.059</v>
          </cell>
          <cell r="N241" t="str">
            <v>1</v>
          </cell>
          <cell r="O241" t="str">
            <v>02</v>
          </cell>
          <cell r="P241" t="str">
            <v>21/09/2009</v>
          </cell>
          <cell r="Q241" t="str">
            <v>040</v>
          </cell>
          <cell r="R241">
            <v>240</v>
          </cell>
          <cell r="S241">
            <v>0</v>
          </cell>
          <cell r="T241" t="str">
            <v>213.03.4.01.059</v>
          </cell>
          <cell r="U241" t="str">
            <v>1</v>
          </cell>
          <cell r="V241" t="str">
            <v>02</v>
          </cell>
          <cell r="W241" t="str">
            <v>22/09/2009</v>
          </cell>
          <cell r="X241" t="str">
            <v>040</v>
          </cell>
          <cell r="Y241">
            <v>240</v>
          </cell>
          <cell r="Z241">
            <v>0</v>
          </cell>
          <cell r="AA241" t="str">
            <v>213.03.4.01.059</v>
          </cell>
          <cell r="AB241" t="str">
            <v>1</v>
          </cell>
          <cell r="AC241" t="str">
            <v>02</v>
          </cell>
          <cell r="AD241" t="str">
            <v>23/09/2009</v>
          </cell>
          <cell r="AE241" t="str">
            <v>040</v>
          </cell>
          <cell r="AF241">
            <v>240</v>
          </cell>
          <cell r="AG241">
            <v>0</v>
          </cell>
          <cell r="AH241" t="str">
            <v>213.03.4.01.059</v>
          </cell>
          <cell r="AI241" t="str">
            <v>1</v>
          </cell>
          <cell r="AJ241" t="str">
            <v>02</v>
          </cell>
          <cell r="AK241" t="str">
            <v>24/09/2009</v>
          </cell>
          <cell r="AL241" t="str">
            <v>040</v>
          </cell>
          <cell r="AM241">
            <v>240</v>
          </cell>
          <cell r="AN241">
            <v>0</v>
          </cell>
          <cell r="AO241" t="str">
            <v>213.03.4.01.059</v>
          </cell>
          <cell r="AP241" t="str">
            <v>1</v>
          </cell>
          <cell r="AQ241" t="str">
            <v>02</v>
          </cell>
          <cell r="AR241" t="str">
            <v>25/09/2009</v>
          </cell>
          <cell r="AS241" t="str">
            <v>040</v>
          </cell>
          <cell r="AT241">
            <v>240</v>
          </cell>
          <cell r="AU241">
            <v>0</v>
          </cell>
        </row>
        <row r="242">
          <cell r="M242" t="str">
            <v>213.03.4.01.060</v>
          </cell>
          <cell r="N242" t="str">
            <v>1</v>
          </cell>
          <cell r="O242" t="str">
            <v>02</v>
          </cell>
          <cell r="P242" t="str">
            <v>21/09/2009</v>
          </cell>
          <cell r="Q242" t="str">
            <v>040</v>
          </cell>
          <cell r="R242">
            <v>240</v>
          </cell>
          <cell r="S242">
            <v>0</v>
          </cell>
          <cell r="T242" t="str">
            <v>213.03.4.01.060</v>
          </cell>
          <cell r="U242" t="str">
            <v>1</v>
          </cell>
          <cell r="V242" t="str">
            <v>02</v>
          </cell>
          <cell r="W242" t="str">
            <v>22/09/2009</v>
          </cell>
          <cell r="X242" t="str">
            <v>040</v>
          </cell>
          <cell r="Y242">
            <v>240</v>
          </cell>
          <cell r="Z242">
            <v>0</v>
          </cell>
          <cell r="AA242" t="str">
            <v>213.03.4.01.060</v>
          </cell>
          <cell r="AB242" t="str">
            <v>1</v>
          </cell>
          <cell r="AC242" t="str">
            <v>02</v>
          </cell>
          <cell r="AD242" t="str">
            <v>23/09/2009</v>
          </cell>
          <cell r="AE242" t="str">
            <v>040</v>
          </cell>
          <cell r="AF242">
            <v>240</v>
          </cell>
          <cell r="AG242">
            <v>0</v>
          </cell>
          <cell r="AH242" t="str">
            <v>213.03.4.01.060</v>
          </cell>
          <cell r="AI242" t="str">
            <v>1</v>
          </cell>
          <cell r="AJ242" t="str">
            <v>02</v>
          </cell>
          <cell r="AK242" t="str">
            <v>24/09/2009</v>
          </cell>
          <cell r="AL242" t="str">
            <v>040</v>
          </cell>
          <cell r="AM242">
            <v>240</v>
          </cell>
          <cell r="AN242">
            <v>0</v>
          </cell>
          <cell r="AO242" t="str">
            <v>213.03.4.01.060</v>
          </cell>
          <cell r="AP242" t="str">
            <v>1</v>
          </cell>
          <cell r="AQ242" t="str">
            <v>02</v>
          </cell>
          <cell r="AR242" t="str">
            <v>25/09/2009</v>
          </cell>
          <cell r="AS242" t="str">
            <v>040</v>
          </cell>
          <cell r="AT242">
            <v>240</v>
          </cell>
          <cell r="AU242">
            <v>0</v>
          </cell>
        </row>
        <row r="243">
          <cell r="M243" t="str">
            <v>213.03.4.01.089</v>
          </cell>
          <cell r="N243" t="str">
            <v>1</v>
          </cell>
          <cell r="O243" t="str">
            <v>02</v>
          </cell>
          <cell r="P243" t="str">
            <v>21/09/2009</v>
          </cell>
          <cell r="Q243" t="str">
            <v>040</v>
          </cell>
          <cell r="R243">
            <v>240</v>
          </cell>
          <cell r="S243">
            <v>0</v>
          </cell>
          <cell r="T243" t="str">
            <v>213.03.4.01.089</v>
          </cell>
          <cell r="U243" t="str">
            <v>1</v>
          </cell>
          <cell r="V243" t="str">
            <v>02</v>
          </cell>
          <cell r="W243" t="str">
            <v>22/09/2009</v>
          </cell>
          <cell r="X243" t="str">
            <v>040</v>
          </cell>
          <cell r="Y243">
            <v>240</v>
          </cell>
          <cell r="Z243">
            <v>0</v>
          </cell>
          <cell r="AA243" t="str">
            <v>213.03.4.01.089</v>
          </cell>
          <cell r="AB243" t="str">
            <v>1</v>
          </cell>
          <cell r="AC243" t="str">
            <v>02</v>
          </cell>
          <cell r="AD243" t="str">
            <v>23/09/2009</v>
          </cell>
          <cell r="AE243" t="str">
            <v>040</v>
          </cell>
          <cell r="AF243">
            <v>240</v>
          </cell>
          <cell r="AG243">
            <v>0</v>
          </cell>
          <cell r="AH243" t="str">
            <v>213.03.4.01.089</v>
          </cell>
          <cell r="AI243" t="str">
            <v>1</v>
          </cell>
          <cell r="AJ243" t="str">
            <v>02</v>
          </cell>
          <cell r="AK243" t="str">
            <v>24/09/2009</v>
          </cell>
          <cell r="AL243" t="str">
            <v>040</v>
          </cell>
          <cell r="AM243">
            <v>240</v>
          </cell>
          <cell r="AN243">
            <v>0</v>
          </cell>
          <cell r="AO243" t="str">
            <v>213.03.4.01.089</v>
          </cell>
          <cell r="AP243" t="str">
            <v>1</v>
          </cell>
          <cell r="AQ243" t="str">
            <v>02</v>
          </cell>
          <cell r="AR243" t="str">
            <v>25/09/2009</v>
          </cell>
          <cell r="AS243" t="str">
            <v>040</v>
          </cell>
          <cell r="AT243">
            <v>240</v>
          </cell>
          <cell r="AU243">
            <v>0</v>
          </cell>
        </row>
        <row r="244">
          <cell r="M244" t="str">
            <v>213.03.4.01.090</v>
          </cell>
          <cell r="N244" t="str">
            <v>1</v>
          </cell>
          <cell r="O244" t="str">
            <v>02</v>
          </cell>
          <cell r="P244" t="str">
            <v>21/09/2009</v>
          </cell>
          <cell r="Q244" t="str">
            <v>040</v>
          </cell>
          <cell r="R244">
            <v>240</v>
          </cell>
          <cell r="S244">
            <v>0</v>
          </cell>
          <cell r="T244" t="str">
            <v>213.03.4.01.090</v>
          </cell>
          <cell r="U244" t="str">
            <v>1</v>
          </cell>
          <cell r="V244" t="str">
            <v>02</v>
          </cell>
          <cell r="W244" t="str">
            <v>22/09/2009</v>
          </cell>
          <cell r="X244" t="str">
            <v>040</v>
          </cell>
          <cell r="Y244">
            <v>240</v>
          </cell>
          <cell r="Z244">
            <v>0</v>
          </cell>
          <cell r="AA244" t="str">
            <v>213.03.4.01.090</v>
          </cell>
          <cell r="AB244" t="str">
            <v>1</v>
          </cell>
          <cell r="AC244" t="str">
            <v>02</v>
          </cell>
          <cell r="AD244" t="str">
            <v>23/09/2009</v>
          </cell>
          <cell r="AE244" t="str">
            <v>040</v>
          </cell>
          <cell r="AF244">
            <v>240</v>
          </cell>
          <cell r="AG244">
            <v>0</v>
          </cell>
          <cell r="AH244" t="str">
            <v>213.03.4.01.090</v>
          </cell>
          <cell r="AI244" t="str">
            <v>1</v>
          </cell>
          <cell r="AJ244" t="str">
            <v>02</v>
          </cell>
          <cell r="AK244" t="str">
            <v>24/09/2009</v>
          </cell>
          <cell r="AL244" t="str">
            <v>040</v>
          </cell>
          <cell r="AM244">
            <v>240</v>
          </cell>
          <cell r="AN244">
            <v>0</v>
          </cell>
          <cell r="AO244" t="str">
            <v>213.03.4.01.090</v>
          </cell>
          <cell r="AP244" t="str">
            <v>1</v>
          </cell>
          <cell r="AQ244" t="str">
            <v>02</v>
          </cell>
          <cell r="AR244" t="str">
            <v>25/09/2009</v>
          </cell>
          <cell r="AS244" t="str">
            <v>040</v>
          </cell>
          <cell r="AT244">
            <v>240</v>
          </cell>
          <cell r="AU244">
            <v>0</v>
          </cell>
        </row>
        <row r="245">
          <cell r="M245" t="str">
            <v>213.03.4.01.179</v>
          </cell>
          <cell r="N245" t="str">
            <v>1</v>
          </cell>
          <cell r="O245" t="str">
            <v>02</v>
          </cell>
          <cell r="P245" t="str">
            <v>21/09/2009</v>
          </cell>
          <cell r="Q245" t="str">
            <v>040</v>
          </cell>
          <cell r="R245">
            <v>240</v>
          </cell>
          <cell r="S245">
            <v>0</v>
          </cell>
          <cell r="T245" t="str">
            <v>213.03.4.01.179</v>
          </cell>
          <cell r="U245" t="str">
            <v>1</v>
          </cell>
          <cell r="V245" t="str">
            <v>02</v>
          </cell>
          <cell r="W245" t="str">
            <v>22/09/2009</v>
          </cell>
          <cell r="X245" t="str">
            <v>040</v>
          </cell>
          <cell r="Y245">
            <v>240</v>
          </cell>
          <cell r="Z245">
            <v>0</v>
          </cell>
          <cell r="AA245" t="str">
            <v>213.03.4.01.179</v>
          </cell>
          <cell r="AB245" t="str">
            <v>1</v>
          </cell>
          <cell r="AC245" t="str">
            <v>02</v>
          </cell>
          <cell r="AD245" t="str">
            <v>23/09/2009</v>
          </cell>
          <cell r="AE245" t="str">
            <v>040</v>
          </cell>
          <cell r="AF245">
            <v>240</v>
          </cell>
          <cell r="AG245">
            <v>0</v>
          </cell>
          <cell r="AH245" t="str">
            <v>213.03.4.01.179</v>
          </cell>
          <cell r="AI245" t="str">
            <v>1</v>
          </cell>
          <cell r="AJ245" t="str">
            <v>02</v>
          </cell>
          <cell r="AK245" t="str">
            <v>24/09/2009</v>
          </cell>
          <cell r="AL245" t="str">
            <v>040</v>
          </cell>
          <cell r="AM245">
            <v>240</v>
          </cell>
          <cell r="AN245">
            <v>0</v>
          </cell>
          <cell r="AO245" t="str">
            <v>213.03.4.01.179</v>
          </cell>
          <cell r="AP245" t="str">
            <v>1</v>
          </cell>
          <cell r="AQ245" t="str">
            <v>02</v>
          </cell>
          <cell r="AR245" t="str">
            <v>25/09/2009</v>
          </cell>
          <cell r="AS245" t="str">
            <v>040</v>
          </cell>
          <cell r="AT245">
            <v>240</v>
          </cell>
          <cell r="AU245">
            <v>0</v>
          </cell>
        </row>
        <row r="246">
          <cell r="M246" t="str">
            <v>213.03.4.01.180</v>
          </cell>
          <cell r="N246" t="str">
            <v>1</v>
          </cell>
          <cell r="O246" t="str">
            <v>02</v>
          </cell>
          <cell r="P246" t="str">
            <v>21/09/2009</v>
          </cell>
          <cell r="Q246" t="str">
            <v>040</v>
          </cell>
          <cell r="R246">
            <v>240</v>
          </cell>
          <cell r="S246">
            <v>0</v>
          </cell>
          <cell r="T246" t="str">
            <v>213.03.4.01.180</v>
          </cell>
          <cell r="U246" t="str">
            <v>1</v>
          </cell>
          <cell r="V246" t="str">
            <v>02</v>
          </cell>
          <cell r="W246" t="str">
            <v>22/09/2009</v>
          </cell>
          <cell r="X246" t="str">
            <v>040</v>
          </cell>
          <cell r="Y246">
            <v>240</v>
          </cell>
          <cell r="Z246">
            <v>0</v>
          </cell>
          <cell r="AA246" t="str">
            <v>213.03.4.01.180</v>
          </cell>
          <cell r="AB246" t="str">
            <v>1</v>
          </cell>
          <cell r="AC246" t="str">
            <v>02</v>
          </cell>
          <cell r="AD246" t="str">
            <v>23/09/2009</v>
          </cell>
          <cell r="AE246" t="str">
            <v>040</v>
          </cell>
          <cell r="AF246">
            <v>240</v>
          </cell>
          <cell r="AG246">
            <v>0</v>
          </cell>
          <cell r="AH246" t="str">
            <v>213.03.4.01.180</v>
          </cell>
          <cell r="AI246" t="str">
            <v>1</v>
          </cell>
          <cell r="AJ246" t="str">
            <v>02</v>
          </cell>
          <cell r="AK246" t="str">
            <v>24/09/2009</v>
          </cell>
          <cell r="AL246" t="str">
            <v>040</v>
          </cell>
          <cell r="AM246">
            <v>240</v>
          </cell>
          <cell r="AN246">
            <v>0</v>
          </cell>
          <cell r="AO246" t="str">
            <v>213.03.4.01.180</v>
          </cell>
          <cell r="AP246" t="str">
            <v>1</v>
          </cell>
          <cell r="AQ246" t="str">
            <v>02</v>
          </cell>
          <cell r="AR246" t="str">
            <v>25/09/2009</v>
          </cell>
          <cell r="AS246" t="str">
            <v>040</v>
          </cell>
          <cell r="AT246">
            <v>240</v>
          </cell>
          <cell r="AU246">
            <v>0</v>
          </cell>
        </row>
        <row r="247">
          <cell r="M247" t="str">
            <v>213.03.4.01.269</v>
          </cell>
          <cell r="N247" t="str">
            <v>1</v>
          </cell>
          <cell r="O247" t="str">
            <v>02</v>
          </cell>
          <cell r="P247" t="str">
            <v>21/09/2009</v>
          </cell>
          <cell r="Q247" t="str">
            <v>040</v>
          </cell>
          <cell r="R247">
            <v>240</v>
          </cell>
          <cell r="S247">
            <v>0</v>
          </cell>
          <cell r="T247" t="str">
            <v>213.03.4.01.269</v>
          </cell>
          <cell r="U247" t="str">
            <v>1</v>
          </cell>
          <cell r="V247" t="str">
            <v>02</v>
          </cell>
          <cell r="W247" t="str">
            <v>22/09/2009</v>
          </cell>
          <cell r="X247" t="str">
            <v>040</v>
          </cell>
          <cell r="Y247">
            <v>240</v>
          </cell>
          <cell r="Z247">
            <v>0</v>
          </cell>
          <cell r="AA247" t="str">
            <v>213.03.4.01.269</v>
          </cell>
          <cell r="AB247" t="str">
            <v>1</v>
          </cell>
          <cell r="AC247" t="str">
            <v>02</v>
          </cell>
          <cell r="AD247" t="str">
            <v>23/09/2009</v>
          </cell>
          <cell r="AE247" t="str">
            <v>040</v>
          </cell>
          <cell r="AF247">
            <v>240</v>
          </cell>
          <cell r="AG247">
            <v>0</v>
          </cell>
          <cell r="AH247" t="str">
            <v>213.03.4.01.269</v>
          </cell>
          <cell r="AI247" t="str">
            <v>1</v>
          </cell>
          <cell r="AJ247" t="str">
            <v>02</v>
          </cell>
          <cell r="AK247" t="str">
            <v>24/09/2009</v>
          </cell>
          <cell r="AL247" t="str">
            <v>040</v>
          </cell>
          <cell r="AM247">
            <v>240</v>
          </cell>
          <cell r="AN247">
            <v>0</v>
          </cell>
          <cell r="AO247" t="str">
            <v>213.03.4.01.269</v>
          </cell>
          <cell r="AP247" t="str">
            <v>1</v>
          </cell>
          <cell r="AQ247" t="str">
            <v>02</v>
          </cell>
          <cell r="AR247" t="str">
            <v>25/09/2009</v>
          </cell>
          <cell r="AS247" t="str">
            <v>040</v>
          </cell>
          <cell r="AT247">
            <v>240</v>
          </cell>
          <cell r="AU247">
            <v>0</v>
          </cell>
        </row>
        <row r="248">
          <cell r="M248" t="str">
            <v>213.03.4.01.270</v>
          </cell>
          <cell r="N248" t="str">
            <v>1</v>
          </cell>
          <cell r="O248" t="str">
            <v>02</v>
          </cell>
          <cell r="P248" t="str">
            <v>21/09/2009</v>
          </cell>
          <cell r="Q248" t="str">
            <v>040</v>
          </cell>
          <cell r="R248">
            <v>240</v>
          </cell>
          <cell r="S248">
            <v>0</v>
          </cell>
          <cell r="T248" t="str">
            <v>213.03.4.01.270</v>
          </cell>
          <cell r="U248" t="str">
            <v>1</v>
          </cell>
          <cell r="V248" t="str">
            <v>02</v>
          </cell>
          <cell r="W248" t="str">
            <v>22/09/2009</v>
          </cell>
          <cell r="X248" t="str">
            <v>040</v>
          </cell>
          <cell r="Y248">
            <v>240</v>
          </cell>
          <cell r="Z248">
            <v>0</v>
          </cell>
          <cell r="AA248" t="str">
            <v>213.03.4.01.270</v>
          </cell>
          <cell r="AB248" t="str">
            <v>1</v>
          </cell>
          <cell r="AC248" t="str">
            <v>02</v>
          </cell>
          <cell r="AD248" t="str">
            <v>23/09/2009</v>
          </cell>
          <cell r="AE248" t="str">
            <v>040</v>
          </cell>
          <cell r="AF248">
            <v>240</v>
          </cell>
          <cell r="AG248">
            <v>0</v>
          </cell>
          <cell r="AH248" t="str">
            <v>213.03.4.01.270</v>
          </cell>
          <cell r="AI248" t="str">
            <v>1</v>
          </cell>
          <cell r="AJ248" t="str">
            <v>02</v>
          </cell>
          <cell r="AK248" t="str">
            <v>24/09/2009</v>
          </cell>
          <cell r="AL248" t="str">
            <v>040</v>
          </cell>
          <cell r="AM248">
            <v>240</v>
          </cell>
          <cell r="AN248">
            <v>0</v>
          </cell>
          <cell r="AO248" t="str">
            <v>213.03.4.01.270</v>
          </cell>
          <cell r="AP248" t="str">
            <v>1</v>
          </cell>
          <cell r="AQ248" t="str">
            <v>02</v>
          </cell>
          <cell r="AR248" t="str">
            <v>25/09/2009</v>
          </cell>
          <cell r="AS248" t="str">
            <v>040</v>
          </cell>
          <cell r="AT248">
            <v>240</v>
          </cell>
          <cell r="AU248">
            <v>0</v>
          </cell>
        </row>
        <row r="249">
          <cell r="M249" t="str">
            <v>213.03.4.01.359</v>
          </cell>
          <cell r="N249" t="str">
            <v>1</v>
          </cell>
          <cell r="O249" t="str">
            <v>02</v>
          </cell>
          <cell r="P249" t="str">
            <v>21/09/2009</v>
          </cell>
          <cell r="Q249" t="str">
            <v>040</v>
          </cell>
          <cell r="R249">
            <v>240</v>
          </cell>
          <cell r="S249">
            <v>0</v>
          </cell>
          <cell r="T249" t="str">
            <v>213.03.4.01.359</v>
          </cell>
          <cell r="U249" t="str">
            <v>1</v>
          </cell>
          <cell r="V249" t="str">
            <v>02</v>
          </cell>
          <cell r="W249" t="str">
            <v>22/09/2009</v>
          </cell>
          <cell r="X249" t="str">
            <v>040</v>
          </cell>
          <cell r="Y249">
            <v>240</v>
          </cell>
          <cell r="Z249">
            <v>0</v>
          </cell>
          <cell r="AA249" t="str">
            <v>213.03.4.01.359</v>
          </cell>
          <cell r="AB249" t="str">
            <v>1</v>
          </cell>
          <cell r="AC249" t="str">
            <v>02</v>
          </cell>
          <cell r="AD249" t="str">
            <v>23/09/2009</v>
          </cell>
          <cell r="AE249" t="str">
            <v>040</v>
          </cell>
          <cell r="AF249">
            <v>240</v>
          </cell>
          <cell r="AG249">
            <v>0</v>
          </cell>
          <cell r="AH249" t="str">
            <v>213.03.4.01.359</v>
          </cell>
          <cell r="AI249" t="str">
            <v>1</v>
          </cell>
          <cell r="AJ249" t="str">
            <v>02</v>
          </cell>
          <cell r="AK249" t="str">
            <v>24/09/2009</v>
          </cell>
          <cell r="AL249" t="str">
            <v>040</v>
          </cell>
          <cell r="AM249">
            <v>240</v>
          </cell>
          <cell r="AN249">
            <v>0</v>
          </cell>
          <cell r="AO249" t="str">
            <v>213.03.4.01.359</v>
          </cell>
          <cell r="AP249" t="str">
            <v>1</v>
          </cell>
          <cell r="AQ249" t="str">
            <v>02</v>
          </cell>
          <cell r="AR249" t="str">
            <v>25/09/2009</v>
          </cell>
          <cell r="AS249" t="str">
            <v>040</v>
          </cell>
          <cell r="AT249">
            <v>240</v>
          </cell>
          <cell r="AU249">
            <v>0</v>
          </cell>
        </row>
        <row r="250">
          <cell r="M250" t="str">
            <v>213.03.4.01.360</v>
          </cell>
          <cell r="N250" t="str">
            <v>1</v>
          </cell>
          <cell r="O250" t="str">
            <v>02</v>
          </cell>
          <cell r="P250" t="str">
            <v>21/09/2009</v>
          </cell>
          <cell r="Q250" t="str">
            <v>040</v>
          </cell>
          <cell r="R250">
            <v>240</v>
          </cell>
          <cell r="S250">
            <v>0</v>
          </cell>
          <cell r="T250" t="str">
            <v>213.03.4.01.360</v>
          </cell>
          <cell r="U250" t="str">
            <v>1</v>
          </cell>
          <cell r="V250" t="str">
            <v>02</v>
          </cell>
          <cell r="W250" t="str">
            <v>22/09/2009</v>
          </cell>
          <cell r="X250" t="str">
            <v>040</v>
          </cell>
          <cell r="Y250">
            <v>240</v>
          </cell>
          <cell r="Z250">
            <v>0</v>
          </cell>
          <cell r="AA250" t="str">
            <v>213.03.4.01.360</v>
          </cell>
          <cell r="AB250" t="str">
            <v>1</v>
          </cell>
          <cell r="AC250" t="str">
            <v>02</v>
          </cell>
          <cell r="AD250" t="str">
            <v>23/09/2009</v>
          </cell>
          <cell r="AE250" t="str">
            <v>040</v>
          </cell>
          <cell r="AF250">
            <v>240</v>
          </cell>
          <cell r="AG250">
            <v>0</v>
          </cell>
          <cell r="AH250" t="str">
            <v>213.03.4.01.360</v>
          </cell>
          <cell r="AI250" t="str">
            <v>1</v>
          </cell>
          <cell r="AJ250" t="str">
            <v>02</v>
          </cell>
          <cell r="AK250" t="str">
            <v>24/09/2009</v>
          </cell>
          <cell r="AL250" t="str">
            <v>040</v>
          </cell>
          <cell r="AM250">
            <v>240</v>
          </cell>
          <cell r="AN250">
            <v>0</v>
          </cell>
          <cell r="AO250" t="str">
            <v>213.03.4.01.360</v>
          </cell>
          <cell r="AP250" t="str">
            <v>1</v>
          </cell>
          <cell r="AQ250" t="str">
            <v>02</v>
          </cell>
          <cell r="AR250" t="str">
            <v>25/09/2009</v>
          </cell>
          <cell r="AS250" t="str">
            <v>040</v>
          </cell>
          <cell r="AT250">
            <v>240</v>
          </cell>
          <cell r="AU250">
            <v>0</v>
          </cell>
        </row>
        <row r="251">
          <cell r="M251" t="str">
            <v>213.03.4.01.500</v>
          </cell>
          <cell r="N251" t="str">
            <v>1</v>
          </cell>
          <cell r="O251" t="str">
            <v>02</v>
          </cell>
          <cell r="P251" t="str">
            <v>21/09/2009</v>
          </cell>
          <cell r="Q251" t="str">
            <v>040</v>
          </cell>
          <cell r="R251">
            <v>240</v>
          </cell>
          <cell r="S251">
            <v>0</v>
          </cell>
          <cell r="T251" t="str">
            <v>213.03.4.01.500</v>
          </cell>
          <cell r="U251" t="str">
            <v>1</v>
          </cell>
          <cell r="V251" t="str">
            <v>02</v>
          </cell>
          <cell r="W251" t="str">
            <v>22/09/2009</v>
          </cell>
          <cell r="X251" t="str">
            <v>040</v>
          </cell>
          <cell r="Y251">
            <v>240</v>
          </cell>
          <cell r="Z251">
            <v>0</v>
          </cell>
          <cell r="AA251" t="str">
            <v>213.03.4.01.500</v>
          </cell>
          <cell r="AB251" t="str">
            <v>1</v>
          </cell>
          <cell r="AC251" t="str">
            <v>02</v>
          </cell>
          <cell r="AD251" t="str">
            <v>23/09/2009</v>
          </cell>
          <cell r="AE251" t="str">
            <v>040</v>
          </cell>
          <cell r="AF251">
            <v>240</v>
          </cell>
          <cell r="AG251">
            <v>0</v>
          </cell>
          <cell r="AH251" t="str">
            <v>213.03.4.01.500</v>
          </cell>
          <cell r="AI251" t="str">
            <v>1</v>
          </cell>
          <cell r="AJ251" t="str">
            <v>02</v>
          </cell>
          <cell r="AK251" t="str">
            <v>24/09/2009</v>
          </cell>
          <cell r="AL251" t="str">
            <v>040</v>
          </cell>
          <cell r="AM251">
            <v>240</v>
          </cell>
          <cell r="AN251">
            <v>0</v>
          </cell>
          <cell r="AO251" t="str">
            <v>213.03.4.01.500</v>
          </cell>
          <cell r="AP251" t="str">
            <v>1</v>
          </cell>
          <cell r="AQ251" t="str">
            <v>02</v>
          </cell>
          <cell r="AR251" t="str">
            <v>25/09/2009</v>
          </cell>
          <cell r="AS251" t="str">
            <v>040</v>
          </cell>
          <cell r="AT251">
            <v>240</v>
          </cell>
          <cell r="AU251">
            <v>0</v>
          </cell>
        </row>
        <row r="252">
          <cell r="M252" t="str">
            <v>213.03.4.01.505</v>
          </cell>
          <cell r="N252" t="str">
            <v>1</v>
          </cell>
          <cell r="O252" t="str">
            <v>02</v>
          </cell>
          <cell r="P252" t="str">
            <v>21/09/2009</v>
          </cell>
          <cell r="Q252" t="str">
            <v>040</v>
          </cell>
          <cell r="R252">
            <v>240</v>
          </cell>
          <cell r="S252">
            <v>0</v>
          </cell>
          <cell r="T252" t="str">
            <v>213.03.4.01.505</v>
          </cell>
          <cell r="U252" t="str">
            <v>1</v>
          </cell>
          <cell r="V252" t="str">
            <v>02</v>
          </cell>
          <cell r="W252" t="str">
            <v>22/09/2009</v>
          </cell>
          <cell r="X252" t="str">
            <v>040</v>
          </cell>
          <cell r="Y252">
            <v>240</v>
          </cell>
          <cell r="Z252">
            <v>0</v>
          </cell>
          <cell r="AA252" t="str">
            <v>213.03.4.01.505</v>
          </cell>
          <cell r="AB252" t="str">
            <v>1</v>
          </cell>
          <cell r="AC252" t="str">
            <v>02</v>
          </cell>
          <cell r="AD252" t="str">
            <v>23/09/2009</v>
          </cell>
          <cell r="AE252" t="str">
            <v>040</v>
          </cell>
          <cell r="AF252">
            <v>240</v>
          </cell>
          <cell r="AG252">
            <v>0</v>
          </cell>
          <cell r="AH252" t="str">
            <v>213.03.4.01.505</v>
          </cell>
          <cell r="AI252" t="str">
            <v>1</v>
          </cell>
          <cell r="AJ252" t="str">
            <v>02</v>
          </cell>
          <cell r="AK252" t="str">
            <v>24/09/2009</v>
          </cell>
          <cell r="AL252" t="str">
            <v>040</v>
          </cell>
          <cell r="AM252">
            <v>240</v>
          </cell>
          <cell r="AN252">
            <v>0</v>
          </cell>
          <cell r="AO252" t="str">
            <v>213.03.4.01.505</v>
          </cell>
          <cell r="AP252" t="str">
            <v>1</v>
          </cell>
          <cell r="AQ252" t="str">
            <v>02</v>
          </cell>
          <cell r="AR252" t="str">
            <v>25/09/2009</v>
          </cell>
          <cell r="AS252" t="str">
            <v>040</v>
          </cell>
          <cell r="AT252">
            <v>240</v>
          </cell>
          <cell r="AU252">
            <v>0</v>
          </cell>
        </row>
        <row r="253">
          <cell r="M253" t="str">
            <v>213.03.4.01.510</v>
          </cell>
          <cell r="N253" t="str">
            <v>1</v>
          </cell>
          <cell r="O253" t="str">
            <v>02</v>
          </cell>
          <cell r="P253" t="str">
            <v>21/09/2009</v>
          </cell>
          <cell r="Q253" t="str">
            <v>040</v>
          </cell>
          <cell r="R253">
            <v>240</v>
          </cell>
          <cell r="S253">
            <v>0</v>
          </cell>
          <cell r="T253" t="str">
            <v>213.03.4.01.510</v>
          </cell>
          <cell r="U253" t="str">
            <v>1</v>
          </cell>
          <cell r="V253" t="str">
            <v>02</v>
          </cell>
          <cell r="W253" t="str">
            <v>22/09/2009</v>
          </cell>
          <cell r="X253" t="str">
            <v>040</v>
          </cell>
          <cell r="Y253">
            <v>240</v>
          </cell>
          <cell r="Z253">
            <v>0</v>
          </cell>
          <cell r="AA253" t="str">
            <v>213.03.4.01.510</v>
          </cell>
          <cell r="AB253" t="str">
            <v>1</v>
          </cell>
          <cell r="AC253" t="str">
            <v>02</v>
          </cell>
          <cell r="AD253" t="str">
            <v>23/09/2009</v>
          </cell>
          <cell r="AE253" t="str">
            <v>040</v>
          </cell>
          <cell r="AF253">
            <v>240</v>
          </cell>
          <cell r="AG253">
            <v>0</v>
          </cell>
          <cell r="AH253" t="str">
            <v>213.03.4.01.510</v>
          </cell>
          <cell r="AI253" t="str">
            <v>1</v>
          </cell>
          <cell r="AJ253" t="str">
            <v>02</v>
          </cell>
          <cell r="AK253" t="str">
            <v>24/09/2009</v>
          </cell>
          <cell r="AL253" t="str">
            <v>040</v>
          </cell>
          <cell r="AM253">
            <v>240</v>
          </cell>
          <cell r="AN253">
            <v>0</v>
          </cell>
          <cell r="AO253" t="str">
            <v>213.03.4.01.510</v>
          </cell>
          <cell r="AP253" t="str">
            <v>1</v>
          </cell>
          <cell r="AQ253" t="str">
            <v>02</v>
          </cell>
          <cell r="AR253" t="str">
            <v>25/09/2009</v>
          </cell>
          <cell r="AS253" t="str">
            <v>040</v>
          </cell>
          <cell r="AT253">
            <v>240</v>
          </cell>
          <cell r="AU253">
            <v>0</v>
          </cell>
        </row>
        <row r="255">
          <cell r="M255" t="str">
            <v>213.04.4</v>
          </cell>
          <cell r="N255" t="str">
            <v>1</v>
          </cell>
          <cell r="O255" t="str">
            <v>02</v>
          </cell>
          <cell r="P255" t="str">
            <v>21/09/2009</v>
          </cell>
          <cell r="Q255" t="str">
            <v>040</v>
          </cell>
          <cell r="R255">
            <v>240</v>
          </cell>
          <cell r="S255">
            <v>0</v>
          </cell>
          <cell r="T255" t="str">
            <v>213.04.4</v>
          </cell>
          <cell r="U255" t="str">
            <v>1</v>
          </cell>
          <cell r="V255" t="str">
            <v>02</v>
          </cell>
          <cell r="W255" t="str">
            <v>22/09/2009</v>
          </cell>
          <cell r="X255" t="str">
            <v>040</v>
          </cell>
          <cell r="Y255">
            <v>240</v>
          </cell>
          <cell r="Z255">
            <v>0</v>
          </cell>
          <cell r="AA255" t="str">
            <v>213.04.4</v>
          </cell>
          <cell r="AB255" t="str">
            <v>1</v>
          </cell>
          <cell r="AC255" t="str">
            <v>02</v>
          </cell>
          <cell r="AD255" t="str">
            <v>23/09/2009</v>
          </cell>
          <cell r="AE255" t="str">
            <v>040</v>
          </cell>
          <cell r="AF255">
            <v>240</v>
          </cell>
          <cell r="AG255">
            <v>0</v>
          </cell>
          <cell r="AH255" t="str">
            <v>213.04.4</v>
          </cell>
          <cell r="AI255" t="str">
            <v>1</v>
          </cell>
          <cell r="AJ255" t="str">
            <v>02</v>
          </cell>
          <cell r="AK255" t="str">
            <v>24/09/2009</v>
          </cell>
          <cell r="AL255" t="str">
            <v>040</v>
          </cell>
          <cell r="AM255">
            <v>240</v>
          </cell>
          <cell r="AN255">
            <v>0</v>
          </cell>
          <cell r="AO255" t="str">
            <v>213.04.4</v>
          </cell>
          <cell r="AP255" t="str">
            <v>1</v>
          </cell>
          <cell r="AQ255" t="str">
            <v>02</v>
          </cell>
          <cell r="AR255" t="str">
            <v>25/09/2009</v>
          </cell>
          <cell r="AS255" t="str">
            <v>040</v>
          </cell>
          <cell r="AT255">
            <v>240</v>
          </cell>
          <cell r="AU255">
            <v>0</v>
          </cell>
        </row>
        <row r="256">
          <cell r="M256" t="str">
            <v>213.05.4</v>
          </cell>
          <cell r="N256" t="str">
            <v>1</v>
          </cell>
          <cell r="O256" t="str">
            <v>02</v>
          </cell>
          <cell r="P256" t="str">
            <v>21/09/2009</v>
          </cell>
          <cell r="Q256" t="str">
            <v>040</v>
          </cell>
          <cell r="R256">
            <v>240</v>
          </cell>
          <cell r="S256">
            <v>0</v>
          </cell>
          <cell r="T256" t="str">
            <v>213.05.4</v>
          </cell>
          <cell r="U256" t="str">
            <v>1</v>
          </cell>
          <cell r="V256" t="str">
            <v>02</v>
          </cell>
          <cell r="W256" t="str">
            <v>22/09/2009</v>
          </cell>
          <cell r="X256" t="str">
            <v>040</v>
          </cell>
          <cell r="Y256">
            <v>240</v>
          </cell>
          <cell r="Z256">
            <v>0</v>
          </cell>
          <cell r="AA256" t="str">
            <v>213.05.4</v>
          </cell>
          <cell r="AB256" t="str">
            <v>1</v>
          </cell>
          <cell r="AC256" t="str">
            <v>02</v>
          </cell>
          <cell r="AD256" t="str">
            <v>23/09/2009</v>
          </cell>
          <cell r="AE256" t="str">
            <v>040</v>
          </cell>
          <cell r="AF256">
            <v>240</v>
          </cell>
          <cell r="AG256">
            <v>0</v>
          </cell>
          <cell r="AH256" t="str">
            <v>213.05.4</v>
          </cell>
          <cell r="AI256" t="str">
            <v>1</v>
          </cell>
          <cell r="AJ256" t="str">
            <v>02</v>
          </cell>
          <cell r="AK256" t="str">
            <v>24/09/2009</v>
          </cell>
          <cell r="AL256" t="str">
            <v>040</v>
          </cell>
          <cell r="AM256">
            <v>240</v>
          </cell>
          <cell r="AN256">
            <v>0</v>
          </cell>
          <cell r="AO256" t="str">
            <v>213.05.4</v>
          </cell>
          <cell r="AP256" t="str">
            <v>1</v>
          </cell>
          <cell r="AQ256" t="str">
            <v>02</v>
          </cell>
          <cell r="AR256" t="str">
            <v>25/09/2009</v>
          </cell>
          <cell r="AS256" t="str">
            <v>040</v>
          </cell>
          <cell r="AT256">
            <v>240</v>
          </cell>
          <cell r="AU256">
            <v>0</v>
          </cell>
        </row>
        <row r="257">
          <cell r="M257" t="str">
            <v>213.06.4</v>
          </cell>
          <cell r="N257" t="str">
            <v>1</v>
          </cell>
          <cell r="O257" t="str">
            <v>02</v>
          </cell>
          <cell r="P257" t="str">
            <v>21/09/2009</v>
          </cell>
          <cell r="Q257" t="str">
            <v>040</v>
          </cell>
          <cell r="R257">
            <v>240</v>
          </cell>
          <cell r="S257">
            <v>0</v>
          </cell>
          <cell r="T257" t="str">
            <v>213.06.4</v>
          </cell>
          <cell r="U257" t="str">
            <v>1</v>
          </cell>
          <cell r="V257" t="str">
            <v>02</v>
          </cell>
          <cell r="W257" t="str">
            <v>22/09/2009</v>
          </cell>
          <cell r="X257" t="str">
            <v>040</v>
          </cell>
          <cell r="Y257">
            <v>240</v>
          </cell>
          <cell r="Z257">
            <v>0</v>
          </cell>
          <cell r="AA257" t="str">
            <v>213.06.4</v>
          </cell>
          <cell r="AB257" t="str">
            <v>1</v>
          </cell>
          <cell r="AC257" t="str">
            <v>02</v>
          </cell>
          <cell r="AD257" t="str">
            <v>23/09/2009</v>
          </cell>
          <cell r="AE257" t="str">
            <v>040</v>
          </cell>
          <cell r="AF257">
            <v>240</v>
          </cell>
          <cell r="AG257">
            <v>0</v>
          </cell>
          <cell r="AH257" t="str">
            <v>213.06.4</v>
          </cell>
          <cell r="AI257" t="str">
            <v>1</v>
          </cell>
          <cell r="AJ257" t="str">
            <v>02</v>
          </cell>
          <cell r="AK257" t="str">
            <v>24/09/2009</v>
          </cell>
          <cell r="AL257" t="str">
            <v>040</v>
          </cell>
          <cell r="AM257">
            <v>240</v>
          </cell>
          <cell r="AN257">
            <v>0</v>
          </cell>
          <cell r="AO257" t="str">
            <v>213.06.4</v>
          </cell>
          <cell r="AP257" t="str">
            <v>1</v>
          </cell>
          <cell r="AQ257" t="str">
            <v>02</v>
          </cell>
          <cell r="AR257" t="str">
            <v>25/09/2009</v>
          </cell>
          <cell r="AS257" t="str">
            <v>040</v>
          </cell>
          <cell r="AT257">
            <v>240</v>
          </cell>
          <cell r="AU257">
            <v>0</v>
          </cell>
        </row>
        <row r="258">
          <cell r="M258" t="str">
            <v>213.07.4</v>
          </cell>
          <cell r="N258" t="str">
            <v>1</v>
          </cell>
          <cell r="O258" t="str">
            <v>02</v>
          </cell>
          <cell r="P258" t="str">
            <v>21/09/2009</v>
          </cell>
          <cell r="Q258" t="str">
            <v>040</v>
          </cell>
          <cell r="R258">
            <v>240</v>
          </cell>
          <cell r="S258">
            <v>0</v>
          </cell>
          <cell r="T258" t="str">
            <v>213.07.4</v>
          </cell>
          <cell r="U258" t="str">
            <v>1</v>
          </cell>
          <cell r="V258" t="str">
            <v>02</v>
          </cell>
          <cell r="W258" t="str">
            <v>22/09/2009</v>
          </cell>
          <cell r="X258" t="str">
            <v>040</v>
          </cell>
          <cell r="Y258">
            <v>240</v>
          </cell>
          <cell r="Z258">
            <v>0</v>
          </cell>
          <cell r="AA258" t="str">
            <v>213.07.4</v>
          </cell>
          <cell r="AB258" t="str">
            <v>1</v>
          </cell>
          <cell r="AC258" t="str">
            <v>02</v>
          </cell>
          <cell r="AD258" t="str">
            <v>23/09/2009</v>
          </cell>
          <cell r="AE258" t="str">
            <v>040</v>
          </cell>
          <cell r="AF258">
            <v>240</v>
          </cell>
          <cell r="AG258">
            <v>0</v>
          </cell>
          <cell r="AH258" t="str">
            <v>213.07.4</v>
          </cell>
          <cell r="AI258" t="str">
            <v>1</v>
          </cell>
          <cell r="AJ258" t="str">
            <v>02</v>
          </cell>
          <cell r="AK258" t="str">
            <v>24/09/2009</v>
          </cell>
          <cell r="AL258" t="str">
            <v>040</v>
          </cell>
          <cell r="AM258">
            <v>240</v>
          </cell>
          <cell r="AN258">
            <v>0</v>
          </cell>
          <cell r="AO258" t="str">
            <v>213.07.4</v>
          </cell>
          <cell r="AP258" t="str">
            <v>1</v>
          </cell>
          <cell r="AQ258" t="str">
            <v>02</v>
          </cell>
          <cell r="AR258" t="str">
            <v>25/09/2009</v>
          </cell>
          <cell r="AS258" t="str">
            <v>040</v>
          </cell>
          <cell r="AT258">
            <v>240</v>
          </cell>
          <cell r="AU258">
            <v>0</v>
          </cell>
        </row>
        <row r="259">
          <cell r="M259" t="str">
            <v>213.99.4.22</v>
          </cell>
          <cell r="N259" t="str">
            <v>1</v>
          </cell>
          <cell r="O259" t="str">
            <v>02</v>
          </cell>
          <cell r="P259" t="str">
            <v>21/09/2009</v>
          </cell>
          <cell r="Q259" t="str">
            <v>040</v>
          </cell>
          <cell r="R259">
            <v>240</v>
          </cell>
          <cell r="S259">
            <v>0</v>
          </cell>
          <cell r="T259" t="str">
            <v>213.99.4.22</v>
          </cell>
          <cell r="U259" t="str">
            <v>1</v>
          </cell>
          <cell r="V259" t="str">
            <v>02</v>
          </cell>
          <cell r="W259" t="str">
            <v>22/09/2009</v>
          </cell>
          <cell r="X259" t="str">
            <v>040</v>
          </cell>
          <cell r="Y259">
            <v>240</v>
          </cell>
          <cell r="Z259">
            <v>0</v>
          </cell>
          <cell r="AA259" t="str">
            <v>213.99.4.22</v>
          </cell>
          <cell r="AB259" t="str">
            <v>1</v>
          </cell>
          <cell r="AC259" t="str">
            <v>02</v>
          </cell>
          <cell r="AD259" t="str">
            <v>23/09/2009</v>
          </cell>
          <cell r="AE259" t="str">
            <v>040</v>
          </cell>
          <cell r="AF259">
            <v>240</v>
          </cell>
          <cell r="AG259">
            <v>0</v>
          </cell>
          <cell r="AH259" t="str">
            <v>213.99.4.22</v>
          </cell>
          <cell r="AI259" t="str">
            <v>1</v>
          </cell>
          <cell r="AJ259" t="str">
            <v>02</v>
          </cell>
          <cell r="AK259" t="str">
            <v>24/09/2009</v>
          </cell>
          <cell r="AL259" t="str">
            <v>040</v>
          </cell>
          <cell r="AM259">
            <v>240</v>
          </cell>
          <cell r="AN259">
            <v>0</v>
          </cell>
          <cell r="AO259" t="str">
            <v>213.99.4.22</v>
          </cell>
          <cell r="AP259" t="str">
            <v>1</v>
          </cell>
          <cell r="AQ259" t="str">
            <v>02</v>
          </cell>
          <cell r="AR259" t="str">
            <v>25/09/2009</v>
          </cell>
          <cell r="AS259" t="str">
            <v>040</v>
          </cell>
          <cell r="AT259">
            <v>240</v>
          </cell>
          <cell r="AU259">
            <v>0</v>
          </cell>
        </row>
        <row r="263">
          <cell r="M263" t="str">
            <v>113.01.4</v>
          </cell>
          <cell r="N263" t="str">
            <v>1</v>
          </cell>
          <cell r="O263" t="str">
            <v>02</v>
          </cell>
          <cell r="P263" t="str">
            <v>21/09/2009</v>
          </cell>
          <cell r="Q263" t="str">
            <v>040</v>
          </cell>
          <cell r="R263">
            <v>240</v>
          </cell>
          <cell r="S263">
            <v>0</v>
          </cell>
          <cell r="T263" t="str">
            <v>113.01.4</v>
          </cell>
          <cell r="U263" t="str">
            <v>1</v>
          </cell>
          <cell r="V263" t="str">
            <v>02</v>
          </cell>
          <cell r="W263" t="str">
            <v>22/09/2009</v>
          </cell>
          <cell r="X263" t="str">
            <v>040</v>
          </cell>
          <cell r="Y263">
            <v>240</v>
          </cell>
          <cell r="Z263">
            <v>0</v>
          </cell>
          <cell r="AA263" t="str">
            <v>113.01.4</v>
          </cell>
          <cell r="AB263" t="str">
            <v>1</v>
          </cell>
          <cell r="AC263" t="str">
            <v>02</v>
          </cell>
          <cell r="AD263" t="str">
            <v>23/09/2009</v>
          </cell>
          <cell r="AE263" t="str">
            <v>040</v>
          </cell>
          <cell r="AF263">
            <v>240</v>
          </cell>
          <cell r="AG263">
            <v>0</v>
          </cell>
          <cell r="AH263" t="str">
            <v>113.01.4</v>
          </cell>
          <cell r="AI263" t="str">
            <v>1</v>
          </cell>
          <cell r="AJ263" t="str">
            <v>02</v>
          </cell>
          <cell r="AK263" t="str">
            <v>24/09/2009</v>
          </cell>
          <cell r="AL263" t="str">
            <v>040</v>
          </cell>
          <cell r="AM263">
            <v>240</v>
          </cell>
          <cell r="AN263">
            <v>0</v>
          </cell>
          <cell r="AO263" t="str">
            <v>113.01.4</v>
          </cell>
          <cell r="AP263" t="str">
            <v>1</v>
          </cell>
          <cell r="AQ263" t="str">
            <v>02</v>
          </cell>
          <cell r="AR263" t="str">
            <v>25/09/2009</v>
          </cell>
          <cell r="AS263" t="str">
            <v>040</v>
          </cell>
          <cell r="AT263">
            <v>240</v>
          </cell>
          <cell r="AU263">
            <v>0</v>
          </cell>
        </row>
        <row r="264">
          <cell r="M264" t="str">
            <v>113.02.4</v>
          </cell>
          <cell r="N264" t="str">
            <v>1</v>
          </cell>
          <cell r="O264" t="str">
            <v>02</v>
          </cell>
          <cell r="P264" t="str">
            <v>21/09/2009</v>
          </cell>
          <cell r="Q264" t="str">
            <v>040</v>
          </cell>
          <cell r="R264">
            <v>240</v>
          </cell>
          <cell r="S264">
            <v>0</v>
          </cell>
          <cell r="T264" t="str">
            <v>113.02.4</v>
          </cell>
          <cell r="U264" t="str">
            <v>1</v>
          </cell>
          <cell r="V264" t="str">
            <v>02</v>
          </cell>
          <cell r="W264" t="str">
            <v>22/09/2009</v>
          </cell>
          <cell r="X264" t="str">
            <v>040</v>
          </cell>
          <cell r="Y264">
            <v>240</v>
          </cell>
          <cell r="Z264">
            <v>0</v>
          </cell>
          <cell r="AA264" t="str">
            <v>113.02.4</v>
          </cell>
          <cell r="AB264" t="str">
            <v>1</v>
          </cell>
          <cell r="AC264" t="str">
            <v>02</v>
          </cell>
          <cell r="AD264" t="str">
            <v>23/09/2009</v>
          </cell>
          <cell r="AE264" t="str">
            <v>040</v>
          </cell>
          <cell r="AF264">
            <v>240</v>
          </cell>
          <cell r="AG264">
            <v>0</v>
          </cell>
          <cell r="AH264" t="str">
            <v>113.02.4</v>
          </cell>
          <cell r="AI264" t="str">
            <v>1</v>
          </cell>
          <cell r="AJ264" t="str">
            <v>02</v>
          </cell>
          <cell r="AK264" t="str">
            <v>24/09/2009</v>
          </cell>
          <cell r="AL264" t="str">
            <v>040</v>
          </cell>
          <cell r="AM264">
            <v>240</v>
          </cell>
          <cell r="AN264">
            <v>0</v>
          </cell>
          <cell r="AO264" t="str">
            <v>113.02.4</v>
          </cell>
          <cell r="AP264" t="str">
            <v>1</v>
          </cell>
          <cell r="AQ264" t="str">
            <v>02</v>
          </cell>
          <cell r="AR264" t="str">
            <v>25/09/2009</v>
          </cell>
          <cell r="AS264" t="str">
            <v>040</v>
          </cell>
          <cell r="AT264">
            <v>240</v>
          </cell>
          <cell r="AU264">
            <v>0</v>
          </cell>
        </row>
        <row r="265">
          <cell r="M265" t="str">
            <v>113.05.4</v>
          </cell>
          <cell r="N265" t="str">
            <v>1</v>
          </cell>
          <cell r="O265" t="str">
            <v>02</v>
          </cell>
          <cell r="P265" t="str">
            <v>21/09/2009</v>
          </cell>
          <cell r="Q265" t="str">
            <v>040</v>
          </cell>
          <cell r="R265">
            <v>240</v>
          </cell>
          <cell r="S265">
            <v>0</v>
          </cell>
          <cell r="T265" t="str">
            <v>113.05.4</v>
          </cell>
          <cell r="U265" t="str">
            <v>1</v>
          </cell>
          <cell r="V265" t="str">
            <v>02</v>
          </cell>
          <cell r="W265" t="str">
            <v>22/09/2009</v>
          </cell>
          <cell r="X265" t="str">
            <v>040</v>
          </cell>
          <cell r="Y265">
            <v>240</v>
          </cell>
          <cell r="Z265">
            <v>0</v>
          </cell>
          <cell r="AA265" t="str">
            <v>113.05.4</v>
          </cell>
          <cell r="AB265" t="str">
            <v>1</v>
          </cell>
          <cell r="AC265" t="str">
            <v>02</v>
          </cell>
          <cell r="AD265" t="str">
            <v>23/09/2009</v>
          </cell>
          <cell r="AE265" t="str">
            <v>040</v>
          </cell>
          <cell r="AF265">
            <v>240</v>
          </cell>
          <cell r="AG265">
            <v>0</v>
          </cell>
          <cell r="AH265" t="str">
            <v>113.05.4</v>
          </cell>
          <cell r="AI265" t="str">
            <v>1</v>
          </cell>
          <cell r="AJ265" t="str">
            <v>02</v>
          </cell>
          <cell r="AK265" t="str">
            <v>24/09/2009</v>
          </cell>
          <cell r="AL265" t="str">
            <v>040</v>
          </cell>
          <cell r="AM265">
            <v>240</v>
          </cell>
          <cell r="AN265">
            <v>0</v>
          </cell>
          <cell r="AO265" t="str">
            <v>113.05.4</v>
          </cell>
          <cell r="AP265" t="str">
            <v>1</v>
          </cell>
          <cell r="AQ265" t="str">
            <v>02</v>
          </cell>
          <cell r="AR265" t="str">
            <v>25/09/2009</v>
          </cell>
          <cell r="AS265" t="str">
            <v>040</v>
          </cell>
          <cell r="AT265">
            <v>240</v>
          </cell>
          <cell r="AU265">
            <v>0</v>
          </cell>
        </row>
        <row r="266">
          <cell r="M266" t="str">
            <v>113.06.4</v>
          </cell>
          <cell r="N266" t="str">
            <v>1</v>
          </cell>
          <cell r="O266" t="str">
            <v>02</v>
          </cell>
          <cell r="P266" t="str">
            <v>21/09/2009</v>
          </cell>
          <cell r="Q266" t="str">
            <v>040</v>
          </cell>
          <cell r="R266">
            <v>240</v>
          </cell>
          <cell r="S266">
            <v>0</v>
          </cell>
          <cell r="T266" t="str">
            <v>113.06.4</v>
          </cell>
          <cell r="U266" t="str">
            <v>1</v>
          </cell>
          <cell r="V266" t="str">
            <v>02</v>
          </cell>
          <cell r="W266" t="str">
            <v>22/09/2009</v>
          </cell>
          <cell r="X266" t="str">
            <v>040</v>
          </cell>
          <cell r="Y266">
            <v>240</v>
          </cell>
          <cell r="Z266">
            <v>0</v>
          </cell>
          <cell r="AA266" t="str">
            <v>113.06.4</v>
          </cell>
          <cell r="AB266" t="str">
            <v>1</v>
          </cell>
          <cell r="AC266" t="str">
            <v>02</v>
          </cell>
          <cell r="AD266" t="str">
            <v>23/09/2009</v>
          </cell>
          <cell r="AE266" t="str">
            <v>040</v>
          </cell>
          <cell r="AF266">
            <v>240</v>
          </cell>
          <cell r="AG266">
            <v>0</v>
          </cell>
          <cell r="AH266" t="str">
            <v>113.06.4</v>
          </cell>
          <cell r="AI266" t="str">
            <v>1</v>
          </cell>
          <cell r="AJ266" t="str">
            <v>02</v>
          </cell>
          <cell r="AK266" t="str">
            <v>24/09/2009</v>
          </cell>
          <cell r="AL266" t="str">
            <v>040</v>
          </cell>
          <cell r="AM266">
            <v>240</v>
          </cell>
          <cell r="AN266">
            <v>0</v>
          </cell>
          <cell r="AO266" t="str">
            <v>113.06.4</v>
          </cell>
          <cell r="AP266" t="str">
            <v>1</v>
          </cell>
          <cell r="AQ266" t="str">
            <v>02</v>
          </cell>
          <cell r="AR266" t="str">
            <v>25/09/2009</v>
          </cell>
          <cell r="AS266" t="str">
            <v>040</v>
          </cell>
          <cell r="AT266">
            <v>240</v>
          </cell>
          <cell r="AU266">
            <v>0</v>
          </cell>
        </row>
        <row r="267">
          <cell r="M267" t="str">
            <v>113.03.4</v>
          </cell>
          <cell r="N267" t="str">
            <v>1</v>
          </cell>
          <cell r="O267" t="str">
            <v>02</v>
          </cell>
          <cell r="P267" t="str">
            <v>21/09/2009</v>
          </cell>
          <cell r="Q267" t="str">
            <v>040</v>
          </cell>
          <cell r="R267">
            <v>240</v>
          </cell>
          <cell r="S267">
            <v>0</v>
          </cell>
          <cell r="T267" t="str">
            <v>113.03.4</v>
          </cell>
          <cell r="U267" t="str">
            <v>1</v>
          </cell>
          <cell r="V267" t="str">
            <v>02</v>
          </cell>
          <cell r="W267" t="str">
            <v>22/09/2009</v>
          </cell>
          <cell r="X267" t="str">
            <v>040</v>
          </cell>
          <cell r="Y267">
            <v>240</v>
          </cell>
          <cell r="Z267">
            <v>0</v>
          </cell>
          <cell r="AA267" t="str">
            <v>113.03.4</v>
          </cell>
          <cell r="AB267" t="str">
            <v>1</v>
          </cell>
          <cell r="AC267" t="str">
            <v>02</v>
          </cell>
          <cell r="AD267" t="str">
            <v>23/09/2009</v>
          </cell>
          <cell r="AE267" t="str">
            <v>040</v>
          </cell>
          <cell r="AF267">
            <v>240</v>
          </cell>
          <cell r="AG267">
            <v>0</v>
          </cell>
          <cell r="AH267" t="str">
            <v>113.03.4</v>
          </cell>
          <cell r="AI267" t="str">
            <v>1</v>
          </cell>
          <cell r="AJ267" t="str">
            <v>02</v>
          </cell>
          <cell r="AK267" t="str">
            <v>24/09/2009</v>
          </cell>
          <cell r="AL267" t="str">
            <v>040</v>
          </cell>
          <cell r="AM267">
            <v>240</v>
          </cell>
          <cell r="AN267">
            <v>0</v>
          </cell>
          <cell r="AO267" t="str">
            <v>113.03.4</v>
          </cell>
          <cell r="AP267" t="str">
            <v>1</v>
          </cell>
          <cell r="AQ267" t="str">
            <v>02</v>
          </cell>
          <cell r="AR267" t="str">
            <v>25/09/2009</v>
          </cell>
          <cell r="AS267" t="str">
            <v>040</v>
          </cell>
          <cell r="AT267">
            <v>240</v>
          </cell>
          <cell r="AU267">
            <v>0</v>
          </cell>
        </row>
        <row r="268">
          <cell r="M268" t="str">
            <v>122.01.4.22</v>
          </cell>
          <cell r="N268" t="str">
            <v>1</v>
          </cell>
          <cell r="O268" t="str">
            <v>02</v>
          </cell>
          <cell r="P268" t="str">
            <v>21/09/2009</v>
          </cell>
          <cell r="Q268" t="str">
            <v>040</v>
          </cell>
          <cell r="R268">
            <v>240</v>
          </cell>
          <cell r="S268">
            <v>0</v>
          </cell>
          <cell r="T268" t="str">
            <v>122.01.4.22</v>
          </cell>
          <cell r="U268" t="str">
            <v>1</v>
          </cell>
          <cell r="V268" t="str">
            <v>02</v>
          </cell>
          <cell r="W268" t="str">
            <v>22/09/2009</v>
          </cell>
          <cell r="X268" t="str">
            <v>040</v>
          </cell>
          <cell r="Y268">
            <v>240</v>
          </cell>
          <cell r="Z268">
            <v>0</v>
          </cell>
          <cell r="AA268" t="str">
            <v>122.01.4.22</v>
          </cell>
          <cell r="AB268" t="str">
            <v>1</v>
          </cell>
          <cell r="AC268" t="str">
            <v>02</v>
          </cell>
          <cell r="AD268" t="str">
            <v>23/09/2009</v>
          </cell>
          <cell r="AE268" t="str">
            <v>040</v>
          </cell>
          <cell r="AF268">
            <v>240</v>
          </cell>
          <cell r="AG268">
            <v>0</v>
          </cell>
          <cell r="AH268" t="str">
            <v>122.01.4.22</v>
          </cell>
          <cell r="AI268" t="str">
            <v>1</v>
          </cell>
          <cell r="AJ268" t="str">
            <v>02</v>
          </cell>
          <cell r="AK268" t="str">
            <v>24/09/2009</v>
          </cell>
          <cell r="AL268" t="str">
            <v>040</v>
          </cell>
          <cell r="AM268">
            <v>240</v>
          </cell>
          <cell r="AN268">
            <v>0</v>
          </cell>
          <cell r="AO268" t="str">
            <v>122.01.4.22</v>
          </cell>
          <cell r="AP268" t="str">
            <v>1</v>
          </cell>
          <cell r="AQ268" t="str">
            <v>02</v>
          </cell>
          <cell r="AR268" t="str">
            <v>25/09/2009</v>
          </cell>
          <cell r="AS268" t="str">
            <v>040</v>
          </cell>
          <cell r="AT268">
            <v>240</v>
          </cell>
          <cell r="AU268">
            <v>0</v>
          </cell>
        </row>
        <row r="269">
          <cell r="M269" t="str">
            <v>122.04.4.22</v>
          </cell>
          <cell r="N269" t="str">
            <v>1</v>
          </cell>
          <cell r="O269" t="str">
            <v>02</v>
          </cell>
          <cell r="P269" t="str">
            <v>21/09/2009</v>
          </cell>
          <cell r="Q269" t="str">
            <v>040</v>
          </cell>
          <cell r="R269">
            <v>240</v>
          </cell>
          <cell r="S269">
            <v>0</v>
          </cell>
          <cell r="T269" t="str">
            <v>122.04.4.22</v>
          </cell>
          <cell r="U269" t="str">
            <v>1</v>
          </cell>
          <cell r="V269" t="str">
            <v>02</v>
          </cell>
          <cell r="W269" t="str">
            <v>22/09/2009</v>
          </cell>
          <cell r="X269" t="str">
            <v>040</v>
          </cell>
          <cell r="Y269">
            <v>240</v>
          </cell>
          <cell r="Z269">
            <v>0</v>
          </cell>
          <cell r="AA269" t="str">
            <v>122.04.4.22</v>
          </cell>
          <cell r="AB269" t="str">
            <v>1</v>
          </cell>
          <cell r="AC269" t="str">
            <v>02</v>
          </cell>
          <cell r="AD269" t="str">
            <v>23/09/2009</v>
          </cell>
          <cell r="AE269" t="str">
            <v>040</v>
          </cell>
          <cell r="AF269">
            <v>240</v>
          </cell>
          <cell r="AG269">
            <v>0</v>
          </cell>
          <cell r="AH269" t="str">
            <v>122.04.4.22</v>
          </cell>
          <cell r="AI269" t="str">
            <v>1</v>
          </cell>
          <cell r="AJ269" t="str">
            <v>02</v>
          </cell>
          <cell r="AK269" t="str">
            <v>24/09/2009</v>
          </cell>
          <cell r="AL269" t="str">
            <v>040</v>
          </cell>
          <cell r="AM269">
            <v>240</v>
          </cell>
          <cell r="AN269">
            <v>0</v>
          </cell>
          <cell r="AO269" t="str">
            <v>122.04.4.22</v>
          </cell>
          <cell r="AP269" t="str">
            <v>1</v>
          </cell>
          <cell r="AQ269" t="str">
            <v>02</v>
          </cell>
          <cell r="AR269" t="str">
            <v>25/09/2009</v>
          </cell>
          <cell r="AS269" t="str">
            <v>040</v>
          </cell>
          <cell r="AT269">
            <v>240</v>
          </cell>
          <cell r="AU269">
            <v>0</v>
          </cell>
        </row>
        <row r="270">
          <cell r="M270" t="str">
            <v>131.01.4</v>
          </cell>
          <cell r="N270" t="str">
            <v>1</v>
          </cell>
          <cell r="O270" t="str">
            <v>02</v>
          </cell>
          <cell r="P270" t="str">
            <v>21/09/2009</v>
          </cell>
          <cell r="Q270" t="str">
            <v>040</v>
          </cell>
          <cell r="R270">
            <v>240</v>
          </cell>
          <cell r="S270">
            <v>0</v>
          </cell>
          <cell r="T270" t="str">
            <v>131.01.4</v>
          </cell>
          <cell r="U270" t="str">
            <v>1</v>
          </cell>
          <cell r="V270" t="str">
            <v>02</v>
          </cell>
          <cell r="W270" t="str">
            <v>22/09/2009</v>
          </cell>
          <cell r="X270" t="str">
            <v>040</v>
          </cell>
          <cell r="Y270">
            <v>240</v>
          </cell>
          <cell r="Z270">
            <v>0</v>
          </cell>
          <cell r="AA270" t="str">
            <v>131.01.4</v>
          </cell>
          <cell r="AB270" t="str">
            <v>1</v>
          </cell>
          <cell r="AC270" t="str">
            <v>02</v>
          </cell>
          <cell r="AD270" t="str">
            <v>23/09/2009</v>
          </cell>
          <cell r="AE270" t="str">
            <v>040</v>
          </cell>
          <cell r="AF270">
            <v>240</v>
          </cell>
          <cell r="AG270">
            <v>0</v>
          </cell>
          <cell r="AH270" t="str">
            <v>131.01.4</v>
          </cell>
          <cell r="AI270" t="str">
            <v>1</v>
          </cell>
          <cell r="AJ270" t="str">
            <v>02</v>
          </cell>
          <cell r="AK270" t="str">
            <v>24/09/2009</v>
          </cell>
          <cell r="AL270" t="str">
            <v>040</v>
          </cell>
          <cell r="AM270">
            <v>240</v>
          </cell>
          <cell r="AN270">
            <v>0</v>
          </cell>
          <cell r="AO270" t="str">
            <v>131.01.4</v>
          </cell>
          <cell r="AP270" t="str">
            <v>1</v>
          </cell>
          <cell r="AQ270" t="str">
            <v>02</v>
          </cell>
          <cell r="AR270" t="str">
            <v>25/09/2009</v>
          </cell>
          <cell r="AS270" t="str">
            <v>040</v>
          </cell>
          <cell r="AT270">
            <v>240</v>
          </cell>
          <cell r="AU270">
            <v>0</v>
          </cell>
        </row>
        <row r="271">
          <cell r="M271" t="str">
            <v>131.99.4</v>
          </cell>
          <cell r="N271" t="str">
            <v>1</v>
          </cell>
          <cell r="O271" t="str">
            <v>02</v>
          </cell>
          <cell r="P271" t="str">
            <v>21/09/2009</v>
          </cell>
          <cell r="Q271" t="str">
            <v>040</v>
          </cell>
          <cell r="R271">
            <v>240</v>
          </cell>
          <cell r="S271">
            <v>0</v>
          </cell>
          <cell r="T271" t="str">
            <v>131.99.4</v>
          </cell>
          <cell r="U271" t="str">
            <v>1</v>
          </cell>
          <cell r="V271" t="str">
            <v>02</v>
          </cell>
          <cell r="W271" t="str">
            <v>22/09/2009</v>
          </cell>
          <cell r="X271" t="str">
            <v>040</v>
          </cell>
          <cell r="Y271">
            <v>240</v>
          </cell>
          <cell r="Z271">
            <v>0</v>
          </cell>
          <cell r="AA271" t="str">
            <v>131.99.4</v>
          </cell>
          <cell r="AB271" t="str">
            <v>1</v>
          </cell>
          <cell r="AC271" t="str">
            <v>02</v>
          </cell>
          <cell r="AD271" t="str">
            <v>23/09/2009</v>
          </cell>
          <cell r="AE271" t="str">
            <v>040</v>
          </cell>
          <cell r="AF271">
            <v>240</v>
          </cell>
          <cell r="AG271">
            <v>0</v>
          </cell>
          <cell r="AH271" t="str">
            <v>131.99.4</v>
          </cell>
          <cell r="AI271" t="str">
            <v>1</v>
          </cell>
          <cell r="AJ271" t="str">
            <v>02</v>
          </cell>
          <cell r="AK271" t="str">
            <v>24/09/2009</v>
          </cell>
          <cell r="AL271" t="str">
            <v>040</v>
          </cell>
          <cell r="AM271">
            <v>240</v>
          </cell>
          <cell r="AN271">
            <v>0</v>
          </cell>
          <cell r="AO271" t="str">
            <v>131.99.4</v>
          </cell>
          <cell r="AP271" t="str">
            <v>1</v>
          </cell>
          <cell r="AQ271" t="str">
            <v>02</v>
          </cell>
          <cell r="AR271" t="str">
            <v>25/09/2009</v>
          </cell>
          <cell r="AS271" t="str">
            <v>040</v>
          </cell>
          <cell r="AT271">
            <v>240</v>
          </cell>
          <cell r="AU271">
            <v>0</v>
          </cell>
        </row>
        <row r="275">
          <cell r="M275" t="str">
            <v>111.01.4.22</v>
          </cell>
          <cell r="N275" t="str">
            <v>1</v>
          </cell>
          <cell r="O275" t="str">
            <v>02</v>
          </cell>
          <cell r="P275" t="str">
            <v>21/09/2009</v>
          </cell>
          <cell r="Q275" t="str">
            <v>040</v>
          </cell>
          <cell r="R275">
            <v>240</v>
          </cell>
          <cell r="S275">
            <v>0</v>
          </cell>
          <cell r="T275" t="str">
            <v>111.01.4.22</v>
          </cell>
          <cell r="U275" t="str">
            <v>1</v>
          </cell>
          <cell r="V275" t="str">
            <v>02</v>
          </cell>
          <cell r="W275" t="str">
            <v>22/09/2009</v>
          </cell>
          <cell r="X275" t="str">
            <v>040</v>
          </cell>
          <cell r="Y275">
            <v>240</v>
          </cell>
          <cell r="Z275">
            <v>0</v>
          </cell>
          <cell r="AA275" t="str">
            <v>111.01.4.22</v>
          </cell>
          <cell r="AB275" t="str">
            <v>1</v>
          </cell>
          <cell r="AC275" t="str">
            <v>02</v>
          </cell>
          <cell r="AD275" t="str">
            <v>23/09/2009</v>
          </cell>
          <cell r="AE275" t="str">
            <v>040</v>
          </cell>
          <cell r="AF275">
            <v>240</v>
          </cell>
          <cell r="AG275">
            <v>0</v>
          </cell>
          <cell r="AH275" t="str">
            <v>111.01.4.22</v>
          </cell>
          <cell r="AI275" t="str">
            <v>1</v>
          </cell>
          <cell r="AJ275" t="str">
            <v>02</v>
          </cell>
          <cell r="AK275" t="str">
            <v>24/09/2009</v>
          </cell>
          <cell r="AL275" t="str">
            <v>040</v>
          </cell>
          <cell r="AM275">
            <v>240</v>
          </cell>
          <cell r="AN275">
            <v>0</v>
          </cell>
          <cell r="AO275" t="str">
            <v>111.01.4.22</v>
          </cell>
          <cell r="AP275" t="str">
            <v>1</v>
          </cell>
          <cell r="AQ275" t="str">
            <v>02</v>
          </cell>
          <cell r="AR275" t="str">
            <v>25/09/2009</v>
          </cell>
          <cell r="AS275" t="str">
            <v>040</v>
          </cell>
          <cell r="AT275">
            <v>240</v>
          </cell>
          <cell r="AU275">
            <v>0</v>
          </cell>
        </row>
        <row r="276">
          <cell r="M276" t="str">
            <v>211.16.4</v>
          </cell>
          <cell r="N276" t="str">
            <v>1</v>
          </cell>
          <cell r="O276" t="str">
            <v>02</v>
          </cell>
          <cell r="P276" t="str">
            <v>21/09/2009</v>
          </cell>
          <cell r="Q276" t="str">
            <v>040</v>
          </cell>
          <cell r="R276">
            <v>240</v>
          </cell>
          <cell r="S276">
            <v>0</v>
          </cell>
          <cell r="T276" t="str">
            <v>211.16.4</v>
          </cell>
          <cell r="U276" t="str">
            <v>1</v>
          </cell>
          <cell r="V276" t="str">
            <v>02</v>
          </cell>
          <cell r="W276" t="str">
            <v>22/09/2009</v>
          </cell>
          <cell r="X276" t="str">
            <v>040</v>
          </cell>
          <cell r="Y276">
            <v>240</v>
          </cell>
          <cell r="Z276">
            <v>0</v>
          </cell>
          <cell r="AA276" t="str">
            <v>211.16.4</v>
          </cell>
          <cell r="AB276" t="str">
            <v>1</v>
          </cell>
          <cell r="AC276" t="str">
            <v>02</v>
          </cell>
          <cell r="AD276" t="str">
            <v>23/09/2009</v>
          </cell>
          <cell r="AE276" t="str">
            <v>040</v>
          </cell>
          <cell r="AF276">
            <v>240</v>
          </cell>
          <cell r="AG276">
            <v>0</v>
          </cell>
          <cell r="AH276" t="str">
            <v>211.16.4</v>
          </cell>
          <cell r="AI276" t="str">
            <v>1</v>
          </cell>
          <cell r="AJ276" t="str">
            <v>02</v>
          </cell>
          <cell r="AK276" t="str">
            <v>24/09/2009</v>
          </cell>
          <cell r="AL276" t="str">
            <v>040</v>
          </cell>
          <cell r="AM276">
            <v>240</v>
          </cell>
          <cell r="AN276">
            <v>0</v>
          </cell>
          <cell r="AO276" t="str">
            <v>211.16.4</v>
          </cell>
          <cell r="AP276" t="str">
            <v>1</v>
          </cell>
          <cell r="AQ276" t="str">
            <v>02</v>
          </cell>
          <cell r="AR276" t="str">
            <v>25/09/2009</v>
          </cell>
          <cell r="AS276" t="str">
            <v>040</v>
          </cell>
          <cell r="AT276">
            <v>240</v>
          </cell>
          <cell r="AU276">
            <v>0</v>
          </cell>
        </row>
        <row r="277">
          <cell r="M277" t="str">
            <v>211.17.4</v>
          </cell>
          <cell r="N277" t="str">
            <v>1</v>
          </cell>
          <cell r="O277" t="str">
            <v>02</v>
          </cell>
          <cell r="P277" t="str">
            <v>21/09/2009</v>
          </cell>
          <cell r="Q277" t="str">
            <v>040</v>
          </cell>
          <cell r="R277">
            <v>240</v>
          </cell>
          <cell r="S277">
            <v>0</v>
          </cell>
          <cell r="T277" t="str">
            <v>211.17.4</v>
          </cell>
          <cell r="U277" t="str">
            <v>1</v>
          </cell>
          <cell r="V277" t="str">
            <v>02</v>
          </cell>
          <cell r="W277" t="str">
            <v>22/09/2009</v>
          </cell>
          <cell r="X277" t="str">
            <v>040</v>
          </cell>
          <cell r="Y277">
            <v>240</v>
          </cell>
          <cell r="Z277">
            <v>0</v>
          </cell>
          <cell r="AA277" t="str">
            <v>211.17.4</v>
          </cell>
          <cell r="AB277" t="str">
            <v>1</v>
          </cell>
          <cell r="AC277" t="str">
            <v>02</v>
          </cell>
          <cell r="AD277" t="str">
            <v>23/09/2009</v>
          </cell>
          <cell r="AE277" t="str">
            <v>040</v>
          </cell>
          <cell r="AF277">
            <v>240</v>
          </cell>
          <cell r="AG277">
            <v>0</v>
          </cell>
          <cell r="AH277" t="str">
            <v>211.17.4</v>
          </cell>
          <cell r="AI277" t="str">
            <v>1</v>
          </cell>
          <cell r="AJ277" t="str">
            <v>02</v>
          </cell>
          <cell r="AK277" t="str">
            <v>24/09/2009</v>
          </cell>
          <cell r="AL277" t="str">
            <v>040</v>
          </cell>
          <cell r="AM277">
            <v>240</v>
          </cell>
          <cell r="AN277">
            <v>0</v>
          </cell>
          <cell r="AO277" t="str">
            <v>211.17.4</v>
          </cell>
          <cell r="AP277" t="str">
            <v>1</v>
          </cell>
          <cell r="AQ277" t="str">
            <v>02</v>
          </cell>
          <cell r="AR277" t="str">
            <v>25/09/2009</v>
          </cell>
          <cell r="AS277" t="str">
            <v>040</v>
          </cell>
          <cell r="AT277">
            <v>240</v>
          </cell>
          <cell r="AU277">
            <v>0</v>
          </cell>
        </row>
        <row r="278">
          <cell r="M278" t="str">
            <v>230.99.4</v>
          </cell>
          <cell r="N278" t="str">
            <v>1</v>
          </cell>
          <cell r="O278" t="str">
            <v>02</v>
          </cell>
          <cell r="P278" t="str">
            <v>21/09/2009</v>
          </cell>
          <cell r="Q278" t="str">
            <v>040</v>
          </cell>
          <cell r="R278">
            <v>240</v>
          </cell>
          <cell r="S278">
            <v>0</v>
          </cell>
          <cell r="T278" t="str">
            <v>230.99.4</v>
          </cell>
          <cell r="U278" t="str">
            <v>1</v>
          </cell>
          <cell r="V278" t="str">
            <v>02</v>
          </cell>
          <cell r="W278" t="str">
            <v>22/09/2009</v>
          </cell>
          <cell r="X278" t="str">
            <v>040</v>
          </cell>
          <cell r="Y278">
            <v>240</v>
          </cell>
          <cell r="Z278">
            <v>0</v>
          </cell>
          <cell r="AA278" t="str">
            <v>230.99.4</v>
          </cell>
          <cell r="AB278" t="str">
            <v>1</v>
          </cell>
          <cell r="AC278" t="str">
            <v>02</v>
          </cell>
          <cell r="AD278" t="str">
            <v>23/09/2009</v>
          </cell>
          <cell r="AE278" t="str">
            <v>040</v>
          </cell>
          <cell r="AF278">
            <v>240</v>
          </cell>
          <cell r="AG278">
            <v>0</v>
          </cell>
          <cell r="AH278" t="str">
            <v>230.99.4</v>
          </cell>
          <cell r="AI278" t="str">
            <v>1</v>
          </cell>
          <cell r="AJ278" t="str">
            <v>02</v>
          </cell>
          <cell r="AK278" t="str">
            <v>24/09/2009</v>
          </cell>
          <cell r="AL278" t="str">
            <v>040</v>
          </cell>
          <cell r="AM278">
            <v>240</v>
          </cell>
          <cell r="AN278">
            <v>0</v>
          </cell>
          <cell r="AO278" t="str">
            <v>230.99.4</v>
          </cell>
          <cell r="AP278" t="str">
            <v>1</v>
          </cell>
          <cell r="AQ278" t="str">
            <v>02</v>
          </cell>
          <cell r="AR278" t="str">
            <v>25/09/2009</v>
          </cell>
          <cell r="AS278" t="str">
            <v>040</v>
          </cell>
          <cell r="AT278">
            <v>240</v>
          </cell>
          <cell r="AU278">
            <v>0</v>
          </cell>
        </row>
        <row r="287">
          <cell r="M287" t="str">
            <v>211.01.5.22</v>
          </cell>
          <cell r="N287" t="str">
            <v>1</v>
          </cell>
          <cell r="O287" t="str">
            <v>02</v>
          </cell>
          <cell r="P287" t="str">
            <v>21/09/2009</v>
          </cell>
          <cell r="Q287" t="str">
            <v>020</v>
          </cell>
          <cell r="R287">
            <v>240</v>
          </cell>
          <cell r="S287">
            <v>0</v>
          </cell>
          <cell r="T287" t="str">
            <v>211.01.5.22</v>
          </cell>
          <cell r="U287" t="str">
            <v>1</v>
          </cell>
          <cell r="V287" t="str">
            <v>02</v>
          </cell>
          <cell r="W287" t="str">
            <v>22/09/2009</v>
          </cell>
          <cell r="X287" t="str">
            <v>020</v>
          </cell>
          <cell r="Y287">
            <v>240</v>
          </cell>
          <cell r="Z287">
            <v>0</v>
          </cell>
          <cell r="AA287" t="str">
            <v>211.01.5.22</v>
          </cell>
          <cell r="AB287" t="str">
            <v>1</v>
          </cell>
          <cell r="AC287" t="str">
            <v>02</v>
          </cell>
          <cell r="AD287" t="str">
            <v>23/09/2009</v>
          </cell>
          <cell r="AE287" t="str">
            <v>020</v>
          </cell>
          <cell r="AF287">
            <v>240</v>
          </cell>
          <cell r="AG287">
            <v>0</v>
          </cell>
          <cell r="AH287" t="str">
            <v>211.01.5.22</v>
          </cell>
          <cell r="AI287" t="str">
            <v>1</v>
          </cell>
          <cell r="AJ287" t="str">
            <v>02</v>
          </cell>
          <cell r="AK287" t="str">
            <v>24/09/2009</v>
          </cell>
          <cell r="AL287" t="str">
            <v>020</v>
          </cell>
          <cell r="AM287">
            <v>240</v>
          </cell>
          <cell r="AN287">
            <v>0</v>
          </cell>
          <cell r="AO287" t="str">
            <v>211.01.5.22</v>
          </cell>
          <cell r="AP287" t="str">
            <v>1</v>
          </cell>
          <cell r="AQ287" t="str">
            <v>02</v>
          </cell>
          <cell r="AR287" t="str">
            <v>25/09/2009</v>
          </cell>
          <cell r="AS287" t="str">
            <v>020</v>
          </cell>
          <cell r="AT287">
            <v>240</v>
          </cell>
          <cell r="AU287">
            <v>0</v>
          </cell>
        </row>
        <row r="288">
          <cell r="M288" t="str">
            <v>211.03.5.22</v>
          </cell>
          <cell r="N288" t="str">
            <v>1</v>
          </cell>
          <cell r="O288" t="str">
            <v>02</v>
          </cell>
          <cell r="P288" t="str">
            <v>21/09/2009</v>
          </cell>
          <cell r="Q288" t="str">
            <v>020</v>
          </cell>
          <cell r="R288">
            <v>240</v>
          </cell>
          <cell r="S288">
            <v>0</v>
          </cell>
          <cell r="T288" t="str">
            <v>211.03.5.22</v>
          </cell>
          <cell r="U288" t="str">
            <v>1</v>
          </cell>
          <cell r="V288" t="str">
            <v>02</v>
          </cell>
          <cell r="W288" t="str">
            <v>22/09/2009</v>
          </cell>
          <cell r="X288" t="str">
            <v>020</v>
          </cell>
          <cell r="Y288">
            <v>240</v>
          </cell>
          <cell r="Z288">
            <v>0</v>
          </cell>
          <cell r="AA288" t="str">
            <v>211.03.5.22</v>
          </cell>
          <cell r="AB288" t="str">
            <v>1</v>
          </cell>
          <cell r="AC288" t="str">
            <v>02</v>
          </cell>
          <cell r="AD288" t="str">
            <v>23/09/2009</v>
          </cell>
          <cell r="AE288" t="str">
            <v>020</v>
          </cell>
          <cell r="AF288">
            <v>240</v>
          </cell>
          <cell r="AG288">
            <v>0</v>
          </cell>
          <cell r="AH288" t="str">
            <v>211.03.5.22</v>
          </cell>
          <cell r="AI288" t="str">
            <v>1</v>
          </cell>
          <cell r="AJ288" t="str">
            <v>02</v>
          </cell>
          <cell r="AK288" t="str">
            <v>24/09/2009</v>
          </cell>
          <cell r="AL288" t="str">
            <v>020</v>
          </cell>
          <cell r="AM288">
            <v>240</v>
          </cell>
          <cell r="AN288">
            <v>0</v>
          </cell>
          <cell r="AO288" t="str">
            <v>211.03.5.22</v>
          </cell>
          <cell r="AP288" t="str">
            <v>1</v>
          </cell>
          <cell r="AQ288" t="str">
            <v>02</v>
          </cell>
          <cell r="AR288" t="str">
            <v>25/09/2009</v>
          </cell>
          <cell r="AS288" t="str">
            <v>020</v>
          </cell>
          <cell r="AT288">
            <v>240</v>
          </cell>
          <cell r="AU288">
            <v>0</v>
          </cell>
        </row>
        <row r="289">
          <cell r="M289" t="str">
            <v>211.04.5.22</v>
          </cell>
          <cell r="N289" t="str">
            <v>1</v>
          </cell>
          <cell r="O289" t="str">
            <v>02</v>
          </cell>
          <cell r="P289" t="str">
            <v>21/09/2009</v>
          </cell>
          <cell r="Q289" t="str">
            <v>020</v>
          </cell>
          <cell r="R289">
            <v>240</v>
          </cell>
          <cell r="S289">
            <v>0</v>
          </cell>
          <cell r="T289" t="str">
            <v>211.04.5.22</v>
          </cell>
          <cell r="U289" t="str">
            <v>1</v>
          </cell>
          <cell r="V289" t="str">
            <v>02</v>
          </cell>
          <cell r="W289" t="str">
            <v>22/09/2009</v>
          </cell>
          <cell r="X289" t="str">
            <v>020</v>
          </cell>
          <cell r="Y289">
            <v>240</v>
          </cell>
          <cell r="Z289">
            <v>0</v>
          </cell>
          <cell r="AA289" t="str">
            <v>211.04.5.22</v>
          </cell>
          <cell r="AB289" t="str">
            <v>1</v>
          </cell>
          <cell r="AC289" t="str">
            <v>02</v>
          </cell>
          <cell r="AD289" t="str">
            <v>23/09/2009</v>
          </cell>
          <cell r="AE289" t="str">
            <v>020</v>
          </cell>
          <cell r="AF289">
            <v>240</v>
          </cell>
          <cell r="AG289">
            <v>0</v>
          </cell>
          <cell r="AH289" t="str">
            <v>211.04.5.22</v>
          </cell>
          <cell r="AI289" t="str">
            <v>1</v>
          </cell>
          <cell r="AJ289" t="str">
            <v>02</v>
          </cell>
          <cell r="AK289" t="str">
            <v>24/09/2009</v>
          </cell>
          <cell r="AL289" t="str">
            <v>020</v>
          </cell>
          <cell r="AM289">
            <v>240</v>
          </cell>
          <cell r="AN289">
            <v>0</v>
          </cell>
          <cell r="AO289" t="str">
            <v>211.04.5.22</v>
          </cell>
          <cell r="AP289" t="str">
            <v>1</v>
          </cell>
          <cell r="AQ289" t="str">
            <v>02</v>
          </cell>
          <cell r="AR289" t="str">
            <v>25/09/2009</v>
          </cell>
          <cell r="AS289" t="str">
            <v>020</v>
          </cell>
          <cell r="AT289">
            <v>240</v>
          </cell>
          <cell r="AU289">
            <v>0</v>
          </cell>
        </row>
        <row r="290">
          <cell r="M290" t="str">
            <v>211.06.5</v>
          </cell>
          <cell r="N290" t="str">
            <v>1</v>
          </cell>
          <cell r="O290" t="str">
            <v>02</v>
          </cell>
          <cell r="P290" t="str">
            <v>21/09/2009</v>
          </cell>
          <cell r="Q290" t="str">
            <v>020</v>
          </cell>
          <cell r="R290">
            <v>240</v>
          </cell>
          <cell r="S290">
            <v>0</v>
          </cell>
          <cell r="T290" t="str">
            <v>211.06.5</v>
          </cell>
          <cell r="U290" t="str">
            <v>1</v>
          </cell>
          <cell r="V290" t="str">
            <v>02</v>
          </cell>
          <cell r="W290" t="str">
            <v>22/09/2009</v>
          </cell>
          <cell r="X290" t="str">
            <v>020</v>
          </cell>
          <cell r="Y290">
            <v>240</v>
          </cell>
          <cell r="Z290">
            <v>0</v>
          </cell>
          <cell r="AA290" t="str">
            <v>211.06.5</v>
          </cell>
          <cell r="AB290" t="str">
            <v>1</v>
          </cell>
          <cell r="AC290" t="str">
            <v>02</v>
          </cell>
          <cell r="AD290" t="str">
            <v>23/09/2009</v>
          </cell>
          <cell r="AE290" t="str">
            <v>020</v>
          </cell>
          <cell r="AF290">
            <v>240</v>
          </cell>
          <cell r="AG290">
            <v>0</v>
          </cell>
          <cell r="AH290" t="str">
            <v>211.06.5</v>
          </cell>
          <cell r="AI290" t="str">
            <v>1</v>
          </cell>
          <cell r="AJ290" t="str">
            <v>02</v>
          </cell>
          <cell r="AK290" t="str">
            <v>24/09/2009</v>
          </cell>
          <cell r="AL290" t="str">
            <v>020</v>
          </cell>
          <cell r="AM290">
            <v>240</v>
          </cell>
          <cell r="AN290">
            <v>0</v>
          </cell>
          <cell r="AO290" t="str">
            <v>211.06.5</v>
          </cell>
          <cell r="AP290" t="str">
            <v>1</v>
          </cell>
          <cell r="AQ290" t="str">
            <v>02</v>
          </cell>
          <cell r="AR290" t="str">
            <v>25/09/2009</v>
          </cell>
          <cell r="AS290" t="str">
            <v>020</v>
          </cell>
          <cell r="AT290">
            <v>240</v>
          </cell>
          <cell r="AU290">
            <v>0</v>
          </cell>
        </row>
        <row r="291">
          <cell r="M291" t="str">
            <v>211.07.5</v>
          </cell>
          <cell r="N291" t="str">
            <v>1</v>
          </cell>
          <cell r="O291" t="str">
            <v>02</v>
          </cell>
          <cell r="P291" t="str">
            <v>21/09/2009</v>
          </cell>
          <cell r="Q291" t="str">
            <v>020</v>
          </cell>
          <cell r="R291">
            <v>240</v>
          </cell>
          <cell r="S291">
            <v>0</v>
          </cell>
          <cell r="T291" t="str">
            <v>211.07.5</v>
          </cell>
          <cell r="U291" t="str">
            <v>1</v>
          </cell>
          <cell r="V291" t="str">
            <v>02</v>
          </cell>
          <cell r="W291" t="str">
            <v>22/09/2009</v>
          </cell>
          <cell r="X291" t="str">
            <v>020</v>
          </cell>
          <cell r="Y291">
            <v>240</v>
          </cell>
          <cell r="Z291">
            <v>0</v>
          </cell>
          <cell r="AA291" t="str">
            <v>211.07.5</v>
          </cell>
          <cell r="AB291" t="str">
            <v>1</v>
          </cell>
          <cell r="AC291" t="str">
            <v>02</v>
          </cell>
          <cell r="AD291" t="str">
            <v>23/09/2009</v>
          </cell>
          <cell r="AE291" t="str">
            <v>020</v>
          </cell>
          <cell r="AF291">
            <v>240</v>
          </cell>
          <cell r="AG291">
            <v>0</v>
          </cell>
          <cell r="AH291" t="str">
            <v>211.07.5</v>
          </cell>
          <cell r="AI291" t="str">
            <v>1</v>
          </cell>
          <cell r="AJ291" t="str">
            <v>02</v>
          </cell>
          <cell r="AK291" t="str">
            <v>24/09/2009</v>
          </cell>
          <cell r="AL291" t="str">
            <v>020</v>
          </cell>
          <cell r="AM291">
            <v>240</v>
          </cell>
          <cell r="AN291">
            <v>0</v>
          </cell>
          <cell r="AO291" t="str">
            <v>211.07.5</v>
          </cell>
          <cell r="AP291" t="str">
            <v>1</v>
          </cell>
          <cell r="AQ291" t="str">
            <v>02</v>
          </cell>
          <cell r="AR291" t="str">
            <v>25/09/2009</v>
          </cell>
          <cell r="AS291" t="str">
            <v>020</v>
          </cell>
          <cell r="AT291">
            <v>240</v>
          </cell>
          <cell r="AU291">
            <v>0</v>
          </cell>
        </row>
        <row r="292">
          <cell r="M292" t="str">
            <v>211.08.5</v>
          </cell>
          <cell r="N292" t="str">
            <v>1</v>
          </cell>
          <cell r="O292" t="str">
            <v>02</v>
          </cell>
          <cell r="P292" t="str">
            <v>21/09/2009</v>
          </cell>
          <cell r="Q292" t="str">
            <v>020</v>
          </cell>
          <cell r="R292">
            <v>240</v>
          </cell>
          <cell r="S292">
            <v>0</v>
          </cell>
          <cell r="T292" t="str">
            <v>211.08.5</v>
          </cell>
          <cell r="U292" t="str">
            <v>1</v>
          </cell>
          <cell r="V292" t="str">
            <v>02</v>
          </cell>
          <cell r="W292" t="str">
            <v>22/09/2009</v>
          </cell>
          <cell r="X292" t="str">
            <v>020</v>
          </cell>
          <cell r="Y292">
            <v>240</v>
          </cell>
          <cell r="Z292">
            <v>0</v>
          </cell>
          <cell r="AA292" t="str">
            <v>211.08.5</v>
          </cell>
          <cell r="AB292" t="str">
            <v>1</v>
          </cell>
          <cell r="AC292" t="str">
            <v>02</v>
          </cell>
          <cell r="AD292" t="str">
            <v>23/09/2009</v>
          </cell>
          <cell r="AE292" t="str">
            <v>020</v>
          </cell>
          <cell r="AF292">
            <v>240</v>
          </cell>
          <cell r="AG292">
            <v>0</v>
          </cell>
          <cell r="AH292" t="str">
            <v>211.08.5</v>
          </cell>
          <cell r="AI292" t="str">
            <v>1</v>
          </cell>
          <cell r="AJ292" t="str">
            <v>02</v>
          </cell>
          <cell r="AK292" t="str">
            <v>24/09/2009</v>
          </cell>
          <cell r="AL292" t="str">
            <v>020</v>
          </cell>
          <cell r="AM292">
            <v>240</v>
          </cell>
          <cell r="AN292">
            <v>0</v>
          </cell>
          <cell r="AO292" t="str">
            <v>211.08.5</v>
          </cell>
          <cell r="AP292" t="str">
            <v>1</v>
          </cell>
          <cell r="AQ292" t="str">
            <v>02</v>
          </cell>
          <cell r="AR292" t="str">
            <v>25/09/2009</v>
          </cell>
          <cell r="AS292" t="str">
            <v>020</v>
          </cell>
          <cell r="AT292">
            <v>240</v>
          </cell>
          <cell r="AU292">
            <v>0</v>
          </cell>
        </row>
        <row r="293">
          <cell r="M293" t="str">
            <v>211.10.5</v>
          </cell>
          <cell r="N293" t="str">
            <v>1</v>
          </cell>
          <cell r="O293" t="str">
            <v>02</v>
          </cell>
          <cell r="P293" t="str">
            <v>21/09/2009</v>
          </cell>
          <cell r="Q293" t="str">
            <v>020</v>
          </cell>
          <cell r="R293">
            <v>240</v>
          </cell>
          <cell r="S293">
            <v>0</v>
          </cell>
          <cell r="T293" t="str">
            <v>211.10.5</v>
          </cell>
          <cell r="U293" t="str">
            <v>1</v>
          </cell>
          <cell r="V293" t="str">
            <v>02</v>
          </cell>
          <cell r="W293" t="str">
            <v>22/09/2009</v>
          </cell>
          <cell r="X293" t="str">
            <v>020</v>
          </cell>
          <cell r="Y293">
            <v>240</v>
          </cell>
          <cell r="Z293">
            <v>0</v>
          </cell>
          <cell r="AA293" t="str">
            <v>211.10.5</v>
          </cell>
          <cell r="AB293" t="str">
            <v>1</v>
          </cell>
          <cell r="AC293" t="str">
            <v>02</v>
          </cell>
          <cell r="AD293" t="str">
            <v>23/09/2009</v>
          </cell>
          <cell r="AE293" t="str">
            <v>020</v>
          </cell>
          <cell r="AF293">
            <v>240</v>
          </cell>
          <cell r="AG293">
            <v>0</v>
          </cell>
          <cell r="AH293" t="str">
            <v>211.10.5</v>
          </cell>
          <cell r="AI293" t="str">
            <v>1</v>
          </cell>
          <cell r="AJ293" t="str">
            <v>02</v>
          </cell>
          <cell r="AK293" t="str">
            <v>24/09/2009</v>
          </cell>
          <cell r="AL293" t="str">
            <v>020</v>
          </cell>
          <cell r="AM293">
            <v>240</v>
          </cell>
          <cell r="AN293">
            <v>0</v>
          </cell>
          <cell r="AO293" t="str">
            <v>211.10.5</v>
          </cell>
          <cell r="AP293" t="str">
            <v>1</v>
          </cell>
          <cell r="AQ293" t="str">
            <v>02</v>
          </cell>
          <cell r="AR293" t="str">
            <v>25/09/2009</v>
          </cell>
          <cell r="AS293" t="str">
            <v>020</v>
          </cell>
          <cell r="AT293">
            <v>240</v>
          </cell>
          <cell r="AU293">
            <v>0</v>
          </cell>
        </row>
        <row r="294">
          <cell r="M294" t="str">
            <v>211.09.5</v>
          </cell>
          <cell r="N294" t="str">
            <v>1</v>
          </cell>
          <cell r="O294" t="str">
            <v>02</v>
          </cell>
          <cell r="P294" t="str">
            <v>21/09/2009</v>
          </cell>
          <cell r="Q294" t="str">
            <v>020</v>
          </cell>
          <cell r="R294">
            <v>240</v>
          </cell>
          <cell r="S294">
            <v>0</v>
          </cell>
          <cell r="T294" t="str">
            <v>211.09.5</v>
          </cell>
          <cell r="U294" t="str">
            <v>1</v>
          </cell>
          <cell r="V294" t="str">
            <v>02</v>
          </cell>
          <cell r="W294" t="str">
            <v>22/09/2009</v>
          </cell>
          <cell r="X294" t="str">
            <v>020</v>
          </cell>
          <cell r="Y294">
            <v>240</v>
          </cell>
          <cell r="Z294">
            <v>0</v>
          </cell>
          <cell r="AA294" t="str">
            <v>211.09.5</v>
          </cell>
          <cell r="AB294" t="str">
            <v>1</v>
          </cell>
          <cell r="AC294" t="str">
            <v>02</v>
          </cell>
          <cell r="AD294" t="str">
            <v>23/09/2009</v>
          </cell>
          <cell r="AE294" t="str">
            <v>020</v>
          </cell>
          <cell r="AF294">
            <v>240</v>
          </cell>
          <cell r="AG294">
            <v>0</v>
          </cell>
          <cell r="AH294" t="str">
            <v>211.09.5</v>
          </cell>
          <cell r="AI294" t="str">
            <v>1</v>
          </cell>
          <cell r="AJ294" t="str">
            <v>02</v>
          </cell>
          <cell r="AK294" t="str">
            <v>24/09/2009</v>
          </cell>
          <cell r="AL294" t="str">
            <v>020</v>
          </cell>
          <cell r="AM294">
            <v>240</v>
          </cell>
          <cell r="AN294">
            <v>0</v>
          </cell>
          <cell r="AO294" t="str">
            <v>211.09.5</v>
          </cell>
          <cell r="AP294" t="str">
            <v>1</v>
          </cell>
          <cell r="AQ294" t="str">
            <v>02</v>
          </cell>
          <cell r="AR294" t="str">
            <v>25/09/2009</v>
          </cell>
          <cell r="AS294" t="str">
            <v>020</v>
          </cell>
          <cell r="AT294">
            <v>240</v>
          </cell>
          <cell r="AU294">
            <v>0</v>
          </cell>
        </row>
        <row r="295">
          <cell r="M295" t="str">
            <v>211.11.5</v>
          </cell>
          <cell r="N295" t="str">
            <v>1</v>
          </cell>
          <cell r="O295" t="str">
            <v>02</v>
          </cell>
          <cell r="P295" t="str">
            <v>21/09/2009</v>
          </cell>
          <cell r="Q295" t="str">
            <v>020</v>
          </cell>
          <cell r="R295">
            <v>240</v>
          </cell>
          <cell r="S295">
            <v>0</v>
          </cell>
          <cell r="T295" t="str">
            <v>211.11.5</v>
          </cell>
          <cell r="U295" t="str">
            <v>1</v>
          </cell>
          <cell r="V295" t="str">
            <v>02</v>
          </cell>
          <cell r="W295" t="str">
            <v>22/09/2009</v>
          </cell>
          <cell r="X295" t="str">
            <v>020</v>
          </cell>
          <cell r="Y295">
            <v>240</v>
          </cell>
          <cell r="Z295">
            <v>0</v>
          </cell>
          <cell r="AA295" t="str">
            <v>211.11.5</v>
          </cell>
          <cell r="AB295" t="str">
            <v>1</v>
          </cell>
          <cell r="AC295" t="str">
            <v>02</v>
          </cell>
          <cell r="AD295" t="str">
            <v>23/09/2009</v>
          </cell>
          <cell r="AE295" t="str">
            <v>020</v>
          </cell>
          <cell r="AF295">
            <v>240</v>
          </cell>
          <cell r="AG295">
            <v>0</v>
          </cell>
          <cell r="AH295" t="str">
            <v>211.11.5</v>
          </cell>
          <cell r="AI295" t="str">
            <v>1</v>
          </cell>
          <cell r="AJ295" t="str">
            <v>02</v>
          </cell>
          <cell r="AK295" t="str">
            <v>24/09/2009</v>
          </cell>
          <cell r="AL295" t="str">
            <v>020</v>
          </cell>
          <cell r="AM295">
            <v>240</v>
          </cell>
          <cell r="AN295">
            <v>0</v>
          </cell>
          <cell r="AO295" t="str">
            <v>211.11.5</v>
          </cell>
          <cell r="AP295" t="str">
            <v>1</v>
          </cell>
          <cell r="AQ295" t="str">
            <v>02</v>
          </cell>
          <cell r="AR295" t="str">
            <v>25/09/2009</v>
          </cell>
          <cell r="AS295" t="str">
            <v>020</v>
          </cell>
          <cell r="AT295">
            <v>240</v>
          </cell>
          <cell r="AU295">
            <v>0</v>
          </cell>
        </row>
        <row r="296">
          <cell r="M296" t="str">
            <v>211.12.5</v>
          </cell>
          <cell r="N296" t="str">
            <v>1</v>
          </cell>
          <cell r="O296" t="str">
            <v>02</v>
          </cell>
          <cell r="P296" t="str">
            <v>21/09/2009</v>
          </cell>
          <cell r="Q296" t="str">
            <v>020</v>
          </cell>
          <cell r="R296">
            <v>240</v>
          </cell>
          <cell r="S296">
            <v>0</v>
          </cell>
          <cell r="T296" t="str">
            <v>211.12.5</v>
          </cell>
          <cell r="U296" t="str">
            <v>1</v>
          </cell>
          <cell r="V296" t="str">
            <v>02</v>
          </cell>
          <cell r="W296" t="str">
            <v>22/09/2009</v>
          </cell>
          <cell r="X296" t="str">
            <v>020</v>
          </cell>
          <cell r="Y296">
            <v>240</v>
          </cell>
          <cell r="Z296">
            <v>0</v>
          </cell>
          <cell r="AA296" t="str">
            <v>211.12.5</v>
          </cell>
          <cell r="AB296" t="str">
            <v>1</v>
          </cell>
          <cell r="AC296" t="str">
            <v>02</v>
          </cell>
          <cell r="AD296" t="str">
            <v>23/09/2009</v>
          </cell>
          <cell r="AE296" t="str">
            <v>020</v>
          </cell>
          <cell r="AF296">
            <v>240</v>
          </cell>
          <cell r="AG296">
            <v>0</v>
          </cell>
          <cell r="AH296" t="str">
            <v>211.12.5</v>
          </cell>
          <cell r="AI296" t="str">
            <v>1</v>
          </cell>
          <cell r="AJ296" t="str">
            <v>02</v>
          </cell>
          <cell r="AK296" t="str">
            <v>24/09/2009</v>
          </cell>
          <cell r="AL296" t="str">
            <v>020</v>
          </cell>
          <cell r="AM296">
            <v>240</v>
          </cell>
          <cell r="AN296">
            <v>0</v>
          </cell>
          <cell r="AO296" t="str">
            <v>211.12.5</v>
          </cell>
          <cell r="AP296" t="str">
            <v>1</v>
          </cell>
          <cell r="AQ296" t="str">
            <v>02</v>
          </cell>
          <cell r="AR296" t="str">
            <v>25/09/2009</v>
          </cell>
          <cell r="AS296" t="str">
            <v>020</v>
          </cell>
          <cell r="AT296">
            <v>240</v>
          </cell>
          <cell r="AU296">
            <v>0</v>
          </cell>
        </row>
        <row r="297">
          <cell r="M297" t="str">
            <v>211.13.5</v>
          </cell>
          <cell r="N297" t="str">
            <v>1</v>
          </cell>
          <cell r="O297" t="str">
            <v>02</v>
          </cell>
          <cell r="P297" t="str">
            <v>21/09/2009</v>
          </cell>
          <cell r="Q297" t="str">
            <v>020</v>
          </cell>
          <cell r="R297">
            <v>240</v>
          </cell>
          <cell r="S297">
            <v>0</v>
          </cell>
          <cell r="T297" t="str">
            <v>211.13.5</v>
          </cell>
          <cell r="U297" t="str">
            <v>1</v>
          </cell>
          <cell r="V297" t="str">
            <v>02</v>
          </cell>
          <cell r="W297" t="str">
            <v>22/09/2009</v>
          </cell>
          <cell r="X297" t="str">
            <v>020</v>
          </cell>
          <cell r="Y297">
            <v>240</v>
          </cell>
          <cell r="Z297">
            <v>0</v>
          </cell>
          <cell r="AA297" t="str">
            <v>211.13.5</v>
          </cell>
          <cell r="AB297" t="str">
            <v>1</v>
          </cell>
          <cell r="AC297" t="str">
            <v>02</v>
          </cell>
          <cell r="AD297" t="str">
            <v>23/09/2009</v>
          </cell>
          <cell r="AE297" t="str">
            <v>020</v>
          </cell>
          <cell r="AF297">
            <v>240</v>
          </cell>
          <cell r="AG297">
            <v>0</v>
          </cell>
          <cell r="AH297" t="str">
            <v>211.13.5</v>
          </cell>
          <cell r="AI297" t="str">
            <v>1</v>
          </cell>
          <cell r="AJ297" t="str">
            <v>02</v>
          </cell>
          <cell r="AK297" t="str">
            <v>24/09/2009</v>
          </cell>
          <cell r="AL297" t="str">
            <v>020</v>
          </cell>
          <cell r="AM297">
            <v>240</v>
          </cell>
          <cell r="AN297">
            <v>0</v>
          </cell>
          <cell r="AO297" t="str">
            <v>211.13.5</v>
          </cell>
          <cell r="AP297" t="str">
            <v>1</v>
          </cell>
          <cell r="AQ297" t="str">
            <v>02</v>
          </cell>
          <cell r="AR297" t="str">
            <v>25/09/2009</v>
          </cell>
          <cell r="AS297" t="str">
            <v>020</v>
          </cell>
          <cell r="AT297">
            <v>240</v>
          </cell>
          <cell r="AU297">
            <v>0</v>
          </cell>
        </row>
        <row r="298">
          <cell r="M298" t="str">
            <v>211.14.5</v>
          </cell>
          <cell r="N298" t="str">
            <v>1</v>
          </cell>
          <cell r="O298" t="str">
            <v>02</v>
          </cell>
          <cell r="P298" t="str">
            <v>21/09/2009</v>
          </cell>
          <cell r="Q298" t="str">
            <v>020</v>
          </cell>
          <cell r="R298">
            <v>240</v>
          </cell>
          <cell r="S298">
            <v>0</v>
          </cell>
          <cell r="T298" t="str">
            <v>211.14.5</v>
          </cell>
          <cell r="U298" t="str">
            <v>1</v>
          </cell>
          <cell r="V298" t="str">
            <v>02</v>
          </cell>
          <cell r="W298" t="str">
            <v>22/09/2009</v>
          </cell>
          <cell r="X298" t="str">
            <v>020</v>
          </cell>
          <cell r="Y298">
            <v>240</v>
          </cell>
          <cell r="Z298">
            <v>0</v>
          </cell>
          <cell r="AA298" t="str">
            <v>211.14.5</v>
          </cell>
          <cell r="AB298" t="str">
            <v>1</v>
          </cell>
          <cell r="AC298" t="str">
            <v>02</v>
          </cell>
          <cell r="AD298" t="str">
            <v>23/09/2009</v>
          </cell>
          <cell r="AE298" t="str">
            <v>020</v>
          </cell>
          <cell r="AF298">
            <v>240</v>
          </cell>
          <cell r="AG298">
            <v>0</v>
          </cell>
          <cell r="AH298" t="str">
            <v>211.14.5</v>
          </cell>
          <cell r="AI298" t="str">
            <v>1</v>
          </cell>
          <cell r="AJ298" t="str">
            <v>02</v>
          </cell>
          <cell r="AK298" t="str">
            <v>24/09/2009</v>
          </cell>
          <cell r="AL298" t="str">
            <v>020</v>
          </cell>
          <cell r="AM298">
            <v>240</v>
          </cell>
          <cell r="AN298">
            <v>0</v>
          </cell>
          <cell r="AO298" t="str">
            <v>211.14.5</v>
          </cell>
          <cell r="AP298" t="str">
            <v>1</v>
          </cell>
          <cell r="AQ298" t="str">
            <v>02</v>
          </cell>
          <cell r="AR298" t="str">
            <v>25/09/2009</v>
          </cell>
          <cell r="AS298" t="str">
            <v>020</v>
          </cell>
          <cell r="AT298">
            <v>240</v>
          </cell>
          <cell r="AU298">
            <v>0</v>
          </cell>
        </row>
        <row r="299">
          <cell r="M299" t="str">
            <v>211.15.5</v>
          </cell>
          <cell r="N299" t="str">
            <v>1</v>
          </cell>
          <cell r="O299" t="str">
            <v>02</v>
          </cell>
          <cell r="P299" t="str">
            <v>21/09/2009</v>
          </cell>
          <cell r="Q299" t="str">
            <v>020</v>
          </cell>
          <cell r="R299">
            <v>240</v>
          </cell>
          <cell r="S299">
            <v>0</v>
          </cell>
          <cell r="T299" t="str">
            <v>211.15.5</v>
          </cell>
          <cell r="U299" t="str">
            <v>1</v>
          </cell>
          <cell r="V299" t="str">
            <v>02</v>
          </cell>
          <cell r="W299" t="str">
            <v>22/09/2009</v>
          </cell>
          <cell r="X299" t="str">
            <v>020</v>
          </cell>
          <cell r="Y299">
            <v>240</v>
          </cell>
          <cell r="Z299">
            <v>0</v>
          </cell>
          <cell r="AA299" t="str">
            <v>211.15.5</v>
          </cell>
          <cell r="AB299" t="str">
            <v>1</v>
          </cell>
          <cell r="AC299" t="str">
            <v>02</v>
          </cell>
          <cell r="AD299" t="str">
            <v>23/09/2009</v>
          </cell>
          <cell r="AE299" t="str">
            <v>020</v>
          </cell>
          <cell r="AF299">
            <v>240</v>
          </cell>
          <cell r="AG299">
            <v>0</v>
          </cell>
          <cell r="AH299" t="str">
            <v>211.15.5</v>
          </cell>
          <cell r="AI299" t="str">
            <v>1</v>
          </cell>
          <cell r="AJ299" t="str">
            <v>02</v>
          </cell>
          <cell r="AK299" t="str">
            <v>24/09/2009</v>
          </cell>
          <cell r="AL299" t="str">
            <v>020</v>
          </cell>
          <cell r="AM299">
            <v>240</v>
          </cell>
          <cell r="AN299">
            <v>0</v>
          </cell>
          <cell r="AO299" t="str">
            <v>211.15.5</v>
          </cell>
          <cell r="AP299" t="str">
            <v>1</v>
          </cell>
          <cell r="AQ299" t="str">
            <v>02</v>
          </cell>
          <cell r="AR299" t="str">
            <v>25/09/2009</v>
          </cell>
          <cell r="AS299" t="str">
            <v>020</v>
          </cell>
          <cell r="AT299">
            <v>240</v>
          </cell>
          <cell r="AU299">
            <v>0</v>
          </cell>
        </row>
        <row r="300">
          <cell r="M300" t="str">
            <v>231.08.5.22</v>
          </cell>
          <cell r="N300" t="str">
            <v>1</v>
          </cell>
          <cell r="O300" t="str">
            <v>02</v>
          </cell>
          <cell r="P300" t="str">
            <v>21/09/2009</v>
          </cell>
          <cell r="Q300" t="str">
            <v>020</v>
          </cell>
          <cell r="R300">
            <v>240</v>
          </cell>
          <cell r="S300">
            <v>0</v>
          </cell>
          <cell r="T300" t="str">
            <v>231.08.5.22</v>
          </cell>
          <cell r="U300" t="str">
            <v>1</v>
          </cell>
          <cell r="V300" t="str">
            <v>02</v>
          </cell>
          <cell r="W300" t="str">
            <v>22/09/2009</v>
          </cell>
          <cell r="X300" t="str">
            <v>020</v>
          </cell>
          <cell r="Y300">
            <v>240</v>
          </cell>
          <cell r="Z300">
            <v>0</v>
          </cell>
          <cell r="AA300" t="str">
            <v>231.08.5.22</v>
          </cell>
          <cell r="AB300" t="str">
            <v>1</v>
          </cell>
          <cell r="AC300" t="str">
            <v>02</v>
          </cell>
          <cell r="AD300" t="str">
            <v>23/09/2009</v>
          </cell>
          <cell r="AE300" t="str">
            <v>020</v>
          </cell>
          <cell r="AF300">
            <v>240</v>
          </cell>
          <cell r="AG300">
            <v>0</v>
          </cell>
          <cell r="AH300" t="str">
            <v>231.08.5.22</v>
          </cell>
          <cell r="AI300" t="str">
            <v>1</v>
          </cell>
          <cell r="AJ300" t="str">
            <v>02</v>
          </cell>
          <cell r="AK300" t="str">
            <v>24/09/2009</v>
          </cell>
          <cell r="AL300" t="str">
            <v>020</v>
          </cell>
          <cell r="AM300">
            <v>240</v>
          </cell>
          <cell r="AN300">
            <v>0</v>
          </cell>
          <cell r="AO300" t="str">
            <v>231.08.5.22</v>
          </cell>
          <cell r="AP300" t="str">
            <v>1</v>
          </cell>
          <cell r="AQ300" t="str">
            <v>02</v>
          </cell>
          <cell r="AR300" t="str">
            <v>25/09/2009</v>
          </cell>
          <cell r="AS300" t="str">
            <v>020</v>
          </cell>
          <cell r="AT300">
            <v>240</v>
          </cell>
          <cell r="AU300">
            <v>0</v>
          </cell>
        </row>
        <row r="301">
          <cell r="M301" t="str">
            <v>211.99.5.22</v>
          </cell>
          <cell r="N301" t="str">
            <v>1</v>
          </cell>
          <cell r="O301" t="str">
            <v>02</v>
          </cell>
          <cell r="P301" t="str">
            <v>21/09/2009</v>
          </cell>
          <cell r="Q301" t="str">
            <v>020</v>
          </cell>
          <cell r="R301">
            <v>240</v>
          </cell>
          <cell r="S301">
            <v>0</v>
          </cell>
          <cell r="T301" t="str">
            <v>211.99.5.22</v>
          </cell>
          <cell r="U301" t="str">
            <v>1</v>
          </cell>
          <cell r="V301" t="str">
            <v>02</v>
          </cell>
          <cell r="W301" t="str">
            <v>22/09/2009</v>
          </cell>
          <cell r="X301" t="str">
            <v>020</v>
          </cell>
          <cell r="Y301">
            <v>240</v>
          </cell>
          <cell r="Z301">
            <v>0</v>
          </cell>
          <cell r="AA301" t="str">
            <v>211.99.5.22</v>
          </cell>
          <cell r="AB301" t="str">
            <v>1</v>
          </cell>
          <cell r="AC301" t="str">
            <v>02</v>
          </cell>
          <cell r="AD301" t="str">
            <v>23/09/2009</v>
          </cell>
          <cell r="AE301" t="str">
            <v>020</v>
          </cell>
          <cell r="AF301">
            <v>240</v>
          </cell>
          <cell r="AG301">
            <v>0</v>
          </cell>
          <cell r="AH301" t="str">
            <v>211.99.5.22</v>
          </cell>
          <cell r="AI301" t="str">
            <v>1</v>
          </cell>
          <cell r="AJ301" t="str">
            <v>02</v>
          </cell>
          <cell r="AK301" t="str">
            <v>24/09/2009</v>
          </cell>
          <cell r="AL301" t="str">
            <v>020</v>
          </cell>
          <cell r="AM301">
            <v>240</v>
          </cell>
          <cell r="AN301">
            <v>0</v>
          </cell>
          <cell r="AO301" t="str">
            <v>211.99.5.22</v>
          </cell>
          <cell r="AP301" t="str">
            <v>1</v>
          </cell>
          <cell r="AQ301" t="str">
            <v>02</v>
          </cell>
          <cell r="AR301" t="str">
            <v>25/09/2009</v>
          </cell>
          <cell r="AS301" t="str">
            <v>020</v>
          </cell>
          <cell r="AT301">
            <v>240</v>
          </cell>
          <cell r="AU301">
            <v>0</v>
          </cell>
        </row>
        <row r="306">
          <cell r="M306" t="str">
            <v>213.03.5.01.001</v>
          </cell>
          <cell r="N306" t="str">
            <v>1</v>
          </cell>
          <cell r="O306" t="str">
            <v>02</v>
          </cell>
          <cell r="P306" t="str">
            <v>21/09/2009</v>
          </cell>
          <cell r="Q306" t="str">
            <v>020</v>
          </cell>
          <cell r="R306">
            <v>240</v>
          </cell>
          <cell r="S306">
            <v>0</v>
          </cell>
          <cell r="T306" t="str">
            <v>213.03.5.01.001</v>
          </cell>
          <cell r="U306" t="str">
            <v>1</v>
          </cell>
          <cell r="V306" t="str">
            <v>02</v>
          </cell>
          <cell r="W306" t="str">
            <v>22/09/2009</v>
          </cell>
          <cell r="X306" t="str">
            <v>020</v>
          </cell>
          <cell r="Y306">
            <v>240</v>
          </cell>
          <cell r="Z306">
            <v>0</v>
          </cell>
          <cell r="AA306" t="str">
            <v>213.03.5.01.001</v>
          </cell>
          <cell r="AB306" t="str">
            <v>1</v>
          </cell>
          <cell r="AC306" t="str">
            <v>02</v>
          </cell>
          <cell r="AD306" t="str">
            <v>23/09/2009</v>
          </cell>
          <cell r="AE306" t="str">
            <v>020</v>
          </cell>
          <cell r="AF306">
            <v>240</v>
          </cell>
          <cell r="AG306">
            <v>0</v>
          </cell>
          <cell r="AH306" t="str">
            <v>213.03.5.01.001</v>
          </cell>
          <cell r="AI306" t="str">
            <v>1</v>
          </cell>
          <cell r="AJ306" t="str">
            <v>02</v>
          </cell>
          <cell r="AK306" t="str">
            <v>24/09/2009</v>
          </cell>
          <cell r="AL306" t="str">
            <v>020</v>
          </cell>
          <cell r="AM306">
            <v>240</v>
          </cell>
          <cell r="AN306">
            <v>0</v>
          </cell>
          <cell r="AO306" t="str">
            <v>213.03.5.01.001</v>
          </cell>
          <cell r="AP306" t="str">
            <v>1</v>
          </cell>
          <cell r="AQ306" t="str">
            <v>02</v>
          </cell>
          <cell r="AR306" t="str">
            <v>25/09/2009</v>
          </cell>
          <cell r="AS306" t="str">
            <v>020</v>
          </cell>
          <cell r="AT306">
            <v>240</v>
          </cell>
          <cell r="AU306">
            <v>0</v>
          </cell>
        </row>
        <row r="307">
          <cell r="M307" t="str">
            <v>213.03.5.01.029</v>
          </cell>
          <cell r="N307" t="str">
            <v>1</v>
          </cell>
          <cell r="O307" t="str">
            <v>02</v>
          </cell>
          <cell r="P307" t="str">
            <v>21/09/2009</v>
          </cell>
          <cell r="Q307" t="str">
            <v>020</v>
          </cell>
          <cell r="R307">
            <v>240</v>
          </cell>
          <cell r="S307">
            <v>0</v>
          </cell>
          <cell r="T307" t="str">
            <v>213.03.5.01.029</v>
          </cell>
          <cell r="U307" t="str">
            <v>1</v>
          </cell>
          <cell r="V307" t="str">
            <v>02</v>
          </cell>
          <cell r="W307" t="str">
            <v>22/09/2009</v>
          </cell>
          <cell r="X307" t="str">
            <v>020</v>
          </cell>
          <cell r="Y307">
            <v>240</v>
          </cell>
          <cell r="Z307">
            <v>0</v>
          </cell>
          <cell r="AA307" t="str">
            <v>213.03.5.01.029</v>
          </cell>
          <cell r="AB307" t="str">
            <v>1</v>
          </cell>
          <cell r="AC307" t="str">
            <v>02</v>
          </cell>
          <cell r="AD307" t="str">
            <v>23/09/2009</v>
          </cell>
          <cell r="AE307" t="str">
            <v>020</v>
          </cell>
          <cell r="AF307">
            <v>240</v>
          </cell>
          <cell r="AG307">
            <v>0</v>
          </cell>
          <cell r="AH307" t="str">
            <v>213.03.5.01.029</v>
          </cell>
          <cell r="AI307" t="str">
            <v>1</v>
          </cell>
          <cell r="AJ307" t="str">
            <v>02</v>
          </cell>
          <cell r="AK307" t="str">
            <v>24/09/2009</v>
          </cell>
          <cell r="AL307" t="str">
            <v>020</v>
          </cell>
          <cell r="AM307">
            <v>240</v>
          </cell>
          <cell r="AN307">
            <v>0</v>
          </cell>
          <cell r="AO307" t="str">
            <v>213.03.5.01.029</v>
          </cell>
          <cell r="AP307" t="str">
            <v>1</v>
          </cell>
          <cell r="AQ307" t="str">
            <v>02</v>
          </cell>
          <cell r="AR307" t="str">
            <v>25/09/2009</v>
          </cell>
          <cell r="AS307" t="str">
            <v>020</v>
          </cell>
          <cell r="AT307">
            <v>240</v>
          </cell>
          <cell r="AU307">
            <v>0</v>
          </cell>
        </row>
        <row r="308">
          <cell r="M308" t="str">
            <v>213.03.5.01.030</v>
          </cell>
          <cell r="N308" t="str">
            <v>1</v>
          </cell>
          <cell r="O308" t="str">
            <v>02</v>
          </cell>
          <cell r="P308" t="str">
            <v>21/09/2009</v>
          </cell>
          <cell r="Q308" t="str">
            <v>020</v>
          </cell>
          <cell r="R308">
            <v>240</v>
          </cell>
          <cell r="S308">
            <v>0</v>
          </cell>
          <cell r="T308" t="str">
            <v>213.03.5.01.030</v>
          </cell>
          <cell r="U308" t="str">
            <v>1</v>
          </cell>
          <cell r="V308" t="str">
            <v>02</v>
          </cell>
          <cell r="W308" t="str">
            <v>22/09/2009</v>
          </cell>
          <cell r="X308" t="str">
            <v>020</v>
          </cell>
          <cell r="Y308">
            <v>240</v>
          </cell>
          <cell r="Z308">
            <v>0</v>
          </cell>
          <cell r="AA308" t="str">
            <v>213.03.5.01.030</v>
          </cell>
          <cell r="AB308" t="str">
            <v>1</v>
          </cell>
          <cell r="AC308" t="str">
            <v>02</v>
          </cell>
          <cell r="AD308" t="str">
            <v>23/09/2009</v>
          </cell>
          <cell r="AE308" t="str">
            <v>020</v>
          </cell>
          <cell r="AF308">
            <v>240</v>
          </cell>
          <cell r="AG308">
            <v>0</v>
          </cell>
          <cell r="AH308" t="str">
            <v>213.03.5.01.030</v>
          </cell>
          <cell r="AI308" t="str">
            <v>1</v>
          </cell>
          <cell r="AJ308" t="str">
            <v>02</v>
          </cell>
          <cell r="AK308" t="str">
            <v>24/09/2009</v>
          </cell>
          <cell r="AL308" t="str">
            <v>020</v>
          </cell>
          <cell r="AM308">
            <v>240</v>
          </cell>
          <cell r="AN308">
            <v>0</v>
          </cell>
          <cell r="AO308" t="str">
            <v>213.03.5.01.030</v>
          </cell>
          <cell r="AP308" t="str">
            <v>1</v>
          </cell>
          <cell r="AQ308" t="str">
            <v>02</v>
          </cell>
          <cell r="AR308" t="str">
            <v>25/09/2009</v>
          </cell>
          <cell r="AS308" t="str">
            <v>020</v>
          </cell>
          <cell r="AT308">
            <v>240</v>
          </cell>
          <cell r="AU308">
            <v>0</v>
          </cell>
        </row>
        <row r="309">
          <cell r="M309" t="str">
            <v>213.03.5.01.059</v>
          </cell>
          <cell r="N309" t="str">
            <v>1</v>
          </cell>
          <cell r="O309" t="str">
            <v>02</v>
          </cell>
          <cell r="P309" t="str">
            <v>21/09/2009</v>
          </cell>
          <cell r="Q309" t="str">
            <v>020</v>
          </cell>
          <cell r="R309">
            <v>240</v>
          </cell>
          <cell r="S309">
            <v>0</v>
          </cell>
          <cell r="T309" t="str">
            <v>213.03.5.01.059</v>
          </cell>
          <cell r="U309" t="str">
            <v>1</v>
          </cell>
          <cell r="V309" t="str">
            <v>02</v>
          </cell>
          <cell r="W309" t="str">
            <v>22/09/2009</v>
          </cell>
          <cell r="X309" t="str">
            <v>020</v>
          </cell>
          <cell r="Y309">
            <v>240</v>
          </cell>
          <cell r="Z309">
            <v>0</v>
          </cell>
          <cell r="AA309" t="str">
            <v>213.03.5.01.059</v>
          </cell>
          <cell r="AB309" t="str">
            <v>1</v>
          </cell>
          <cell r="AC309" t="str">
            <v>02</v>
          </cell>
          <cell r="AD309" t="str">
            <v>23/09/2009</v>
          </cell>
          <cell r="AE309" t="str">
            <v>020</v>
          </cell>
          <cell r="AF309">
            <v>240</v>
          </cell>
          <cell r="AG309">
            <v>0</v>
          </cell>
          <cell r="AH309" t="str">
            <v>213.03.5.01.059</v>
          </cell>
          <cell r="AI309" t="str">
            <v>1</v>
          </cell>
          <cell r="AJ309" t="str">
            <v>02</v>
          </cell>
          <cell r="AK309" t="str">
            <v>24/09/2009</v>
          </cell>
          <cell r="AL309" t="str">
            <v>020</v>
          </cell>
          <cell r="AM309">
            <v>240</v>
          </cell>
          <cell r="AN309">
            <v>0</v>
          </cell>
          <cell r="AO309" t="str">
            <v>213.03.5.01.059</v>
          </cell>
          <cell r="AP309" t="str">
            <v>1</v>
          </cell>
          <cell r="AQ309" t="str">
            <v>02</v>
          </cell>
          <cell r="AR309" t="str">
            <v>25/09/2009</v>
          </cell>
          <cell r="AS309" t="str">
            <v>020</v>
          </cell>
          <cell r="AT309">
            <v>240</v>
          </cell>
          <cell r="AU309">
            <v>0</v>
          </cell>
        </row>
        <row r="310">
          <cell r="M310" t="str">
            <v>213.03.5.01.060</v>
          </cell>
          <cell r="N310" t="str">
            <v>1</v>
          </cell>
          <cell r="O310" t="str">
            <v>02</v>
          </cell>
          <cell r="P310" t="str">
            <v>21/09/2009</v>
          </cell>
          <cell r="Q310" t="str">
            <v>020</v>
          </cell>
          <cell r="R310">
            <v>240</v>
          </cell>
          <cell r="S310">
            <v>0</v>
          </cell>
          <cell r="T310" t="str">
            <v>213.03.5.01.060</v>
          </cell>
          <cell r="U310" t="str">
            <v>1</v>
          </cell>
          <cell r="V310" t="str">
            <v>02</v>
          </cell>
          <cell r="W310" t="str">
            <v>22/09/2009</v>
          </cell>
          <cell r="X310" t="str">
            <v>020</v>
          </cell>
          <cell r="Y310">
            <v>240</v>
          </cell>
          <cell r="Z310">
            <v>0</v>
          </cell>
          <cell r="AA310" t="str">
            <v>213.03.5.01.060</v>
          </cell>
          <cell r="AB310" t="str">
            <v>1</v>
          </cell>
          <cell r="AC310" t="str">
            <v>02</v>
          </cell>
          <cell r="AD310" t="str">
            <v>23/09/2009</v>
          </cell>
          <cell r="AE310" t="str">
            <v>020</v>
          </cell>
          <cell r="AF310">
            <v>240</v>
          </cell>
          <cell r="AG310">
            <v>0</v>
          </cell>
          <cell r="AH310" t="str">
            <v>213.03.5.01.060</v>
          </cell>
          <cell r="AI310" t="str">
            <v>1</v>
          </cell>
          <cell r="AJ310" t="str">
            <v>02</v>
          </cell>
          <cell r="AK310" t="str">
            <v>24/09/2009</v>
          </cell>
          <cell r="AL310" t="str">
            <v>020</v>
          </cell>
          <cell r="AM310">
            <v>240</v>
          </cell>
          <cell r="AN310">
            <v>0</v>
          </cell>
          <cell r="AO310" t="str">
            <v>213.03.5.01.060</v>
          </cell>
          <cell r="AP310" t="str">
            <v>1</v>
          </cell>
          <cell r="AQ310" t="str">
            <v>02</v>
          </cell>
          <cell r="AR310" t="str">
            <v>25/09/2009</v>
          </cell>
          <cell r="AS310" t="str">
            <v>020</v>
          </cell>
          <cell r="AT310">
            <v>240</v>
          </cell>
          <cell r="AU310">
            <v>0</v>
          </cell>
        </row>
        <row r="311">
          <cell r="M311" t="str">
            <v>213.03.5.01.089</v>
          </cell>
          <cell r="N311" t="str">
            <v>1</v>
          </cell>
          <cell r="O311" t="str">
            <v>02</v>
          </cell>
          <cell r="P311" t="str">
            <v>21/09/2009</v>
          </cell>
          <cell r="Q311" t="str">
            <v>020</v>
          </cell>
          <cell r="R311">
            <v>240</v>
          </cell>
          <cell r="S311">
            <v>0</v>
          </cell>
          <cell r="T311" t="str">
            <v>213.03.5.01.089</v>
          </cell>
          <cell r="U311" t="str">
            <v>1</v>
          </cell>
          <cell r="V311" t="str">
            <v>02</v>
          </cell>
          <cell r="W311" t="str">
            <v>22/09/2009</v>
          </cell>
          <cell r="X311" t="str">
            <v>020</v>
          </cell>
          <cell r="Y311">
            <v>240</v>
          </cell>
          <cell r="Z311">
            <v>0</v>
          </cell>
          <cell r="AA311" t="str">
            <v>213.03.5.01.089</v>
          </cell>
          <cell r="AB311" t="str">
            <v>1</v>
          </cell>
          <cell r="AC311" t="str">
            <v>02</v>
          </cell>
          <cell r="AD311" t="str">
            <v>23/09/2009</v>
          </cell>
          <cell r="AE311" t="str">
            <v>020</v>
          </cell>
          <cell r="AF311">
            <v>240</v>
          </cell>
          <cell r="AG311">
            <v>0</v>
          </cell>
          <cell r="AH311" t="str">
            <v>213.03.5.01.089</v>
          </cell>
          <cell r="AI311" t="str">
            <v>1</v>
          </cell>
          <cell r="AJ311" t="str">
            <v>02</v>
          </cell>
          <cell r="AK311" t="str">
            <v>24/09/2009</v>
          </cell>
          <cell r="AL311" t="str">
            <v>020</v>
          </cell>
          <cell r="AM311">
            <v>240</v>
          </cell>
          <cell r="AN311">
            <v>0</v>
          </cell>
          <cell r="AO311" t="str">
            <v>213.03.5.01.089</v>
          </cell>
          <cell r="AP311" t="str">
            <v>1</v>
          </cell>
          <cell r="AQ311" t="str">
            <v>02</v>
          </cell>
          <cell r="AR311" t="str">
            <v>25/09/2009</v>
          </cell>
          <cell r="AS311" t="str">
            <v>020</v>
          </cell>
          <cell r="AT311">
            <v>240</v>
          </cell>
          <cell r="AU311">
            <v>0</v>
          </cell>
        </row>
        <row r="312">
          <cell r="M312" t="str">
            <v>213.03.5.01.090</v>
          </cell>
          <cell r="N312" t="str">
            <v>1</v>
          </cell>
          <cell r="O312" t="str">
            <v>02</v>
          </cell>
          <cell r="P312" t="str">
            <v>21/09/2009</v>
          </cell>
          <cell r="Q312" t="str">
            <v>020</v>
          </cell>
          <cell r="R312">
            <v>240</v>
          </cell>
          <cell r="S312">
            <v>0</v>
          </cell>
          <cell r="T312" t="str">
            <v>213.03.5.01.090</v>
          </cell>
          <cell r="U312" t="str">
            <v>1</v>
          </cell>
          <cell r="V312" t="str">
            <v>02</v>
          </cell>
          <cell r="W312" t="str">
            <v>22/09/2009</v>
          </cell>
          <cell r="X312" t="str">
            <v>020</v>
          </cell>
          <cell r="Y312">
            <v>240</v>
          </cell>
          <cell r="Z312">
            <v>0</v>
          </cell>
          <cell r="AA312" t="str">
            <v>213.03.5.01.090</v>
          </cell>
          <cell r="AB312" t="str">
            <v>1</v>
          </cell>
          <cell r="AC312" t="str">
            <v>02</v>
          </cell>
          <cell r="AD312" t="str">
            <v>23/09/2009</v>
          </cell>
          <cell r="AE312" t="str">
            <v>020</v>
          </cell>
          <cell r="AF312">
            <v>240</v>
          </cell>
          <cell r="AG312">
            <v>0</v>
          </cell>
          <cell r="AH312" t="str">
            <v>213.03.5.01.090</v>
          </cell>
          <cell r="AI312" t="str">
            <v>1</v>
          </cell>
          <cell r="AJ312" t="str">
            <v>02</v>
          </cell>
          <cell r="AK312" t="str">
            <v>24/09/2009</v>
          </cell>
          <cell r="AL312" t="str">
            <v>020</v>
          </cell>
          <cell r="AM312">
            <v>240</v>
          </cell>
          <cell r="AN312">
            <v>0</v>
          </cell>
          <cell r="AO312" t="str">
            <v>213.03.5.01.090</v>
          </cell>
          <cell r="AP312" t="str">
            <v>1</v>
          </cell>
          <cell r="AQ312" t="str">
            <v>02</v>
          </cell>
          <cell r="AR312" t="str">
            <v>25/09/2009</v>
          </cell>
          <cell r="AS312" t="str">
            <v>020</v>
          </cell>
          <cell r="AT312">
            <v>240</v>
          </cell>
          <cell r="AU312">
            <v>0</v>
          </cell>
        </row>
        <row r="313">
          <cell r="M313" t="str">
            <v>213.03.5.01.179</v>
          </cell>
          <cell r="N313" t="str">
            <v>1</v>
          </cell>
          <cell r="O313" t="str">
            <v>02</v>
          </cell>
          <cell r="P313" t="str">
            <v>21/09/2009</v>
          </cell>
          <cell r="Q313" t="str">
            <v>020</v>
          </cell>
          <cell r="R313">
            <v>240</v>
          </cell>
          <cell r="S313">
            <v>0</v>
          </cell>
          <cell r="T313" t="str">
            <v>213.03.5.01.179</v>
          </cell>
          <cell r="U313" t="str">
            <v>1</v>
          </cell>
          <cell r="V313" t="str">
            <v>02</v>
          </cell>
          <cell r="W313" t="str">
            <v>22/09/2009</v>
          </cell>
          <cell r="X313" t="str">
            <v>020</v>
          </cell>
          <cell r="Y313">
            <v>240</v>
          </cell>
          <cell r="Z313">
            <v>0</v>
          </cell>
          <cell r="AA313" t="str">
            <v>213.03.5.01.179</v>
          </cell>
          <cell r="AB313" t="str">
            <v>1</v>
          </cell>
          <cell r="AC313" t="str">
            <v>02</v>
          </cell>
          <cell r="AD313" t="str">
            <v>23/09/2009</v>
          </cell>
          <cell r="AE313" t="str">
            <v>020</v>
          </cell>
          <cell r="AF313">
            <v>240</v>
          </cell>
          <cell r="AG313">
            <v>0</v>
          </cell>
          <cell r="AH313" t="str">
            <v>213.03.5.01.179</v>
          </cell>
          <cell r="AI313" t="str">
            <v>1</v>
          </cell>
          <cell r="AJ313" t="str">
            <v>02</v>
          </cell>
          <cell r="AK313" t="str">
            <v>24/09/2009</v>
          </cell>
          <cell r="AL313" t="str">
            <v>020</v>
          </cell>
          <cell r="AM313">
            <v>240</v>
          </cell>
          <cell r="AN313">
            <v>0</v>
          </cell>
          <cell r="AO313" t="str">
            <v>213.03.5.01.179</v>
          </cell>
          <cell r="AP313" t="str">
            <v>1</v>
          </cell>
          <cell r="AQ313" t="str">
            <v>02</v>
          </cell>
          <cell r="AR313" t="str">
            <v>25/09/2009</v>
          </cell>
          <cell r="AS313" t="str">
            <v>020</v>
          </cell>
          <cell r="AT313">
            <v>240</v>
          </cell>
          <cell r="AU313">
            <v>0</v>
          </cell>
        </row>
        <row r="314">
          <cell r="M314" t="str">
            <v>213.03.5.01.180</v>
          </cell>
          <cell r="N314" t="str">
            <v>1</v>
          </cell>
          <cell r="O314" t="str">
            <v>02</v>
          </cell>
          <cell r="P314" t="str">
            <v>21/09/2009</v>
          </cell>
          <cell r="Q314" t="str">
            <v>020</v>
          </cell>
          <cell r="R314">
            <v>240</v>
          </cell>
          <cell r="S314">
            <v>0</v>
          </cell>
          <cell r="T314" t="str">
            <v>213.03.5.01.180</v>
          </cell>
          <cell r="U314" t="str">
            <v>1</v>
          </cell>
          <cell r="V314" t="str">
            <v>02</v>
          </cell>
          <cell r="W314" t="str">
            <v>22/09/2009</v>
          </cell>
          <cell r="X314" t="str">
            <v>020</v>
          </cell>
          <cell r="Y314">
            <v>240</v>
          </cell>
          <cell r="Z314">
            <v>0</v>
          </cell>
          <cell r="AA314" t="str">
            <v>213.03.5.01.180</v>
          </cell>
          <cell r="AB314" t="str">
            <v>1</v>
          </cell>
          <cell r="AC314" t="str">
            <v>02</v>
          </cell>
          <cell r="AD314" t="str">
            <v>23/09/2009</v>
          </cell>
          <cell r="AE314" t="str">
            <v>020</v>
          </cell>
          <cell r="AF314">
            <v>240</v>
          </cell>
          <cell r="AG314">
            <v>0</v>
          </cell>
          <cell r="AH314" t="str">
            <v>213.03.5.01.180</v>
          </cell>
          <cell r="AI314" t="str">
            <v>1</v>
          </cell>
          <cell r="AJ314" t="str">
            <v>02</v>
          </cell>
          <cell r="AK314" t="str">
            <v>24/09/2009</v>
          </cell>
          <cell r="AL314" t="str">
            <v>020</v>
          </cell>
          <cell r="AM314">
            <v>240</v>
          </cell>
          <cell r="AN314">
            <v>0</v>
          </cell>
          <cell r="AO314" t="str">
            <v>213.03.5.01.180</v>
          </cell>
          <cell r="AP314" t="str">
            <v>1</v>
          </cell>
          <cell r="AQ314" t="str">
            <v>02</v>
          </cell>
          <cell r="AR314" t="str">
            <v>25/09/2009</v>
          </cell>
          <cell r="AS314" t="str">
            <v>020</v>
          </cell>
          <cell r="AT314">
            <v>240</v>
          </cell>
          <cell r="AU314">
            <v>0</v>
          </cell>
        </row>
        <row r="315">
          <cell r="M315" t="str">
            <v>213.03.5.01.269</v>
          </cell>
          <cell r="N315" t="str">
            <v>1</v>
          </cell>
          <cell r="O315" t="str">
            <v>02</v>
          </cell>
          <cell r="P315" t="str">
            <v>21/09/2009</v>
          </cell>
          <cell r="Q315" t="str">
            <v>020</v>
          </cell>
          <cell r="R315">
            <v>240</v>
          </cell>
          <cell r="S315">
            <v>0</v>
          </cell>
          <cell r="T315" t="str">
            <v>213.03.5.01.269</v>
          </cell>
          <cell r="U315" t="str">
            <v>1</v>
          </cell>
          <cell r="V315" t="str">
            <v>02</v>
          </cell>
          <cell r="W315" t="str">
            <v>22/09/2009</v>
          </cell>
          <cell r="X315" t="str">
            <v>020</v>
          </cell>
          <cell r="Y315">
            <v>240</v>
          </cell>
          <cell r="Z315">
            <v>0</v>
          </cell>
          <cell r="AA315" t="str">
            <v>213.03.5.01.269</v>
          </cell>
          <cell r="AB315" t="str">
            <v>1</v>
          </cell>
          <cell r="AC315" t="str">
            <v>02</v>
          </cell>
          <cell r="AD315" t="str">
            <v>23/09/2009</v>
          </cell>
          <cell r="AE315" t="str">
            <v>020</v>
          </cell>
          <cell r="AF315">
            <v>240</v>
          </cell>
          <cell r="AG315">
            <v>0</v>
          </cell>
          <cell r="AH315" t="str">
            <v>213.03.5.01.269</v>
          </cell>
          <cell r="AI315" t="str">
            <v>1</v>
          </cell>
          <cell r="AJ315" t="str">
            <v>02</v>
          </cell>
          <cell r="AK315" t="str">
            <v>24/09/2009</v>
          </cell>
          <cell r="AL315" t="str">
            <v>020</v>
          </cell>
          <cell r="AM315">
            <v>240</v>
          </cell>
          <cell r="AN315">
            <v>0</v>
          </cell>
          <cell r="AO315" t="str">
            <v>213.03.5.01.269</v>
          </cell>
          <cell r="AP315" t="str">
            <v>1</v>
          </cell>
          <cell r="AQ315" t="str">
            <v>02</v>
          </cell>
          <cell r="AR315" t="str">
            <v>25/09/2009</v>
          </cell>
          <cell r="AS315" t="str">
            <v>020</v>
          </cell>
          <cell r="AT315">
            <v>240</v>
          </cell>
          <cell r="AU315">
            <v>0</v>
          </cell>
        </row>
        <row r="316">
          <cell r="M316" t="str">
            <v>213.03.5.01.270</v>
          </cell>
          <cell r="N316" t="str">
            <v>1</v>
          </cell>
          <cell r="O316" t="str">
            <v>02</v>
          </cell>
          <cell r="P316" t="str">
            <v>21/09/2009</v>
          </cell>
          <cell r="Q316" t="str">
            <v>020</v>
          </cell>
          <cell r="R316">
            <v>240</v>
          </cell>
          <cell r="S316">
            <v>0</v>
          </cell>
          <cell r="T316" t="str">
            <v>213.03.5.01.270</v>
          </cell>
          <cell r="U316" t="str">
            <v>1</v>
          </cell>
          <cell r="V316" t="str">
            <v>02</v>
          </cell>
          <cell r="W316" t="str">
            <v>22/09/2009</v>
          </cell>
          <cell r="X316" t="str">
            <v>020</v>
          </cell>
          <cell r="Y316">
            <v>240</v>
          </cell>
          <cell r="Z316">
            <v>0</v>
          </cell>
          <cell r="AA316" t="str">
            <v>213.03.5.01.270</v>
          </cell>
          <cell r="AB316" t="str">
            <v>1</v>
          </cell>
          <cell r="AC316" t="str">
            <v>02</v>
          </cell>
          <cell r="AD316" t="str">
            <v>23/09/2009</v>
          </cell>
          <cell r="AE316" t="str">
            <v>020</v>
          </cell>
          <cell r="AF316">
            <v>240</v>
          </cell>
          <cell r="AG316">
            <v>0</v>
          </cell>
          <cell r="AH316" t="str">
            <v>213.03.5.01.270</v>
          </cell>
          <cell r="AI316" t="str">
            <v>1</v>
          </cell>
          <cell r="AJ316" t="str">
            <v>02</v>
          </cell>
          <cell r="AK316" t="str">
            <v>24/09/2009</v>
          </cell>
          <cell r="AL316" t="str">
            <v>020</v>
          </cell>
          <cell r="AM316">
            <v>240</v>
          </cell>
          <cell r="AN316">
            <v>0</v>
          </cell>
          <cell r="AO316" t="str">
            <v>213.03.5.01.270</v>
          </cell>
          <cell r="AP316" t="str">
            <v>1</v>
          </cell>
          <cell r="AQ316" t="str">
            <v>02</v>
          </cell>
          <cell r="AR316" t="str">
            <v>25/09/2009</v>
          </cell>
          <cell r="AS316" t="str">
            <v>020</v>
          </cell>
          <cell r="AT316">
            <v>240</v>
          </cell>
          <cell r="AU316">
            <v>0</v>
          </cell>
        </row>
        <row r="317">
          <cell r="M317" t="str">
            <v>213.03.5.01.359</v>
          </cell>
          <cell r="N317" t="str">
            <v>1</v>
          </cell>
          <cell r="O317" t="str">
            <v>02</v>
          </cell>
          <cell r="P317" t="str">
            <v>21/09/2009</v>
          </cell>
          <cell r="Q317" t="str">
            <v>020</v>
          </cell>
          <cell r="R317">
            <v>240</v>
          </cell>
          <cell r="S317">
            <v>0</v>
          </cell>
          <cell r="T317" t="str">
            <v>213.03.5.01.359</v>
          </cell>
          <cell r="U317" t="str">
            <v>1</v>
          </cell>
          <cell r="V317" t="str">
            <v>02</v>
          </cell>
          <cell r="W317" t="str">
            <v>22/09/2009</v>
          </cell>
          <cell r="X317" t="str">
            <v>020</v>
          </cell>
          <cell r="Y317">
            <v>240</v>
          </cell>
          <cell r="Z317">
            <v>0</v>
          </cell>
          <cell r="AA317" t="str">
            <v>213.03.5.01.359</v>
          </cell>
          <cell r="AB317" t="str">
            <v>1</v>
          </cell>
          <cell r="AC317" t="str">
            <v>02</v>
          </cell>
          <cell r="AD317" t="str">
            <v>23/09/2009</v>
          </cell>
          <cell r="AE317" t="str">
            <v>020</v>
          </cell>
          <cell r="AF317">
            <v>240</v>
          </cell>
          <cell r="AG317">
            <v>0</v>
          </cell>
          <cell r="AH317" t="str">
            <v>213.03.5.01.359</v>
          </cell>
          <cell r="AI317" t="str">
            <v>1</v>
          </cell>
          <cell r="AJ317" t="str">
            <v>02</v>
          </cell>
          <cell r="AK317" t="str">
            <v>24/09/2009</v>
          </cell>
          <cell r="AL317" t="str">
            <v>020</v>
          </cell>
          <cell r="AM317">
            <v>240</v>
          </cell>
          <cell r="AN317">
            <v>0</v>
          </cell>
          <cell r="AO317" t="str">
            <v>213.03.5.01.359</v>
          </cell>
          <cell r="AP317" t="str">
            <v>1</v>
          </cell>
          <cell r="AQ317" t="str">
            <v>02</v>
          </cell>
          <cell r="AR317" t="str">
            <v>25/09/2009</v>
          </cell>
          <cell r="AS317" t="str">
            <v>020</v>
          </cell>
          <cell r="AT317">
            <v>240</v>
          </cell>
          <cell r="AU317">
            <v>0</v>
          </cell>
        </row>
        <row r="318">
          <cell r="M318" t="str">
            <v>213.03.5.01.360</v>
          </cell>
          <cell r="N318" t="str">
            <v>1</v>
          </cell>
          <cell r="O318" t="str">
            <v>02</v>
          </cell>
          <cell r="P318" t="str">
            <v>21/09/2009</v>
          </cell>
          <cell r="Q318" t="str">
            <v>020</v>
          </cell>
          <cell r="R318">
            <v>240</v>
          </cell>
          <cell r="S318">
            <v>0</v>
          </cell>
          <cell r="T318" t="str">
            <v>213.03.5.01.360</v>
          </cell>
          <cell r="U318" t="str">
            <v>1</v>
          </cell>
          <cell r="V318" t="str">
            <v>02</v>
          </cell>
          <cell r="W318" t="str">
            <v>22/09/2009</v>
          </cell>
          <cell r="X318" t="str">
            <v>020</v>
          </cell>
          <cell r="Y318">
            <v>240</v>
          </cell>
          <cell r="Z318">
            <v>0</v>
          </cell>
          <cell r="AA318" t="str">
            <v>213.03.5.01.360</v>
          </cell>
          <cell r="AB318" t="str">
            <v>1</v>
          </cell>
          <cell r="AC318" t="str">
            <v>02</v>
          </cell>
          <cell r="AD318" t="str">
            <v>23/09/2009</v>
          </cell>
          <cell r="AE318" t="str">
            <v>020</v>
          </cell>
          <cell r="AF318">
            <v>240</v>
          </cell>
          <cell r="AG318">
            <v>0</v>
          </cell>
          <cell r="AH318" t="str">
            <v>213.03.5.01.360</v>
          </cell>
          <cell r="AI318" t="str">
            <v>1</v>
          </cell>
          <cell r="AJ318" t="str">
            <v>02</v>
          </cell>
          <cell r="AK318" t="str">
            <v>24/09/2009</v>
          </cell>
          <cell r="AL318" t="str">
            <v>020</v>
          </cell>
          <cell r="AM318">
            <v>240</v>
          </cell>
          <cell r="AN318">
            <v>0</v>
          </cell>
          <cell r="AO318" t="str">
            <v>213.03.5.01.360</v>
          </cell>
          <cell r="AP318" t="str">
            <v>1</v>
          </cell>
          <cell r="AQ318" t="str">
            <v>02</v>
          </cell>
          <cell r="AR318" t="str">
            <v>25/09/2009</v>
          </cell>
          <cell r="AS318" t="str">
            <v>020</v>
          </cell>
          <cell r="AT318">
            <v>240</v>
          </cell>
          <cell r="AU318">
            <v>0</v>
          </cell>
        </row>
        <row r="319">
          <cell r="M319" t="str">
            <v>213.03.5.01.500</v>
          </cell>
          <cell r="N319" t="str">
            <v>1</v>
          </cell>
          <cell r="O319" t="str">
            <v>02</v>
          </cell>
          <cell r="P319" t="str">
            <v>21/09/2009</v>
          </cell>
          <cell r="Q319" t="str">
            <v>020</v>
          </cell>
          <cell r="R319">
            <v>240</v>
          </cell>
          <cell r="S319">
            <v>0</v>
          </cell>
          <cell r="T319" t="str">
            <v>213.03.5.01.500</v>
          </cell>
          <cell r="U319" t="str">
            <v>1</v>
          </cell>
          <cell r="V319" t="str">
            <v>02</v>
          </cell>
          <cell r="W319" t="str">
            <v>22/09/2009</v>
          </cell>
          <cell r="X319" t="str">
            <v>020</v>
          </cell>
          <cell r="Y319">
            <v>240</v>
          </cell>
          <cell r="Z319">
            <v>0</v>
          </cell>
          <cell r="AA319" t="str">
            <v>213.03.5.01.500</v>
          </cell>
          <cell r="AB319" t="str">
            <v>1</v>
          </cell>
          <cell r="AC319" t="str">
            <v>02</v>
          </cell>
          <cell r="AD319" t="str">
            <v>23/09/2009</v>
          </cell>
          <cell r="AE319" t="str">
            <v>020</v>
          </cell>
          <cell r="AF319">
            <v>240</v>
          </cell>
          <cell r="AG319">
            <v>0</v>
          </cell>
          <cell r="AH319" t="str">
            <v>213.03.5.01.500</v>
          </cell>
          <cell r="AI319" t="str">
            <v>1</v>
          </cell>
          <cell r="AJ319" t="str">
            <v>02</v>
          </cell>
          <cell r="AK319" t="str">
            <v>24/09/2009</v>
          </cell>
          <cell r="AL319" t="str">
            <v>020</v>
          </cell>
          <cell r="AM319">
            <v>240</v>
          </cell>
          <cell r="AN319">
            <v>0</v>
          </cell>
          <cell r="AO319" t="str">
            <v>213.03.5.01.500</v>
          </cell>
          <cell r="AP319" t="str">
            <v>1</v>
          </cell>
          <cell r="AQ319" t="str">
            <v>02</v>
          </cell>
          <cell r="AR319" t="str">
            <v>25/09/2009</v>
          </cell>
          <cell r="AS319" t="str">
            <v>020</v>
          </cell>
          <cell r="AT319">
            <v>240</v>
          </cell>
          <cell r="AU319">
            <v>0</v>
          </cell>
        </row>
        <row r="320">
          <cell r="M320" t="str">
            <v>213.03.5.01.505</v>
          </cell>
          <cell r="N320" t="str">
            <v>1</v>
          </cell>
          <cell r="O320" t="str">
            <v>02</v>
          </cell>
          <cell r="P320" t="str">
            <v>21/09/2009</v>
          </cell>
          <cell r="Q320" t="str">
            <v>020</v>
          </cell>
          <cell r="R320">
            <v>240</v>
          </cell>
          <cell r="S320">
            <v>0</v>
          </cell>
          <cell r="T320" t="str">
            <v>213.03.5.01.505</v>
          </cell>
          <cell r="U320" t="str">
            <v>1</v>
          </cell>
          <cell r="V320" t="str">
            <v>02</v>
          </cell>
          <cell r="W320" t="str">
            <v>22/09/2009</v>
          </cell>
          <cell r="X320" t="str">
            <v>020</v>
          </cell>
          <cell r="Y320">
            <v>240</v>
          </cell>
          <cell r="Z320">
            <v>0</v>
          </cell>
          <cell r="AA320" t="str">
            <v>213.03.5.01.505</v>
          </cell>
          <cell r="AB320" t="str">
            <v>1</v>
          </cell>
          <cell r="AC320" t="str">
            <v>02</v>
          </cell>
          <cell r="AD320" t="str">
            <v>23/09/2009</v>
          </cell>
          <cell r="AE320" t="str">
            <v>020</v>
          </cell>
          <cell r="AF320">
            <v>240</v>
          </cell>
          <cell r="AG320">
            <v>0</v>
          </cell>
          <cell r="AH320" t="str">
            <v>213.03.5.01.505</v>
          </cell>
          <cell r="AI320" t="str">
            <v>1</v>
          </cell>
          <cell r="AJ320" t="str">
            <v>02</v>
          </cell>
          <cell r="AK320" t="str">
            <v>24/09/2009</v>
          </cell>
          <cell r="AL320" t="str">
            <v>020</v>
          </cell>
          <cell r="AM320">
            <v>240</v>
          </cell>
          <cell r="AN320">
            <v>0</v>
          </cell>
          <cell r="AO320" t="str">
            <v>213.03.5.01.505</v>
          </cell>
          <cell r="AP320" t="str">
            <v>1</v>
          </cell>
          <cell r="AQ320" t="str">
            <v>02</v>
          </cell>
          <cell r="AR320" t="str">
            <v>25/09/2009</v>
          </cell>
          <cell r="AS320" t="str">
            <v>020</v>
          </cell>
          <cell r="AT320">
            <v>240</v>
          </cell>
          <cell r="AU320">
            <v>0</v>
          </cell>
        </row>
        <row r="321">
          <cell r="M321" t="str">
            <v>213.03.5.01.510</v>
          </cell>
          <cell r="N321" t="str">
            <v>1</v>
          </cell>
          <cell r="O321" t="str">
            <v>02</v>
          </cell>
          <cell r="P321" t="str">
            <v>21/09/2009</v>
          </cell>
          <cell r="Q321" t="str">
            <v>020</v>
          </cell>
          <cell r="R321">
            <v>240</v>
          </cell>
          <cell r="S321">
            <v>0</v>
          </cell>
          <cell r="T321" t="str">
            <v>213.03.5.01.510</v>
          </cell>
          <cell r="U321" t="str">
            <v>1</v>
          </cell>
          <cell r="V321" t="str">
            <v>02</v>
          </cell>
          <cell r="W321" t="str">
            <v>22/09/2009</v>
          </cell>
          <cell r="X321" t="str">
            <v>020</v>
          </cell>
          <cell r="Y321">
            <v>240</v>
          </cell>
          <cell r="Z321">
            <v>0</v>
          </cell>
          <cell r="AA321" t="str">
            <v>213.03.5.01.510</v>
          </cell>
          <cell r="AB321" t="str">
            <v>1</v>
          </cell>
          <cell r="AC321" t="str">
            <v>02</v>
          </cell>
          <cell r="AD321" t="str">
            <v>23/09/2009</v>
          </cell>
          <cell r="AE321" t="str">
            <v>020</v>
          </cell>
          <cell r="AF321">
            <v>240</v>
          </cell>
          <cell r="AG321">
            <v>0</v>
          </cell>
          <cell r="AH321" t="str">
            <v>213.03.5.01.510</v>
          </cell>
          <cell r="AI321" t="str">
            <v>1</v>
          </cell>
          <cell r="AJ321" t="str">
            <v>02</v>
          </cell>
          <cell r="AK321" t="str">
            <v>24/09/2009</v>
          </cell>
          <cell r="AL321" t="str">
            <v>020</v>
          </cell>
          <cell r="AM321">
            <v>240</v>
          </cell>
          <cell r="AN321">
            <v>0</v>
          </cell>
          <cell r="AO321" t="str">
            <v>213.03.5.01.510</v>
          </cell>
          <cell r="AP321" t="str">
            <v>1</v>
          </cell>
          <cell r="AQ321" t="str">
            <v>02</v>
          </cell>
          <cell r="AR321" t="str">
            <v>25/09/2009</v>
          </cell>
          <cell r="AS321" t="str">
            <v>020</v>
          </cell>
          <cell r="AT321">
            <v>240</v>
          </cell>
          <cell r="AU321">
            <v>0</v>
          </cell>
        </row>
        <row r="323">
          <cell r="M323" t="str">
            <v>213.04.5</v>
          </cell>
          <cell r="N323" t="str">
            <v>1</v>
          </cell>
          <cell r="O323" t="str">
            <v>02</v>
          </cell>
          <cell r="P323" t="str">
            <v>21/09/2009</v>
          </cell>
          <cell r="Q323" t="str">
            <v>020</v>
          </cell>
          <cell r="R323">
            <v>240</v>
          </cell>
          <cell r="S323">
            <v>0</v>
          </cell>
          <cell r="T323" t="str">
            <v>213.04.5</v>
          </cell>
          <cell r="U323" t="str">
            <v>1</v>
          </cell>
          <cell r="V323" t="str">
            <v>02</v>
          </cell>
          <cell r="W323" t="str">
            <v>22/09/2009</v>
          </cell>
          <cell r="X323" t="str">
            <v>020</v>
          </cell>
          <cell r="Y323">
            <v>240</v>
          </cell>
          <cell r="Z323">
            <v>0</v>
          </cell>
          <cell r="AA323" t="str">
            <v>213.04.5</v>
          </cell>
          <cell r="AB323" t="str">
            <v>1</v>
          </cell>
          <cell r="AC323" t="str">
            <v>02</v>
          </cell>
          <cell r="AD323" t="str">
            <v>23/09/2009</v>
          </cell>
          <cell r="AE323" t="str">
            <v>020</v>
          </cell>
          <cell r="AF323">
            <v>240</v>
          </cell>
          <cell r="AG323">
            <v>0</v>
          </cell>
          <cell r="AH323" t="str">
            <v>213.04.5</v>
          </cell>
          <cell r="AI323" t="str">
            <v>1</v>
          </cell>
          <cell r="AJ323" t="str">
            <v>02</v>
          </cell>
          <cell r="AK323" t="str">
            <v>24/09/2009</v>
          </cell>
          <cell r="AL323" t="str">
            <v>020</v>
          </cell>
          <cell r="AM323">
            <v>240</v>
          </cell>
          <cell r="AN323">
            <v>0</v>
          </cell>
          <cell r="AO323" t="str">
            <v>213.04.5</v>
          </cell>
          <cell r="AP323" t="str">
            <v>1</v>
          </cell>
          <cell r="AQ323" t="str">
            <v>02</v>
          </cell>
          <cell r="AR323" t="str">
            <v>25/09/2009</v>
          </cell>
          <cell r="AS323" t="str">
            <v>020</v>
          </cell>
          <cell r="AT323">
            <v>240</v>
          </cell>
          <cell r="AU323">
            <v>0</v>
          </cell>
        </row>
        <row r="324">
          <cell r="M324" t="str">
            <v>213.05.5</v>
          </cell>
          <cell r="N324" t="str">
            <v>1</v>
          </cell>
          <cell r="O324" t="str">
            <v>02</v>
          </cell>
          <cell r="P324" t="str">
            <v>21/09/2009</v>
          </cell>
          <cell r="Q324" t="str">
            <v>020</v>
          </cell>
          <cell r="R324">
            <v>240</v>
          </cell>
          <cell r="S324">
            <v>0</v>
          </cell>
          <cell r="T324" t="str">
            <v>213.05.5</v>
          </cell>
          <cell r="U324" t="str">
            <v>1</v>
          </cell>
          <cell r="V324" t="str">
            <v>02</v>
          </cell>
          <cell r="W324" t="str">
            <v>22/09/2009</v>
          </cell>
          <cell r="X324" t="str">
            <v>020</v>
          </cell>
          <cell r="Y324">
            <v>240</v>
          </cell>
          <cell r="Z324">
            <v>0</v>
          </cell>
          <cell r="AA324" t="str">
            <v>213.05.5</v>
          </cell>
          <cell r="AB324" t="str">
            <v>1</v>
          </cell>
          <cell r="AC324" t="str">
            <v>02</v>
          </cell>
          <cell r="AD324" t="str">
            <v>23/09/2009</v>
          </cell>
          <cell r="AE324" t="str">
            <v>020</v>
          </cell>
          <cell r="AF324">
            <v>240</v>
          </cell>
          <cell r="AG324">
            <v>0</v>
          </cell>
          <cell r="AH324" t="str">
            <v>213.05.5</v>
          </cell>
          <cell r="AI324" t="str">
            <v>1</v>
          </cell>
          <cell r="AJ324" t="str">
            <v>02</v>
          </cell>
          <cell r="AK324" t="str">
            <v>24/09/2009</v>
          </cell>
          <cell r="AL324" t="str">
            <v>020</v>
          </cell>
          <cell r="AM324">
            <v>240</v>
          </cell>
          <cell r="AN324">
            <v>0</v>
          </cell>
          <cell r="AO324" t="str">
            <v>213.05.5</v>
          </cell>
          <cell r="AP324" t="str">
            <v>1</v>
          </cell>
          <cell r="AQ324" t="str">
            <v>02</v>
          </cell>
          <cell r="AR324" t="str">
            <v>25/09/2009</v>
          </cell>
          <cell r="AS324" t="str">
            <v>020</v>
          </cell>
          <cell r="AT324">
            <v>240</v>
          </cell>
          <cell r="AU324">
            <v>0</v>
          </cell>
        </row>
        <row r="325">
          <cell r="M325" t="str">
            <v>213.06.5</v>
          </cell>
          <cell r="N325" t="str">
            <v>1</v>
          </cell>
          <cell r="O325" t="str">
            <v>02</v>
          </cell>
          <cell r="P325" t="str">
            <v>21/09/2009</v>
          </cell>
          <cell r="Q325" t="str">
            <v>020</v>
          </cell>
          <cell r="R325">
            <v>240</v>
          </cell>
          <cell r="S325">
            <v>0</v>
          </cell>
          <cell r="T325" t="str">
            <v>213.06.5</v>
          </cell>
          <cell r="U325" t="str">
            <v>1</v>
          </cell>
          <cell r="V325" t="str">
            <v>02</v>
          </cell>
          <cell r="W325" t="str">
            <v>22/09/2009</v>
          </cell>
          <cell r="X325" t="str">
            <v>020</v>
          </cell>
          <cell r="Y325">
            <v>240</v>
          </cell>
          <cell r="Z325">
            <v>0</v>
          </cell>
          <cell r="AA325" t="str">
            <v>213.06.5</v>
          </cell>
          <cell r="AB325" t="str">
            <v>1</v>
          </cell>
          <cell r="AC325" t="str">
            <v>02</v>
          </cell>
          <cell r="AD325" t="str">
            <v>23/09/2009</v>
          </cell>
          <cell r="AE325" t="str">
            <v>020</v>
          </cell>
          <cell r="AF325">
            <v>240</v>
          </cell>
          <cell r="AG325">
            <v>0</v>
          </cell>
          <cell r="AH325" t="str">
            <v>213.06.5</v>
          </cell>
          <cell r="AI325" t="str">
            <v>1</v>
          </cell>
          <cell r="AJ325" t="str">
            <v>02</v>
          </cell>
          <cell r="AK325" t="str">
            <v>24/09/2009</v>
          </cell>
          <cell r="AL325" t="str">
            <v>020</v>
          </cell>
          <cell r="AM325">
            <v>240</v>
          </cell>
          <cell r="AN325">
            <v>0</v>
          </cell>
          <cell r="AO325" t="str">
            <v>213.06.5</v>
          </cell>
          <cell r="AP325" t="str">
            <v>1</v>
          </cell>
          <cell r="AQ325" t="str">
            <v>02</v>
          </cell>
          <cell r="AR325" t="str">
            <v>25/09/2009</v>
          </cell>
          <cell r="AS325" t="str">
            <v>020</v>
          </cell>
          <cell r="AT325">
            <v>240</v>
          </cell>
          <cell r="AU325">
            <v>0</v>
          </cell>
        </row>
        <row r="326">
          <cell r="M326" t="str">
            <v>213.07.5</v>
          </cell>
          <cell r="N326" t="str">
            <v>1</v>
          </cell>
          <cell r="O326" t="str">
            <v>02</v>
          </cell>
          <cell r="P326" t="str">
            <v>21/09/2009</v>
          </cell>
          <cell r="Q326" t="str">
            <v>020</v>
          </cell>
          <cell r="R326">
            <v>240</v>
          </cell>
          <cell r="S326">
            <v>0</v>
          </cell>
          <cell r="T326" t="str">
            <v>213.07.5</v>
          </cell>
          <cell r="U326" t="str">
            <v>1</v>
          </cell>
          <cell r="V326" t="str">
            <v>02</v>
          </cell>
          <cell r="W326" t="str">
            <v>22/09/2009</v>
          </cell>
          <cell r="X326" t="str">
            <v>020</v>
          </cell>
          <cell r="Y326">
            <v>240</v>
          </cell>
          <cell r="Z326">
            <v>0</v>
          </cell>
          <cell r="AA326" t="str">
            <v>213.07.5</v>
          </cell>
          <cell r="AB326" t="str">
            <v>1</v>
          </cell>
          <cell r="AC326" t="str">
            <v>02</v>
          </cell>
          <cell r="AD326" t="str">
            <v>23/09/2009</v>
          </cell>
          <cell r="AE326" t="str">
            <v>020</v>
          </cell>
          <cell r="AF326">
            <v>240</v>
          </cell>
          <cell r="AG326">
            <v>0</v>
          </cell>
          <cell r="AH326" t="str">
            <v>213.07.5</v>
          </cell>
          <cell r="AI326" t="str">
            <v>1</v>
          </cell>
          <cell r="AJ326" t="str">
            <v>02</v>
          </cell>
          <cell r="AK326" t="str">
            <v>24/09/2009</v>
          </cell>
          <cell r="AL326" t="str">
            <v>020</v>
          </cell>
          <cell r="AM326">
            <v>240</v>
          </cell>
          <cell r="AN326">
            <v>0</v>
          </cell>
          <cell r="AO326" t="str">
            <v>213.07.5</v>
          </cell>
          <cell r="AP326" t="str">
            <v>1</v>
          </cell>
          <cell r="AQ326" t="str">
            <v>02</v>
          </cell>
          <cell r="AR326" t="str">
            <v>25/09/2009</v>
          </cell>
          <cell r="AS326" t="str">
            <v>020</v>
          </cell>
          <cell r="AT326">
            <v>240</v>
          </cell>
          <cell r="AU326">
            <v>0</v>
          </cell>
        </row>
        <row r="327">
          <cell r="M327" t="str">
            <v>213.99.5.22</v>
          </cell>
          <cell r="N327" t="str">
            <v>1</v>
          </cell>
          <cell r="O327" t="str">
            <v>02</v>
          </cell>
          <cell r="P327" t="str">
            <v>21/09/2009</v>
          </cell>
          <cell r="Q327" t="str">
            <v>020</v>
          </cell>
          <cell r="R327">
            <v>240</v>
          </cell>
          <cell r="S327">
            <v>0</v>
          </cell>
          <cell r="T327" t="str">
            <v>213.99.5.22</v>
          </cell>
          <cell r="U327" t="str">
            <v>1</v>
          </cell>
          <cell r="V327" t="str">
            <v>02</v>
          </cell>
          <cell r="W327" t="str">
            <v>22/09/2009</v>
          </cell>
          <cell r="X327" t="str">
            <v>020</v>
          </cell>
          <cell r="Y327">
            <v>240</v>
          </cell>
          <cell r="Z327">
            <v>0</v>
          </cell>
          <cell r="AA327" t="str">
            <v>213.99.5.22</v>
          </cell>
          <cell r="AB327" t="str">
            <v>1</v>
          </cell>
          <cell r="AC327" t="str">
            <v>02</v>
          </cell>
          <cell r="AD327" t="str">
            <v>23/09/2009</v>
          </cell>
          <cell r="AE327" t="str">
            <v>020</v>
          </cell>
          <cell r="AF327">
            <v>240</v>
          </cell>
          <cell r="AG327">
            <v>0</v>
          </cell>
          <cell r="AH327" t="str">
            <v>213.99.5.22</v>
          </cell>
          <cell r="AI327" t="str">
            <v>1</v>
          </cell>
          <cell r="AJ327" t="str">
            <v>02</v>
          </cell>
          <cell r="AK327" t="str">
            <v>24/09/2009</v>
          </cell>
          <cell r="AL327" t="str">
            <v>020</v>
          </cell>
          <cell r="AM327">
            <v>240</v>
          </cell>
          <cell r="AN327">
            <v>0</v>
          </cell>
          <cell r="AO327" t="str">
            <v>213.99.5.22</v>
          </cell>
          <cell r="AP327" t="str">
            <v>1</v>
          </cell>
          <cell r="AQ327" t="str">
            <v>02</v>
          </cell>
          <cell r="AR327" t="str">
            <v>25/09/2009</v>
          </cell>
          <cell r="AS327" t="str">
            <v>020</v>
          </cell>
          <cell r="AT327">
            <v>240</v>
          </cell>
          <cell r="AU327">
            <v>0</v>
          </cell>
        </row>
        <row r="331">
          <cell r="M331" t="str">
            <v>113.01.5</v>
          </cell>
          <cell r="N331" t="str">
            <v>1</v>
          </cell>
          <cell r="O331" t="str">
            <v>02</v>
          </cell>
          <cell r="P331" t="str">
            <v>21/09/2009</v>
          </cell>
          <cell r="Q331" t="str">
            <v>020</v>
          </cell>
          <cell r="R331">
            <v>240</v>
          </cell>
          <cell r="S331">
            <v>0</v>
          </cell>
          <cell r="T331" t="str">
            <v>113.01.5</v>
          </cell>
          <cell r="U331" t="str">
            <v>1</v>
          </cell>
          <cell r="V331" t="str">
            <v>02</v>
          </cell>
          <cell r="W331" t="str">
            <v>22/09/2009</v>
          </cell>
          <cell r="X331" t="str">
            <v>020</v>
          </cell>
          <cell r="Y331">
            <v>240</v>
          </cell>
          <cell r="Z331">
            <v>0</v>
          </cell>
          <cell r="AA331" t="str">
            <v>113.01.5</v>
          </cell>
          <cell r="AB331" t="str">
            <v>1</v>
          </cell>
          <cell r="AC331" t="str">
            <v>02</v>
          </cell>
          <cell r="AD331" t="str">
            <v>23/09/2009</v>
          </cell>
          <cell r="AE331" t="str">
            <v>020</v>
          </cell>
          <cell r="AF331">
            <v>240</v>
          </cell>
          <cell r="AG331">
            <v>0</v>
          </cell>
          <cell r="AH331" t="str">
            <v>113.01.5</v>
          </cell>
          <cell r="AI331" t="str">
            <v>1</v>
          </cell>
          <cell r="AJ331" t="str">
            <v>02</v>
          </cell>
          <cell r="AK331" t="str">
            <v>24/09/2009</v>
          </cell>
          <cell r="AL331" t="str">
            <v>020</v>
          </cell>
          <cell r="AM331">
            <v>240</v>
          </cell>
          <cell r="AN331">
            <v>0</v>
          </cell>
          <cell r="AO331" t="str">
            <v>113.01.5</v>
          </cell>
          <cell r="AP331" t="str">
            <v>1</v>
          </cell>
          <cell r="AQ331" t="str">
            <v>02</v>
          </cell>
          <cell r="AR331" t="str">
            <v>25/09/2009</v>
          </cell>
          <cell r="AS331" t="str">
            <v>020</v>
          </cell>
          <cell r="AT331">
            <v>240</v>
          </cell>
          <cell r="AU331">
            <v>0</v>
          </cell>
        </row>
        <row r="332">
          <cell r="M332" t="str">
            <v>113.02.5</v>
          </cell>
          <cell r="N332" t="str">
            <v>1</v>
          </cell>
          <cell r="O332" t="str">
            <v>02</v>
          </cell>
          <cell r="P332" t="str">
            <v>21/09/2009</v>
          </cell>
          <cell r="Q332" t="str">
            <v>020</v>
          </cell>
          <cell r="R332">
            <v>240</v>
          </cell>
          <cell r="S332">
            <v>0</v>
          </cell>
          <cell r="T332" t="str">
            <v>113.02.5</v>
          </cell>
          <cell r="U332" t="str">
            <v>1</v>
          </cell>
          <cell r="V332" t="str">
            <v>02</v>
          </cell>
          <cell r="W332" t="str">
            <v>22/09/2009</v>
          </cell>
          <cell r="X332" t="str">
            <v>020</v>
          </cell>
          <cell r="Y332">
            <v>240</v>
          </cell>
          <cell r="Z332">
            <v>0</v>
          </cell>
          <cell r="AA332" t="str">
            <v>113.02.5</v>
          </cell>
          <cell r="AB332" t="str">
            <v>1</v>
          </cell>
          <cell r="AC332" t="str">
            <v>02</v>
          </cell>
          <cell r="AD332" t="str">
            <v>23/09/2009</v>
          </cell>
          <cell r="AE332" t="str">
            <v>020</v>
          </cell>
          <cell r="AF332">
            <v>240</v>
          </cell>
          <cell r="AG332">
            <v>0</v>
          </cell>
          <cell r="AH332" t="str">
            <v>113.02.5</v>
          </cell>
          <cell r="AI332" t="str">
            <v>1</v>
          </cell>
          <cell r="AJ332" t="str">
            <v>02</v>
          </cell>
          <cell r="AK332" t="str">
            <v>24/09/2009</v>
          </cell>
          <cell r="AL332" t="str">
            <v>020</v>
          </cell>
          <cell r="AM332">
            <v>240</v>
          </cell>
          <cell r="AN332">
            <v>0</v>
          </cell>
          <cell r="AO332" t="str">
            <v>113.02.5</v>
          </cell>
          <cell r="AP332" t="str">
            <v>1</v>
          </cell>
          <cell r="AQ332" t="str">
            <v>02</v>
          </cell>
          <cell r="AR332" t="str">
            <v>25/09/2009</v>
          </cell>
          <cell r="AS332" t="str">
            <v>020</v>
          </cell>
          <cell r="AT332">
            <v>240</v>
          </cell>
          <cell r="AU332">
            <v>0</v>
          </cell>
        </row>
        <row r="333">
          <cell r="M333" t="str">
            <v>113.05.5</v>
          </cell>
          <cell r="N333" t="str">
            <v>1</v>
          </cell>
          <cell r="O333" t="str">
            <v>02</v>
          </cell>
          <cell r="P333" t="str">
            <v>21/09/2009</v>
          </cell>
          <cell r="Q333" t="str">
            <v>020</v>
          </cell>
          <cell r="R333">
            <v>240</v>
          </cell>
          <cell r="S333">
            <v>0</v>
          </cell>
          <cell r="T333" t="str">
            <v>113.05.5</v>
          </cell>
          <cell r="U333" t="str">
            <v>1</v>
          </cell>
          <cell r="V333" t="str">
            <v>02</v>
          </cell>
          <cell r="W333" t="str">
            <v>22/09/2009</v>
          </cell>
          <cell r="X333" t="str">
            <v>020</v>
          </cell>
          <cell r="Y333">
            <v>240</v>
          </cell>
          <cell r="Z333">
            <v>0</v>
          </cell>
          <cell r="AA333" t="str">
            <v>113.05.5</v>
          </cell>
          <cell r="AB333" t="str">
            <v>1</v>
          </cell>
          <cell r="AC333" t="str">
            <v>02</v>
          </cell>
          <cell r="AD333" t="str">
            <v>23/09/2009</v>
          </cell>
          <cell r="AE333" t="str">
            <v>020</v>
          </cell>
          <cell r="AF333">
            <v>240</v>
          </cell>
          <cell r="AG333">
            <v>0</v>
          </cell>
          <cell r="AH333" t="str">
            <v>113.05.5</v>
          </cell>
          <cell r="AI333" t="str">
            <v>1</v>
          </cell>
          <cell r="AJ333" t="str">
            <v>02</v>
          </cell>
          <cell r="AK333" t="str">
            <v>24/09/2009</v>
          </cell>
          <cell r="AL333" t="str">
            <v>020</v>
          </cell>
          <cell r="AM333">
            <v>240</v>
          </cell>
          <cell r="AN333">
            <v>0</v>
          </cell>
          <cell r="AO333" t="str">
            <v>113.05.5</v>
          </cell>
          <cell r="AP333" t="str">
            <v>1</v>
          </cell>
          <cell r="AQ333" t="str">
            <v>02</v>
          </cell>
          <cell r="AR333" t="str">
            <v>25/09/2009</v>
          </cell>
          <cell r="AS333" t="str">
            <v>020</v>
          </cell>
          <cell r="AT333">
            <v>240</v>
          </cell>
          <cell r="AU333">
            <v>0</v>
          </cell>
        </row>
        <row r="334">
          <cell r="M334" t="str">
            <v>113.06.5</v>
          </cell>
          <cell r="N334" t="str">
            <v>1</v>
          </cell>
          <cell r="O334" t="str">
            <v>02</v>
          </cell>
          <cell r="P334" t="str">
            <v>21/09/2009</v>
          </cell>
          <cell r="Q334" t="str">
            <v>020</v>
          </cell>
          <cell r="R334">
            <v>240</v>
          </cell>
          <cell r="S334">
            <v>0</v>
          </cell>
          <cell r="T334" t="str">
            <v>113.06.5</v>
          </cell>
          <cell r="U334" t="str">
            <v>1</v>
          </cell>
          <cell r="V334" t="str">
            <v>02</v>
          </cell>
          <cell r="W334" t="str">
            <v>22/09/2009</v>
          </cell>
          <cell r="X334" t="str">
            <v>020</v>
          </cell>
          <cell r="Y334">
            <v>240</v>
          </cell>
          <cell r="Z334">
            <v>0</v>
          </cell>
          <cell r="AA334" t="str">
            <v>113.06.5</v>
          </cell>
          <cell r="AB334" t="str">
            <v>1</v>
          </cell>
          <cell r="AC334" t="str">
            <v>02</v>
          </cell>
          <cell r="AD334" t="str">
            <v>23/09/2009</v>
          </cell>
          <cell r="AE334" t="str">
            <v>020</v>
          </cell>
          <cell r="AF334">
            <v>240</v>
          </cell>
          <cell r="AG334">
            <v>0</v>
          </cell>
          <cell r="AH334" t="str">
            <v>113.06.5</v>
          </cell>
          <cell r="AI334" t="str">
            <v>1</v>
          </cell>
          <cell r="AJ334" t="str">
            <v>02</v>
          </cell>
          <cell r="AK334" t="str">
            <v>24/09/2009</v>
          </cell>
          <cell r="AL334" t="str">
            <v>020</v>
          </cell>
          <cell r="AM334">
            <v>240</v>
          </cell>
          <cell r="AN334">
            <v>0</v>
          </cell>
          <cell r="AO334" t="str">
            <v>113.06.5</v>
          </cell>
          <cell r="AP334" t="str">
            <v>1</v>
          </cell>
          <cell r="AQ334" t="str">
            <v>02</v>
          </cell>
          <cell r="AR334" t="str">
            <v>25/09/2009</v>
          </cell>
          <cell r="AS334" t="str">
            <v>020</v>
          </cell>
          <cell r="AT334">
            <v>240</v>
          </cell>
          <cell r="AU334">
            <v>0</v>
          </cell>
        </row>
        <row r="335">
          <cell r="M335" t="str">
            <v>113.03.5</v>
          </cell>
          <cell r="N335" t="str">
            <v>1</v>
          </cell>
          <cell r="O335" t="str">
            <v>02</v>
          </cell>
          <cell r="P335" t="str">
            <v>21/09/2009</v>
          </cell>
          <cell r="Q335" t="str">
            <v>020</v>
          </cell>
          <cell r="R335">
            <v>240</v>
          </cell>
          <cell r="S335">
            <v>0</v>
          </cell>
          <cell r="T335" t="str">
            <v>113.03.5</v>
          </cell>
          <cell r="U335" t="str">
            <v>1</v>
          </cell>
          <cell r="V335" t="str">
            <v>02</v>
          </cell>
          <cell r="W335" t="str">
            <v>22/09/2009</v>
          </cell>
          <cell r="X335" t="str">
            <v>020</v>
          </cell>
          <cell r="Y335">
            <v>240</v>
          </cell>
          <cell r="Z335">
            <v>0</v>
          </cell>
          <cell r="AA335" t="str">
            <v>113.03.5</v>
          </cell>
          <cell r="AB335" t="str">
            <v>1</v>
          </cell>
          <cell r="AC335" t="str">
            <v>02</v>
          </cell>
          <cell r="AD335" t="str">
            <v>23/09/2009</v>
          </cell>
          <cell r="AE335" t="str">
            <v>020</v>
          </cell>
          <cell r="AF335">
            <v>240</v>
          </cell>
          <cell r="AG335">
            <v>0</v>
          </cell>
          <cell r="AH335" t="str">
            <v>113.03.5</v>
          </cell>
          <cell r="AI335" t="str">
            <v>1</v>
          </cell>
          <cell r="AJ335" t="str">
            <v>02</v>
          </cell>
          <cell r="AK335" t="str">
            <v>24/09/2009</v>
          </cell>
          <cell r="AL335" t="str">
            <v>020</v>
          </cell>
          <cell r="AM335">
            <v>240</v>
          </cell>
          <cell r="AN335">
            <v>0</v>
          </cell>
          <cell r="AO335" t="str">
            <v>113.03.5</v>
          </cell>
          <cell r="AP335" t="str">
            <v>1</v>
          </cell>
          <cell r="AQ335" t="str">
            <v>02</v>
          </cell>
          <cell r="AR335" t="str">
            <v>25/09/2009</v>
          </cell>
          <cell r="AS335" t="str">
            <v>020</v>
          </cell>
          <cell r="AT335">
            <v>240</v>
          </cell>
          <cell r="AU335">
            <v>0</v>
          </cell>
        </row>
        <row r="336">
          <cell r="M336" t="str">
            <v>122.01.5.22</v>
          </cell>
          <cell r="N336" t="str">
            <v>1</v>
          </cell>
          <cell r="O336" t="str">
            <v>02</v>
          </cell>
          <cell r="P336" t="str">
            <v>21/09/2009</v>
          </cell>
          <cell r="Q336" t="str">
            <v>020</v>
          </cell>
          <cell r="R336">
            <v>240</v>
          </cell>
          <cell r="S336">
            <v>0</v>
          </cell>
          <cell r="T336" t="str">
            <v>122.01.5.22</v>
          </cell>
          <cell r="U336" t="str">
            <v>1</v>
          </cell>
          <cell r="V336" t="str">
            <v>02</v>
          </cell>
          <cell r="W336" t="str">
            <v>22/09/2009</v>
          </cell>
          <cell r="X336" t="str">
            <v>020</v>
          </cell>
          <cell r="Y336">
            <v>240</v>
          </cell>
          <cell r="Z336">
            <v>0</v>
          </cell>
          <cell r="AA336" t="str">
            <v>122.01.5.22</v>
          </cell>
          <cell r="AB336" t="str">
            <v>1</v>
          </cell>
          <cell r="AC336" t="str">
            <v>02</v>
          </cell>
          <cell r="AD336" t="str">
            <v>23/09/2009</v>
          </cell>
          <cell r="AE336" t="str">
            <v>020</v>
          </cell>
          <cell r="AF336">
            <v>240</v>
          </cell>
          <cell r="AG336">
            <v>0</v>
          </cell>
          <cell r="AH336" t="str">
            <v>122.01.5.22</v>
          </cell>
          <cell r="AI336" t="str">
            <v>1</v>
          </cell>
          <cell r="AJ336" t="str">
            <v>02</v>
          </cell>
          <cell r="AK336" t="str">
            <v>24/09/2009</v>
          </cell>
          <cell r="AL336" t="str">
            <v>020</v>
          </cell>
          <cell r="AM336">
            <v>240</v>
          </cell>
          <cell r="AN336">
            <v>0</v>
          </cell>
          <cell r="AO336" t="str">
            <v>122.01.5.22</v>
          </cell>
          <cell r="AP336" t="str">
            <v>1</v>
          </cell>
          <cell r="AQ336" t="str">
            <v>02</v>
          </cell>
          <cell r="AR336" t="str">
            <v>25/09/2009</v>
          </cell>
          <cell r="AS336" t="str">
            <v>020</v>
          </cell>
          <cell r="AT336">
            <v>240</v>
          </cell>
          <cell r="AU336">
            <v>0</v>
          </cell>
        </row>
        <row r="337">
          <cell r="M337" t="str">
            <v>122.04.5.22</v>
          </cell>
          <cell r="N337" t="str">
            <v>1</v>
          </cell>
          <cell r="O337" t="str">
            <v>02</v>
          </cell>
          <cell r="P337" t="str">
            <v>21/09/2009</v>
          </cell>
          <cell r="Q337" t="str">
            <v>020</v>
          </cell>
          <cell r="R337">
            <v>240</v>
          </cell>
          <cell r="S337">
            <v>0</v>
          </cell>
          <cell r="T337" t="str">
            <v>122.04.5.22</v>
          </cell>
          <cell r="U337" t="str">
            <v>1</v>
          </cell>
          <cell r="V337" t="str">
            <v>02</v>
          </cell>
          <cell r="W337" t="str">
            <v>22/09/2009</v>
          </cell>
          <cell r="X337" t="str">
            <v>020</v>
          </cell>
          <cell r="Y337">
            <v>240</v>
          </cell>
          <cell r="Z337">
            <v>0</v>
          </cell>
          <cell r="AA337" t="str">
            <v>122.04.5.22</v>
          </cell>
          <cell r="AB337" t="str">
            <v>1</v>
          </cell>
          <cell r="AC337" t="str">
            <v>02</v>
          </cell>
          <cell r="AD337" t="str">
            <v>23/09/2009</v>
          </cell>
          <cell r="AE337" t="str">
            <v>020</v>
          </cell>
          <cell r="AF337">
            <v>240</v>
          </cell>
          <cell r="AG337">
            <v>0</v>
          </cell>
          <cell r="AH337" t="str">
            <v>122.04.5.22</v>
          </cell>
          <cell r="AI337" t="str">
            <v>1</v>
          </cell>
          <cell r="AJ337" t="str">
            <v>02</v>
          </cell>
          <cell r="AK337" t="str">
            <v>24/09/2009</v>
          </cell>
          <cell r="AL337" t="str">
            <v>020</v>
          </cell>
          <cell r="AM337">
            <v>240</v>
          </cell>
          <cell r="AN337">
            <v>0</v>
          </cell>
          <cell r="AO337" t="str">
            <v>122.04.5.22</v>
          </cell>
          <cell r="AP337" t="str">
            <v>1</v>
          </cell>
          <cell r="AQ337" t="str">
            <v>02</v>
          </cell>
          <cell r="AR337" t="str">
            <v>25/09/2009</v>
          </cell>
          <cell r="AS337" t="str">
            <v>020</v>
          </cell>
          <cell r="AT337">
            <v>240</v>
          </cell>
          <cell r="AU337">
            <v>0</v>
          </cell>
        </row>
        <row r="338">
          <cell r="M338" t="str">
            <v>131.01.5</v>
          </cell>
          <cell r="N338" t="str">
            <v>1</v>
          </cell>
          <cell r="O338" t="str">
            <v>02</v>
          </cell>
          <cell r="P338" t="str">
            <v>21/09/2009</v>
          </cell>
          <cell r="Q338" t="str">
            <v>020</v>
          </cell>
          <cell r="R338">
            <v>240</v>
          </cell>
          <cell r="S338">
            <v>0</v>
          </cell>
          <cell r="T338" t="str">
            <v>131.01.5</v>
          </cell>
          <cell r="U338" t="str">
            <v>1</v>
          </cell>
          <cell r="V338" t="str">
            <v>02</v>
          </cell>
          <cell r="W338" t="str">
            <v>22/09/2009</v>
          </cell>
          <cell r="X338" t="str">
            <v>020</v>
          </cell>
          <cell r="Y338">
            <v>240</v>
          </cell>
          <cell r="Z338">
            <v>0</v>
          </cell>
          <cell r="AA338" t="str">
            <v>131.01.5</v>
          </cell>
          <cell r="AB338" t="str">
            <v>1</v>
          </cell>
          <cell r="AC338" t="str">
            <v>02</v>
          </cell>
          <cell r="AD338" t="str">
            <v>23/09/2009</v>
          </cell>
          <cell r="AE338" t="str">
            <v>020</v>
          </cell>
          <cell r="AF338">
            <v>240</v>
          </cell>
          <cell r="AG338">
            <v>0</v>
          </cell>
          <cell r="AH338" t="str">
            <v>131.01.5</v>
          </cell>
          <cell r="AI338" t="str">
            <v>1</v>
          </cell>
          <cell r="AJ338" t="str">
            <v>02</v>
          </cell>
          <cell r="AK338" t="str">
            <v>24/09/2009</v>
          </cell>
          <cell r="AL338" t="str">
            <v>020</v>
          </cell>
          <cell r="AM338">
            <v>240</v>
          </cell>
          <cell r="AN338">
            <v>0</v>
          </cell>
          <cell r="AO338" t="str">
            <v>131.01.5</v>
          </cell>
          <cell r="AP338" t="str">
            <v>1</v>
          </cell>
          <cell r="AQ338" t="str">
            <v>02</v>
          </cell>
          <cell r="AR338" t="str">
            <v>25/09/2009</v>
          </cell>
          <cell r="AS338" t="str">
            <v>020</v>
          </cell>
          <cell r="AT338">
            <v>240</v>
          </cell>
          <cell r="AU338">
            <v>0</v>
          </cell>
        </row>
        <row r="339">
          <cell r="M339" t="str">
            <v>131.99.5</v>
          </cell>
          <cell r="N339" t="str">
            <v>1</v>
          </cell>
          <cell r="O339" t="str">
            <v>02</v>
          </cell>
          <cell r="P339" t="str">
            <v>21/09/2009</v>
          </cell>
          <cell r="Q339" t="str">
            <v>020</v>
          </cell>
          <cell r="R339">
            <v>240</v>
          </cell>
          <cell r="S339">
            <v>0</v>
          </cell>
          <cell r="T339" t="str">
            <v>131.99.5</v>
          </cell>
          <cell r="U339" t="str">
            <v>1</v>
          </cell>
          <cell r="V339" t="str">
            <v>02</v>
          </cell>
          <cell r="W339" t="str">
            <v>22/09/2009</v>
          </cell>
          <cell r="X339" t="str">
            <v>020</v>
          </cell>
          <cell r="Y339">
            <v>240</v>
          </cell>
          <cell r="Z339">
            <v>0</v>
          </cell>
          <cell r="AA339" t="str">
            <v>131.99.5</v>
          </cell>
          <cell r="AB339" t="str">
            <v>1</v>
          </cell>
          <cell r="AC339" t="str">
            <v>02</v>
          </cell>
          <cell r="AD339" t="str">
            <v>23/09/2009</v>
          </cell>
          <cell r="AE339" t="str">
            <v>020</v>
          </cell>
          <cell r="AF339">
            <v>240</v>
          </cell>
          <cell r="AG339">
            <v>0</v>
          </cell>
          <cell r="AH339" t="str">
            <v>131.99.5</v>
          </cell>
          <cell r="AI339" t="str">
            <v>1</v>
          </cell>
          <cell r="AJ339" t="str">
            <v>02</v>
          </cell>
          <cell r="AK339" t="str">
            <v>24/09/2009</v>
          </cell>
          <cell r="AL339" t="str">
            <v>020</v>
          </cell>
          <cell r="AM339">
            <v>240</v>
          </cell>
          <cell r="AN339">
            <v>0</v>
          </cell>
          <cell r="AO339" t="str">
            <v>131.99.5</v>
          </cell>
          <cell r="AP339" t="str">
            <v>1</v>
          </cell>
          <cell r="AQ339" t="str">
            <v>02</v>
          </cell>
          <cell r="AR339" t="str">
            <v>25/09/2009</v>
          </cell>
          <cell r="AS339" t="str">
            <v>020</v>
          </cell>
          <cell r="AT339">
            <v>240</v>
          </cell>
          <cell r="AU339">
            <v>0</v>
          </cell>
        </row>
        <row r="343">
          <cell r="M343" t="str">
            <v>111.01.5.22</v>
          </cell>
          <cell r="N343" t="str">
            <v>1</v>
          </cell>
          <cell r="O343" t="str">
            <v>02</v>
          </cell>
          <cell r="P343" t="str">
            <v>21/09/2009</v>
          </cell>
          <cell r="Q343" t="str">
            <v>020</v>
          </cell>
          <cell r="R343">
            <v>240</v>
          </cell>
          <cell r="S343">
            <v>0</v>
          </cell>
          <cell r="T343" t="str">
            <v>111.01.5.22</v>
          </cell>
          <cell r="U343" t="str">
            <v>1</v>
          </cell>
          <cell r="V343" t="str">
            <v>02</v>
          </cell>
          <cell r="W343" t="str">
            <v>22/09/2009</v>
          </cell>
          <cell r="X343" t="str">
            <v>020</v>
          </cell>
          <cell r="Y343">
            <v>240</v>
          </cell>
          <cell r="Z343">
            <v>0</v>
          </cell>
          <cell r="AA343" t="str">
            <v>111.01.5.22</v>
          </cell>
          <cell r="AB343" t="str">
            <v>1</v>
          </cell>
          <cell r="AC343" t="str">
            <v>02</v>
          </cell>
          <cell r="AD343" t="str">
            <v>23/09/2009</v>
          </cell>
          <cell r="AE343" t="str">
            <v>020</v>
          </cell>
          <cell r="AF343">
            <v>240</v>
          </cell>
          <cell r="AG343">
            <v>0</v>
          </cell>
          <cell r="AH343" t="str">
            <v>111.01.5.22</v>
          </cell>
          <cell r="AI343" t="str">
            <v>1</v>
          </cell>
          <cell r="AJ343" t="str">
            <v>02</v>
          </cell>
          <cell r="AK343" t="str">
            <v>24/09/2009</v>
          </cell>
          <cell r="AL343" t="str">
            <v>020</v>
          </cell>
          <cell r="AM343">
            <v>240</v>
          </cell>
          <cell r="AN343">
            <v>0</v>
          </cell>
          <cell r="AO343" t="str">
            <v>111.01.5.22</v>
          </cell>
          <cell r="AP343" t="str">
            <v>1</v>
          </cell>
          <cell r="AQ343" t="str">
            <v>02</v>
          </cell>
          <cell r="AR343" t="str">
            <v>25/09/2009</v>
          </cell>
          <cell r="AS343" t="str">
            <v>020</v>
          </cell>
          <cell r="AT343">
            <v>240</v>
          </cell>
          <cell r="AU343">
            <v>0</v>
          </cell>
        </row>
        <row r="344">
          <cell r="M344" t="str">
            <v>211.16.5</v>
          </cell>
          <cell r="N344" t="str">
            <v>1</v>
          </cell>
          <cell r="O344" t="str">
            <v>02</v>
          </cell>
          <cell r="P344" t="str">
            <v>21/09/2009</v>
          </cell>
          <cell r="Q344" t="str">
            <v>020</v>
          </cell>
          <cell r="R344">
            <v>240</v>
          </cell>
          <cell r="S344">
            <v>0</v>
          </cell>
          <cell r="T344" t="str">
            <v>211.16.5</v>
          </cell>
          <cell r="U344" t="str">
            <v>1</v>
          </cell>
          <cell r="V344" t="str">
            <v>02</v>
          </cell>
          <cell r="W344" t="str">
            <v>22/09/2009</v>
          </cell>
          <cell r="X344" t="str">
            <v>020</v>
          </cell>
          <cell r="Y344">
            <v>240</v>
          </cell>
          <cell r="Z344">
            <v>0</v>
          </cell>
          <cell r="AA344" t="str">
            <v>211.16.5</v>
          </cell>
          <cell r="AB344" t="str">
            <v>1</v>
          </cell>
          <cell r="AC344" t="str">
            <v>02</v>
          </cell>
          <cell r="AD344" t="str">
            <v>23/09/2009</v>
          </cell>
          <cell r="AE344" t="str">
            <v>020</v>
          </cell>
          <cell r="AF344">
            <v>240</v>
          </cell>
          <cell r="AG344">
            <v>0</v>
          </cell>
          <cell r="AH344" t="str">
            <v>211.16.5</v>
          </cell>
          <cell r="AI344" t="str">
            <v>1</v>
          </cell>
          <cell r="AJ344" t="str">
            <v>02</v>
          </cell>
          <cell r="AK344" t="str">
            <v>24/09/2009</v>
          </cell>
          <cell r="AL344" t="str">
            <v>020</v>
          </cell>
          <cell r="AM344">
            <v>240</v>
          </cell>
          <cell r="AN344">
            <v>0</v>
          </cell>
          <cell r="AO344" t="str">
            <v>211.16.5</v>
          </cell>
          <cell r="AP344" t="str">
            <v>1</v>
          </cell>
          <cell r="AQ344" t="str">
            <v>02</v>
          </cell>
          <cell r="AR344" t="str">
            <v>25/09/2009</v>
          </cell>
          <cell r="AS344" t="str">
            <v>020</v>
          </cell>
          <cell r="AT344">
            <v>240</v>
          </cell>
          <cell r="AU344">
            <v>0</v>
          </cell>
        </row>
        <row r="345">
          <cell r="M345" t="str">
            <v>211.17.5</v>
          </cell>
          <cell r="N345" t="str">
            <v>1</v>
          </cell>
          <cell r="O345" t="str">
            <v>02</v>
          </cell>
          <cell r="P345" t="str">
            <v>21/09/2009</v>
          </cell>
          <cell r="Q345" t="str">
            <v>020</v>
          </cell>
          <cell r="R345">
            <v>240</v>
          </cell>
          <cell r="S345">
            <v>0</v>
          </cell>
          <cell r="T345" t="str">
            <v>211.17.5</v>
          </cell>
          <cell r="U345" t="str">
            <v>1</v>
          </cell>
          <cell r="V345" t="str">
            <v>02</v>
          </cell>
          <cell r="W345" t="str">
            <v>22/09/2009</v>
          </cell>
          <cell r="X345" t="str">
            <v>020</v>
          </cell>
          <cell r="Y345">
            <v>240</v>
          </cell>
          <cell r="Z345">
            <v>0</v>
          </cell>
          <cell r="AA345" t="str">
            <v>211.17.5</v>
          </cell>
          <cell r="AB345" t="str">
            <v>1</v>
          </cell>
          <cell r="AC345" t="str">
            <v>02</v>
          </cell>
          <cell r="AD345" t="str">
            <v>23/09/2009</v>
          </cell>
          <cell r="AE345" t="str">
            <v>020</v>
          </cell>
          <cell r="AF345">
            <v>240</v>
          </cell>
          <cell r="AG345">
            <v>0</v>
          </cell>
          <cell r="AH345" t="str">
            <v>211.17.5</v>
          </cell>
          <cell r="AI345" t="str">
            <v>1</v>
          </cell>
          <cell r="AJ345" t="str">
            <v>02</v>
          </cell>
          <cell r="AK345" t="str">
            <v>24/09/2009</v>
          </cell>
          <cell r="AL345" t="str">
            <v>020</v>
          </cell>
          <cell r="AM345">
            <v>240</v>
          </cell>
          <cell r="AN345">
            <v>0</v>
          </cell>
          <cell r="AO345" t="str">
            <v>211.17.5</v>
          </cell>
          <cell r="AP345" t="str">
            <v>1</v>
          </cell>
          <cell r="AQ345" t="str">
            <v>02</v>
          </cell>
          <cell r="AR345" t="str">
            <v>25/09/2009</v>
          </cell>
          <cell r="AS345" t="str">
            <v>020</v>
          </cell>
          <cell r="AT345">
            <v>240</v>
          </cell>
          <cell r="AU345">
            <v>0</v>
          </cell>
        </row>
        <row r="346">
          <cell r="M346" t="str">
            <v>230.99.5</v>
          </cell>
          <cell r="N346" t="str">
            <v>1</v>
          </cell>
          <cell r="O346" t="str">
            <v>02</v>
          </cell>
          <cell r="P346" t="str">
            <v>21/09/2009</v>
          </cell>
          <cell r="Q346" t="str">
            <v>020</v>
          </cell>
          <cell r="R346">
            <v>240</v>
          </cell>
          <cell r="S346">
            <v>0</v>
          </cell>
          <cell r="T346" t="str">
            <v>230.99.5</v>
          </cell>
          <cell r="U346" t="str">
            <v>1</v>
          </cell>
          <cell r="V346" t="str">
            <v>02</v>
          </cell>
          <cell r="W346" t="str">
            <v>22/09/2009</v>
          </cell>
          <cell r="X346" t="str">
            <v>020</v>
          </cell>
          <cell r="Y346">
            <v>240</v>
          </cell>
          <cell r="Z346">
            <v>0</v>
          </cell>
          <cell r="AA346" t="str">
            <v>230.99.5</v>
          </cell>
          <cell r="AB346" t="str">
            <v>1</v>
          </cell>
          <cell r="AC346" t="str">
            <v>02</v>
          </cell>
          <cell r="AD346" t="str">
            <v>23/09/2009</v>
          </cell>
          <cell r="AE346" t="str">
            <v>020</v>
          </cell>
          <cell r="AF346">
            <v>240</v>
          </cell>
          <cell r="AG346">
            <v>0</v>
          </cell>
          <cell r="AH346" t="str">
            <v>230.99.5</v>
          </cell>
          <cell r="AI346" t="str">
            <v>1</v>
          </cell>
          <cell r="AJ346" t="str">
            <v>02</v>
          </cell>
          <cell r="AK346" t="str">
            <v>24/09/2009</v>
          </cell>
          <cell r="AL346" t="str">
            <v>020</v>
          </cell>
          <cell r="AM346">
            <v>240</v>
          </cell>
          <cell r="AN346">
            <v>0</v>
          </cell>
          <cell r="AO346" t="str">
            <v>230.99.5</v>
          </cell>
          <cell r="AP346" t="str">
            <v>1</v>
          </cell>
          <cell r="AQ346" t="str">
            <v>02</v>
          </cell>
          <cell r="AR346" t="str">
            <v>25/09/2009</v>
          </cell>
          <cell r="AS346" t="str">
            <v>020</v>
          </cell>
          <cell r="AT346">
            <v>240</v>
          </cell>
          <cell r="AU346">
            <v>0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aPrinc"/>
      <sheetName val="IntAc"/>
      <sheetName val="bdINV"/>
      <sheetName val="Parámetros"/>
      <sheetName val="Liquidez"/>
      <sheetName val="gananciasoperd.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39721</v>
          </cell>
        </row>
      </sheetData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K10">
            <v>0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K11">
            <v>0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K14">
            <v>0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K18">
            <v>0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uis Francisco Alvarez Lopez" id="{20E60284-6438-47E7-911D-25DF524AC316}" userId="S::luis.alvarez@banistmo.com::78c77c60-9026-4da7-96d7-c624e356bb9a" providerId="AD"/>
  <person displayName="Carmela Avolese Moline" id="{6D13F379-7625-4795-A561-DCE3FD1761B7}" userId="S::carmela.avolese@banistmo.com::8738fda6-b03f-4b9a-b836-0ce5e3f87c67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USUARIOS\VISITACION\Informes\Banistmo\Estados%20financieros\2017\Valores%20Banistmo%202017\NOTAS%20CONSOLIDADAS\MOVIMIENTOS%20DE%20CUENTAS%20FINA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UAN ENRIQUE MORENO POLANCO" refreshedDate="43113.608671064816" createdVersion="4" refreshedVersion="4" minRefreshableVersion="3" recordCount="703" xr:uid="{00000000-000A-0000-FFFF-FFFF00000000}">
  <cacheSource type="worksheet">
    <worksheetSource ref="A1:R704" sheet="total" r:id="rId2"/>
  </cacheSource>
  <cacheFields count="18">
    <cacheField name="Institucion" numFmtId="0">
      <sharedItems/>
    </cacheField>
    <cacheField name="Empresa" numFmtId="0">
      <sharedItems/>
    </cacheField>
    <cacheField name="Pais" numFmtId="0">
      <sharedItems/>
    </cacheField>
    <cacheField name="region" numFmtId="0">
      <sharedItems/>
    </cacheField>
    <cacheField name="plaza" numFmtId="0">
      <sharedItems/>
    </cacheField>
    <cacheField name="localidad" numFmtId="0">
      <sharedItems/>
    </cacheField>
    <cacheField name="coordinada" numFmtId="0">
      <sharedItems/>
    </cacheField>
    <cacheField name="area origen" numFmtId="0">
      <sharedItems/>
    </cacheField>
    <cacheField name="fecha mov" numFmtId="0">
      <sharedItems/>
    </cacheField>
    <cacheField name="moneda" numFmtId="0">
      <sharedItems/>
    </cacheField>
    <cacheField name="mercado" numFmtId="0">
      <sharedItems/>
    </cacheField>
    <cacheField name="fecha oper" numFmtId="0">
      <sharedItems/>
    </cacheField>
    <cacheField name="cta madre" numFmtId="0">
      <sharedItems/>
    </cacheField>
    <cacheField name="Tipo Mov" numFmtId="0">
      <sharedItems count="2">
        <s v="1"/>
        <s v="0"/>
      </sharedItems>
    </cacheField>
    <cacheField name="N1" numFmtId="0">
      <sharedItems/>
    </cacheField>
    <cacheField name="Importe" numFmtId="167">
      <sharedItems containsSemiMixedTypes="0" containsString="0" containsNumber="1" containsInteger="1" minValue="27" maxValue="400000000"/>
    </cacheField>
    <cacheField name="Importe real" numFmtId="167">
      <sharedItems containsString="0" containsBlank="1" containsNumber="1" minValue="-3799347.4" maxValue="4000000"/>
    </cacheField>
    <cacheField name="mes" numFmtId="0">
      <sharedItems count="13">
        <s v="201701"/>
        <s v="201702"/>
        <s v="reversión"/>
        <s v="201703"/>
        <s v="201704"/>
        <s v="201705"/>
        <s v="201706"/>
        <s v="201707"/>
        <s v="201708"/>
        <s v="201709"/>
        <s v="201710"/>
        <s v="201711"/>
        <s v="2017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3">
  <r>
    <s v="24"/>
    <s v="052"/>
    <s v="0024"/>
    <s v="55"/>
    <s v="55"/>
    <s v="00000000"/>
    <s v="000000"/>
    <s v="05023"/>
    <s v="20170103"/>
    <s v="0001"/>
    <s v="0"/>
    <s v="20170103"/>
    <s v="10120101020100"/>
    <x v="0"/>
    <s v="0"/>
    <n v="125205"/>
    <m/>
    <x v="0"/>
  </r>
  <r>
    <s v="24"/>
    <s v="052"/>
    <s v="0024"/>
    <s v="55"/>
    <s v="55"/>
    <s v="00000000"/>
    <s v="000000"/>
    <s v="05023"/>
    <s v="20170104"/>
    <s v="0001"/>
    <s v="0"/>
    <s v="20170104"/>
    <s v="10120101020100"/>
    <x v="0"/>
    <s v="0"/>
    <n v="108187"/>
    <n v="-1081.8699999999999"/>
    <x v="0"/>
  </r>
  <r>
    <s v="24"/>
    <s v="052"/>
    <s v="0024"/>
    <s v="55"/>
    <s v="55"/>
    <s v="00000000"/>
    <s v="000000"/>
    <s v="05023"/>
    <s v="20170105"/>
    <s v="0001"/>
    <s v="0"/>
    <s v="20170105"/>
    <s v="10120101020100"/>
    <x v="1"/>
    <s v="0"/>
    <n v="92026"/>
    <n v="920.26"/>
    <x v="0"/>
  </r>
  <r>
    <s v="24"/>
    <s v="052"/>
    <s v="0024"/>
    <s v="55"/>
    <s v="55"/>
    <s v="00000000"/>
    <s v="000000"/>
    <s v="05023"/>
    <s v="20170106"/>
    <s v="0001"/>
    <s v="0"/>
    <s v="20170106"/>
    <s v="10120101020100"/>
    <x v="0"/>
    <s v="0"/>
    <n v="168078"/>
    <n v="-1680.78"/>
    <x v="0"/>
  </r>
  <r>
    <s v="24"/>
    <s v="052"/>
    <s v="0024"/>
    <s v="55"/>
    <s v="55"/>
    <s v="00000000"/>
    <s v="000000"/>
    <s v="05023"/>
    <s v="20170110"/>
    <s v="0001"/>
    <s v="0"/>
    <s v="20170110"/>
    <s v="10120101020100"/>
    <x v="1"/>
    <s v="0"/>
    <n v="38974"/>
    <n v="389.74"/>
    <x v="0"/>
  </r>
  <r>
    <s v="24"/>
    <s v="052"/>
    <s v="0024"/>
    <s v="55"/>
    <s v="55"/>
    <s v="00000000"/>
    <s v="000000"/>
    <s v="05023"/>
    <s v="20170111"/>
    <s v="0001"/>
    <s v="0"/>
    <s v="20170111"/>
    <s v="10120101020100"/>
    <x v="1"/>
    <s v="0"/>
    <n v="130974"/>
    <n v="1309.74"/>
    <x v="0"/>
  </r>
  <r>
    <s v="24"/>
    <s v="052"/>
    <s v="0024"/>
    <s v="55"/>
    <s v="55"/>
    <s v="00000000"/>
    <s v="000000"/>
    <s v="05023"/>
    <s v="20170112"/>
    <s v="0001"/>
    <s v="0"/>
    <s v="20170112"/>
    <s v="10120101020100"/>
    <x v="1"/>
    <s v="0"/>
    <n v="229730"/>
    <n v="2297.3000000000002"/>
    <x v="0"/>
  </r>
  <r>
    <s v="24"/>
    <s v="052"/>
    <s v="0024"/>
    <s v="55"/>
    <s v="55"/>
    <s v="00000000"/>
    <s v="000000"/>
    <s v="05023"/>
    <s v="20170113"/>
    <s v="0001"/>
    <s v="0"/>
    <s v="20170113"/>
    <s v="10120101020100"/>
    <x v="1"/>
    <s v="0"/>
    <n v="23008"/>
    <n v="230.08"/>
    <x v="0"/>
  </r>
  <r>
    <s v="24"/>
    <s v="052"/>
    <s v="0024"/>
    <s v="55"/>
    <s v="55"/>
    <s v="00000000"/>
    <s v="000000"/>
    <s v="05023"/>
    <s v="20170116"/>
    <s v="0001"/>
    <s v="0"/>
    <s v="20170116"/>
    <s v="10120101020100"/>
    <x v="0"/>
    <s v="0"/>
    <n v="115060"/>
    <n v="-1150.5999999999999"/>
    <x v="0"/>
  </r>
  <r>
    <s v="24"/>
    <s v="052"/>
    <s v="0024"/>
    <s v="55"/>
    <s v="55"/>
    <s v="00000000"/>
    <s v="000000"/>
    <s v="05023"/>
    <s v="20170117"/>
    <s v="0001"/>
    <s v="0"/>
    <s v="20170117"/>
    <s v="10120101020100"/>
    <x v="1"/>
    <s v="0"/>
    <n v="186474"/>
    <n v="1864.74"/>
    <x v="0"/>
  </r>
  <r>
    <s v="24"/>
    <s v="052"/>
    <s v="0024"/>
    <s v="55"/>
    <s v="55"/>
    <s v="00000000"/>
    <s v="000000"/>
    <s v="05023"/>
    <s v="20170118"/>
    <s v="0001"/>
    <s v="0"/>
    <s v="20170118"/>
    <s v="10120101020100"/>
    <x v="0"/>
    <s v="0"/>
    <n v="190492"/>
    <n v="-1904.92"/>
    <x v="0"/>
  </r>
  <r>
    <s v="24"/>
    <s v="052"/>
    <s v="0024"/>
    <s v="55"/>
    <s v="55"/>
    <s v="00000000"/>
    <s v="000000"/>
    <s v="05023"/>
    <s v="20170119"/>
    <s v="0001"/>
    <s v="0"/>
    <s v="20170119"/>
    <s v="10120101020100"/>
    <x v="1"/>
    <s v="0"/>
    <n v="34"/>
    <n v="0.34"/>
    <x v="0"/>
  </r>
  <r>
    <s v="24"/>
    <s v="052"/>
    <s v="0024"/>
    <s v="55"/>
    <s v="55"/>
    <s v="00000000"/>
    <s v="000000"/>
    <s v="05023"/>
    <s v="20170119"/>
    <s v="0001"/>
    <s v="0"/>
    <s v="20170119"/>
    <s v="10120101020100"/>
    <x v="0"/>
    <s v="0"/>
    <n v="96049"/>
    <n v="-960.49"/>
    <x v="0"/>
  </r>
  <r>
    <s v="24"/>
    <s v="052"/>
    <s v="0024"/>
    <s v="55"/>
    <s v="55"/>
    <s v="00000000"/>
    <s v="000000"/>
    <s v="05023"/>
    <s v="20170120"/>
    <s v="0001"/>
    <s v="0"/>
    <s v="20170120"/>
    <s v="10120101020100"/>
    <x v="1"/>
    <s v="0"/>
    <n v="99475"/>
    <n v="994.75"/>
    <x v="0"/>
  </r>
  <r>
    <s v="24"/>
    <s v="052"/>
    <s v="0024"/>
    <s v="55"/>
    <s v="55"/>
    <s v="00000000"/>
    <s v="000000"/>
    <s v="05023"/>
    <s v="20170120"/>
    <s v="0001"/>
    <s v="0"/>
    <s v="20170120"/>
    <s v="10120101020100"/>
    <x v="0"/>
    <s v="0"/>
    <n v="68"/>
    <n v="-0.68"/>
    <x v="0"/>
  </r>
  <r>
    <s v="24"/>
    <s v="052"/>
    <s v="0024"/>
    <s v="55"/>
    <s v="55"/>
    <s v="00000000"/>
    <s v="000000"/>
    <s v="05023"/>
    <s v="20170123"/>
    <s v="0001"/>
    <s v="0"/>
    <s v="20170123"/>
    <s v="10120101020100"/>
    <x v="0"/>
    <s v="0"/>
    <n v="51526"/>
    <n v="-515.26"/>
    <x v="0"/>
  </r>
  <r>
    <s v="24"/>
    <s v="052"/>
    <s v="0024"/>
    <s v="55"/>
    <s v="55"/>
    <s v="00000000"/>
    <s v="000000"/>
    <s v="05023"/>
    <s v="20170124"/>
    <s v="0001"/>
    <s v="0"/>
    <s v="20170124"/>
    <s v="10120101020100"/>
    <x v="1"/>
    <s v="0"/>
    <n v="99423"/>
    <n v="994.23"/>
    <x v="0"/>
  </r>
  <r>
    <s v="24"/>
    <s v="052"/>
    <s v="0024"/>
    <s v="55"/>
    <s v="55"/>
    <s v="00000000"/>
    <s v="000000"/>
    <s v="05023"/>
    <s v="20170125"/>
    <s v="0001"/>
    <s v="0"/>
    <s v="20170125"/>
    <s v="10120101020100"/>
    <x v="1"/>
    <s v="0"/>
    <n v="80975"/>
    <n v="809.75"/>
    <x v="0"/>
  </r>
  <r>
    <s v="24"/>
    <s v="052"/>
    <s v="0024"/>
    <s v="55"/>
    <s v="55"/>
    <s v="00000000"/>
    <s v="000000"/>
    <s v="05023"/>
    <s v="20170126"/>
    <s v="0001"/>
    <s v="0"/>
    <s v="20170126"/>
    <s v="10120101020100"/>
    <x v="0"/>
    <s v="0"/>
    <n v="109526"/>
    <n v="-1095.26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1"/>
    <s v="0"/>
    <n v="196474"/>
    <n v="1964.74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0"/>
    <s v="0"/>
    <n v="112025"/>
    <n v="-1120.25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1"/>
    <s v="0"/>
    <n v="300000000"/>
    <n v="3000000"/>
    <x v="0"/>
  </r>
  <r>
    <s v="24"/>
    <s v="052"/>
    <s v="0024"/>
    <s v="55"/>
    <s v="55"/>
    <s v="00000000"/>
    <s v="000000"/>
    <s v="05023"/>
    <s v="20170130"/>
    <s v="0001"/>
    <s v="0"/>
    <s v="20170130"/>
    <s v="10120101020100"/>
    <x v="0"/>
    <s v="0"/>
    <n v="200000000"/>
    <n v="-2000000"/>
    <x v="0"/>
  </r>
  <r>
    <s v="24"/>
    <s v="052"/>
    <s v="0024"/>
    <s v="55"/>
    <s v="55"/>
    <s v="00000000"/>
    <s v="000000"/>
    <s v="05023"/>
    <s v="20170202"/>
    <s v="0001"/>
    <s v="0"/>
    <s v="20170202"/>
    <s v="10120101020100"/>
    <x v="1"/>
    <s v="0"/>
    <n v="347016"/>
    <n v="3470.16"/>
    <x v="1"/>
  </r>
  <r>
    <s v="24"/>
    <s v="052"/>
    <s v="0024"/>
    <s v="55"/>
    <s v="55"/>
    <s v="00000000"/>
    <s v="000000"/>
    <s v="05023"/>
    <s v="20170202"/>
    <s v="0001"/>
    <s v="0"/>
    <s v="20170202"/>
    <s v="10120101020100"/>
    <x v="0"/>
    <s v="0"/>
    <n v="312384"/>
    <n v="-3123.84"/>
    <x v="1"/>
  </r>
  <r>
    <s v="24"/>
    <s v="052"/>
    <s v="0024"/>
    <s v="55"/>
    <s v="55"/>
    <s v="00000000"/>
    <s v="000000"/>
    <s v="05023"/>
    <s v="20170203"/>
    <s v="0001"/>
    <s v="0"/>
    <s v="20170203"/>
    <s v="10120101020100"/>
    <x v="1"/>
    <s v="0"/>
    <n v="160946"/>
    <n v="1609.46"/>
    <x v="1"/>
  </r>
  <r>
    <s v="24"/>
    <s v="052"/>
    <s v="0024"/>
    <s v="55"/>
    <s v="55"/>
    <s v="00000000"/>
    <s v="000000"/>
    <s v="05023"/>
    <s v="20170203"/>
    <s v="0001"/>
    <s v="0"/>
    <s v="20170203"/>
    <s v="10120101020100"/>
    <x v="0"/>
    <s v="0"/>
    <n v="363688"/>
    <n v="-3636.88"/>
    <x v="1"/>
  </r>
  <r>
    <s v="24"/>
    <s v="052"/>
    <s v="0024"/>
    <s v="55"/>
    <s v="55"/>
    <s v="00000000"/>
    <s v="000000"/>
    <s v="05023"/>
    <s v="20170206"/>
    <s v="0001"/>
    <s v="0"/>
    <s v="20170206"/>
    <s v="10120101020100"/>
    <x v="1"/>
    <s v="0"/>
    <n v="206616"/>
    <n v="2066.16"/>
    <x v="1"/>
  </r>
  <r>
    <s v="24"/>
    <s v="052"/>
    <s v="0024"/>
    <s v="55"/>
    <s v="55"/>
    <s v="00000000"/>
    <s v="000000"/>
    <s v="05023"/>
    <s v="20170206"/>
    <s v="0001"/>
    <s v="0"/>
    <s v="20170206"/>
    <s v="10120101020100"/>
    <x v="1"/>
    <s v="0"/>
    <n v="32"/>
    <n v="0.32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1"/>
    <s v="0"/>
    <n v="88116"/>
    <n v="881.16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1"/>
    <s v="0"/>
    <n v="27348"/>
    <n v="273.48"/>
    <x v="1"/>
  </r>
  <r>
    <s v="24"/>
    <s v="052"/>
    <s v="0024"/>
    <s v="55"/>
    <s v="55"/>
    <s v="00000000"/>
    <s v="000000"/>
    <s v="05023"/>
    <s v="20170208"/>
    <s v="0001"/>
    <s v="0"/>
    <s v="20170208"/>
    <s v="10120101020100"/>
    <x v="0"/>
    <s v="0"/>
    <n v="9849371"/>
    <n v="0"/>
    <x v="2"/>
  </r>
  <r>
    <s v="24"/>
    <s v="052"/>
    <s v="0024"/>
    <s v="55"/>
    <s v="55"/>
    <s v="00000000"/>
    <s v="000000"/>
    <s v="05023"/>
    <s v="20170210"/>
    <s v="0001"/>
    <s v="0"/>
    <s v="20170210"/>
    <s v="10120101020100"/>
    <x v="1"/>
    <s v="0"/>
    <n v="113615"/>
    <n v="1136.1500000000001"/>
    <x v="1"/>
  </r>
  <r>
    <s v="24"/>
    <s v="052"/>
    <s v="0024"/>
    <s v="55"/>
    <s v="55"/>
    <s v="00000000"/>
    <s v="000000"/>
    <s v="05023"/>
    <s v="20170213"/>
    <s v="0001"/>
    <s v="0"/>
    <s v="20170213"/>
    <s v="10120101020100"/>
    <x v="0"/>
    <s v="0"/>
    <n v="4384"/>
    <n v="-43.84"/>
    <x v="1"/>
  </r>
  <r>
    <s v="24"/>
    <s v="052"/>
    <s v="0024"/>
    <s v="55"/>
    <s v="55"/>
    <s v="00000000"/>
    <s v="000000"/>
    <s v="05023"/>
    <s v="20170214"/>
    <s v="0001"/>
    <s v="0"/>
    <s v="20170214"/>
    <s v="10120101020100"/>
    <x v="0"/>
    <s v="0"/>
    <n v="9884"/>
    <n v="-98.84"/>
    <x v="1"/>
  </r>
  <r>
    <s v="24"/>
    <s v="052"/>
    <s v="0024"/>
    <s v="55"/>
    <s v="55"/>
    <s v="00000000"/>
    <s v="000000"/>
    <s v="05023"/>
    <s v="20170214"/>
    <s v="0001"/>
    <s v="0"/>
    <s v="20170214"/>
    <s v="10120101020100"/>
    <x v="1"/>
    <s v="0"/>
    <n v="9849371"/>
    <n v="0"/>
    <x v="2"/>
  </r>
  <r>
    <s v="24"/>
    <s v="052"/>
    <s v="0024"/>
    <s v="55"/>
    <s v="55"/>
    <s v="00000000"/>
    <s v="000000"/>
    <s v="05023"/>
    <s v="20170214"/>
    <s v="0001"/>
    <s v="0"/>
    <s v="20170214"/>
    <s v="10120101020100"/>
    <x v="0"/>
    <s v="0"/>
    <n v="107384"/>
    <n v="-1073.8399999999999"/>
    <x v="1"/>
  </r>
  <r>
    <s v="24"/>
    <s v="052"/>
    <s v="0024"/>
    <s v="55"/>
    <s v="55"/>
    <s v="00000000"/>
    <s v="000000"/>
    <s v="05023"/>
    <s v="20170220"/>
    <s v="0001"/>
    <s v="0"/>
    <s v="20170220"/>
    <s v="10120101020100"/>
    <x v="1"/>
    <s v="0"/>
    <n v="233581"/>
    <n v="2335.81"/>
    <x v="1"/>
  </r>
  <r>
    <s v="24"/>
    <s v="052"/>
    <s v="0024"/>
    <s v="55"/>
    <s v="55"/>
    <s v="00000000"/>
    <s v="000000"/>
    <s v="05023"/>
    <s v="20170221"/>
    <s v="0001"/>
    <s v="0"/>
    <s v="20170221"/>
    <s v="10120101020100"/>
    <x v="1"/>
    <s v="0"/>
    <n v="81963"/>
    <n v="819.63"/>
    <x v="1"/>
  </r>
  <r>
    <s v="24"/>
    <s v="052"/>
    <s v="0024"/>
    <s v="55"/>
    <s v="55"/>
    <s v="00000000"/>
    <s v="000000"/>
    <s v="05023"/>
    <s v="20170223"/>
    <s v="0001"/>
    <s v="0"/>
    <s v="20170223"/>
    <s v="10120101020100"/>
    <x v="1"/>
    <s v="0"/>
    <n v="224617"/>
    <n v="2246.17"/>
    <x v="1"/>
  </r>
  <r>
    <s v="24"/>
    <s v="052"/>
    <s v="0024"/>
    <s v="55"/>
    <s v="55"/>
    <s v="00000000"/>
    <s v="000000"/>
    <s v="05023"/>
    <s v="20170223"/>
    <s v="0001"/>
    <s v="0"/>
    <s v="20170223"/>
    <s v="10120101020100"/>
    <x v="0"/>
    <s v="0"/>
    <n v="415884"/>
    <n v="-4158.84"/>
    <x v="1"/>
  </r>
  <r>
    <s v="24"/>
    <s v="052"/>
    <s v="0024"/>
    <s v="55"/>
    <s v="55"/>
    <s v="00000000"/>
    <s v="000000"/>
    <s v="05023"/>
    <s v="20170224"/>
    <s v="0001"/>
    <s v="0"/>
    <s v="20170224"/>
    <s v="10120101020100"/>
    <x v="1"/>
    <s v="0"/>
    <n v="59632"/>
    <n v="596.32000000000005"/>
    <x v="1"/>
  </r>
  <r>
    <s v="24"/>
    <s v="052"/>
    <s v="0024"/>
    <s v="55"/>
    <s v="55"/>
    <s v="00000000"/>
    <s v="000000"/>
    <s v="05023"/>
    <s v="20170224"/>
    <s v="0001"/>
    <s v="0"/>
    <s v="20170224"/>
    <s v="10120101020100"/>
    <x v="0"/>
    <s v="0"/>
    <n v="49309395"/>
    <n v="-493093.95"/>
    <x v="1"/>
  </r>
  <r>
    <s v="24"/>
    <s v="052"/>
    <s v="0024"/>
    <s v="55"/>
    <s v="55"/>
    <s v="00000000"/>
    <s v="000000"/>
    <s v="05023"/>
    <s v="20170302"/>
    <s v="0001"/>
    <s v="0"/>
    <s v="20170302"/>
    <s v="10120101020100"/>
    <x v="1"/>
    <s v="0"/>
    <n v="41165"/>
    <n v="411.65"/>
    <x v="3"/>
  </r>
  <r>
    <s v="24"/>
    <s v="052"/>
    <s v="0024"/>
    <s v="55"/>
    <s v="55"/>
    <s v="00000000"/>
    <s v="000000"/>
    <s v="05023"/>
    <s v="20170302"/>
    <s v="0001"/>
    <s v="0"/>
    <s v="20170302"/>
    <s v="10120101020100"/>
    <x v="1"/>
    <s v="0"/>
    <n v="62691"/>
    <n v="626.91"/>
    <x v="3"/>
  </r>
  <r>
    <s v="24"/>
    <s v="052"/>
    <s v="0024"/>
    <s v="55"/>
    <s v="55"/>
    <s v="00000000"/>
    <s v="000000"/>
    <s v="05023"/>
    <s v="20170303"/>
    <s v="0001"/>
    <s v="0"/>
    <s v="20170303"/>
    <s v="10120101020100"/>
    <x v="0"/>
    <s v="0"/>
    <n v="61760"/>
    <n v="-617.6"/>
    <x v="3"/>
  </r>
  <r>
    <s v="24"/>
    <s v="052"/>
    <s v="0024"/>
    <s v="55"/>
    <s v="55"/>
    <s v="00000000"/>
    <s v="000000"/>
    <s v="05023"/>
    <s v="20170306"/>
    <s v="0001"/>
    <s v="0"/>
    <s v="20170306"/>
    <s v="10120101020100"/>
    <x v="1"/>
    <s v="0"/>
    <n v="184192"/>
    <n v="1841.92"/>
    <x v="3"/>
  </r>
  <r>
    <s v="24"/>
    <s v="052"/>
    <s v="0024"/>
    <s v="55"/>
    <s v="55"/>
    <s v="00000000"/>
    <s v="000000"/>
    <s v="05023"/>
    <s v="20170309"/>
    <s v="0001"/>
    <s v="0"/>
    <s v="20170309"/>
    <s v="10120101020100"/>
    <x v="1"/>
    <s v="0"/>
    <n v="136039"/>
    <n v="1360.39"/>
    <x v="3"/>
  </r>
  <r>
    <s v="24"/>
    <s v="052"/>
    <s v="0024"/>
    <s v="55"/>
    <s v="55"/>
    <s v="00000000"/>
    <s v="000000"/>
    <s v="05023"/>
    <s v="20170310"/>
    <s v="0001"/>
    <s v="0"/>
    <s v="20170310"/>
    <s v="10120101020100"/>
    <x v="0"/>
    <s v="0"/>
    <n v="105307"/>
    <n v="-1053.07"/>
    <x v="3"/>
  </r>
  <r>
    <s v="24"/>
    <s v="052"/>
    <s v="0024"/>
    <s v="55"/>
    <s v="55"/>
    <s v="00000000"/>
    <s v="000000"/>
    <s v="05023"/>
    <s v="20170310"/>
    <s v="0001"/>
    <s v="0"/>
    <s v="20170310"/>
    <s v="10120101020100"/>
    <x v="0"/>
    <s v="0"/>
    <n v="54461"/>
    <n v="-544.61"/>
    <x v="3"/>
  </r>
  <r>
    <s v="24"/>
    <s v="052"/>
    <s v="0024"/>
    <s v="55"/>
    <s v="55"/>
    <s v="00000000"/>
    <s v="000000"/>
    <s v="05023"/>
    <s v="20170313"/>
    <s v="0001"/>
    <s v="0"/>
    <s v="20170313"/>
    <s v="10120101020100"/>
    <x v="0"/>
    <s v="0"/>
    <n v="46307"/>
    <n v="-463.07"/>
    <x v="3"/>
  </r>
  <r>
    <s v="24"/>
    <s v="052"/>
    <s v="0024"/>
    <s v="55"/>
    <s v="55"/>
    <s v="00000000"/>
    <s v="000000"/>
    <s v="05023"/>
    <s v="20170314"/>
    <s v="0001"/>
    <s v="0"/>
    <s v="20170314"/>
    <s v="10120101020100"/>
    <x v="1"/>
    <s v="0"/>
    <n v="27192"/>
    <n v="271.92"/>
    <x v="3"/>
  </r>
  <r>
    <s v="24"/>
    <s v="052"/>
    <s v="0024"/>
    <s v="55"/>
    <s v="55"/>
    <s v="00000000"/>
    <s v="000000"/>
    <s v="05023"/>
    <s v="20170315"/>
    <s v="0001"/>
    <s v="0"/>
    <s v="20170315"/>
    <s v="10120101020100"/>
    <x v="0"/>
    <s v="0"/>
    <n v="107807"/>
    <n v="-1078.07"/>
    <x v="3"/>
  </r>
  <r>
    <s v="24"/>
    <s v="052"/>
    <s v="0024"/>
    <s v="55"/>
    <s v="55"/>
    <s v="00000000"/>
    <s v="000000"/>
    <s v="05023"/>
    <s v="20170316"/>
    <s v="0001"/>
    <s v="0"/>
    <s v="20170316"/>
    <s v="10120101020100"/>
    <x v="1"/>
    <s v="0"/>
    <n v="49692"/>
    <n v="496.92"/>
    <x v="3"/>
  </r>
  <r>
    <s v="24"/>
    <s v="052"/>
    <s v="0024"/>
    <s v="55"/>
    <s v="55"/>
    <s v="00000000"/>
    <s v="000000"/>
    <s v="05023"/>
    <s v="20170317"/>
    <s v="0001"/>
    <s v="0"/>
    <s v="20170317"/>
    <s v="10120101020100"/>
    <x v="1"/>
    <s v="0"/>
    <n v="72693"/>
    <n v="726.93"/>
    <x v="3"/>
  </r>
  <r>
    <s v="24"/>
    <s v="052"/>
    <s v="0024"/>
    <s v="55"/>
    <s v="55"/>
    <s v="00000000"/>
    <s v="000000"/>
    <s v="05023"/>
    <s v="20170320"/>
    <s v="0001"/>
    <s v="0"/>
    <s v="20170320"/>
    <s v="10120101020100"/>
    <x v="1"/>
    <s v="0"/>
    <n v="95692"/>
    <n v="956.92"/>
    <x v="3"/>
  </r>
  <r>
    <s v="24"/>
    <s v="052"/>
    <s v="0024"/>
    <s v="55"/>
    <s v="55"/>
    <s v="00000000"/>
    <s v="000000"/>
    <s v="05023"/>
    <s v="20170321"/>
    <s v="0001"/>
    <s v="0"/>
    <s v="20170321"/>
    <s v="10120101020100"/>
    <x v="0"/>
    <s v="0"/>
    <n v="181308"/>
    <n v="-1813.08"/>
    <x v="3"/>
  </r>
  <r>
    <s v="24"/>
    <s v="052"/>
    <s v="0024"/>
    <s v="55"/>
    <s v="55"/>
    <s v="00000000"/>
    <s v="000000"/>
    <s v="05023"/>
    <s v="20170323"/>
    <s v="0001"/>
    <s v="0"/>
    <s v="20170323"/>
    <s v="10120101020100"/>
    <x v="1"/>
    <s v="0"/>
    <n v="214192"/>
    <n v="2141.92"/>
    <x v="3"/>
  </r>
  <r>
    <s v="24"/>
    <s v="052"/>
    <s v="0024"/>
    <s v="55"/>
    <s v="55"/>
    <s v="00000000"/>
    <s v="000000"/>
    <s v="05023"/>
    <s v="20170323"/>
    <s v="0001"/>
    <s v="0"/>
    <s v="20170323"/>
    <s v="10120101020100"/>
    <x v="0"/>
    <s v="0"/>
    <n v="57078"/>
    <n v="-570.78"/>
    <x v="3"/>
  </r>
  <r>
    <s v="24"/>
    <s v="052"/>
    <s v="0024"/>
    <s v="55"/>
    <s v="55"/>
    <s v="00000000"/>
    <s v="000000"/>
    <s v="05023"/>
    <s v="20170324"/>
    <s v="0001"/>
    <s v="0"/>
    <s v="20170324"/>
    <s v="10120101020100"/>
    <x v="1"/>
    <s v="0"/>
    <n v="114156"/>
    <n v="1141.56"/>
    <x v="3"/>
  </r>
  <r>
    <s v="24"/>
    <s v="052"/>
    <s v="0024"/>
    <s v="55"/>
    <s v="55"/>
    <s v="00000000"/>
    <s v="000000"/>
    <s v="05023"/>
    <s v="20170324"/>
    <s v="0001"/>
    <s v="0"/>
    <s v="20170324"/>
    <s v="10120101020100"/>
    <x v="0"/>
    <s v="0"/>
    <n v="163308"/>
    <n v="-1633.08"/>
    <x v="3"/>
  </r>
  <r>
    <s v="24"/>
    <s v="052"/>
    <s v="0024"/>
    <s v="55"/>
    <s v="55"/>
    <s v="00000000"/>
    <s v="000000"/>
    <s v="05023"/>
    <s v="20170327"/>
    <s v="0001"/>
    <s v="0"/>
    <s v="20170327"/>
    <s v="10120101020100"/>
    <x v="0"/>
    <s v="0"/>
    <n v="138308"/>
    <n v="-1383.08"/>
    <x v="3"/>
  </r>
  <r>
    <s v="24"/>
    <s v="052"/>
    <s v="0024"/>
    <s v="55"/>
    <s v="55"/>
    <s v="00000000"/>
    <s v="000000"/>
    <s v="05023"/>
    <s v="20170328"/>
    <s v="0001"/>
    <s v="0"/>
    <s v="20170328"/>
    <s v="10120101020100"/>
    <x v="1"/>
    <s v="0"/>
    <n v="77725"/>
    <n v="777.25"/>
    <x v="3"/>
  </r>
  <r>
    <s v="24"/>
    <s v="052"/>
    <s v="0024"/>
    <s v="55"/>
    <s v="55"/>
    <s v="00000000"/>
    <s v="000000"/>
    <s v="05023"/>
    <s v="20170329"/>
    <s v="0001"/>
    <s v="0"/>
    <s v="20170329"/>
    <s v="10120101020100"/>
    <x v="1"/>
    <s v="0"/>
    <n v="209192"/>
    <n v="2091.92"/>
    <x v="3"/>
  </r>
  <r>
    <s v="24"/>
    <s v="052"/>
    <s v="0024"/>
    <s v="55"/>
    <s v="55"/>
    <s v="00000000"/>
    <s v="000000"/>
    <s v="05023"/>
    <s v="20170330"/>
    <s v="0001"/>
    <s v="0"/>
    <s v="20170330"/>
    <s v="10120101020100"/>
    <x v="1"/>
    <s v="0"/>
    <n v="87546"/>
    <n v="875.46"/>
    <x v="3"/>
  </r>
  <r>
    <s v="24"/>
    <s v="052"/>
    <s v="0024"/>
    <s v="55"/>
    <s v="55"/>
    <s v="00000000"/>
    <s v="000000"/>
    <s v="05023"/>
    <s v="20170331"/>
    <s v="0001"/>
    <s v="0"/>
    <s v="20170331"/>
    <s v="10120101020100"/>
    <x v="0"/>
    <s v="0"/>
    <n v="121808"/>
    <n v="-1218.08"/>
    <x v="3"/>
  </r>
  <r>
    <s v="24"/>
    <s v="052"/>
    <s v="0024"/>
    <s v="55"/>
    <s v="55"/>
    <s v="00000000"/>
    <s v="000000"/>
    <s v="05023"/>
    <s v="20170307"/>
    <s v="0001"/>
    <s v="0"/>
    <s v="20170307"/>
    <s v="10120101020100"/>
    <x v="1"/>
    <s v="0"/>
    <n v="5807"/>
    <n v="58.07"/>
    <x v="3"/>
  </r>
  <r>
    <s v="24"/>
    <s v="052"/>
    <s v="0024"/>
    <s v="55"/>
    <s v="55"/>
    <s v="00000000"/>
    <s v="000000"/>
    <s v="05023"/>
    <s v="20170309"/>
    <s v="0001"/>
    <s v="0"/>
    <s v="20170309"/>
    <s v="10120101020100"/>
    <x v="1"/>
    <s v="0"/>
    <n v="54461"/>
    <n v="544.61"/>
    <x v="3"/>
  </r>
  <r>
    <s v="24"/>
    <s v="052"/>
    <s v="0024"/>
    <s v="55"/>
    <s v="55"/>
    <s v="00000000"/>
    <s v="000000"/>
    <s v="05023"/>
    <s v="20170403"/>
    <s v="0001"/>
    <s v="0"/>
    <s v="20170403"/>
    <s v="10120101020100"/>
    <x v="1"/>
    <s v="0"/>
    <n v="169693"/>
    <n v="1696.93"/>
    <x v="4"/>
  </r>
  <r>
    <s v="24"/>
    <s v="052"/>
    <s v="0024"/>
    <s v="55"/>
    <s v="55"/>
    <s v="00000000"/>
    <s v="000000"/>
    <s v="05023"/>
    <s v="20170404"/>
    <s v="0001"/>
    <s v="0"/>
    <s v="20170404"/>
    <s v="10120101020100"/>
    <x v="1"/>
    <s v="0"/>
    <n v="50000000"/>
    <n v="500000"/>
    <x v="4"/>
  </r>
  <r>
    <s v="24"/>
    <s v="052"/>
    <s v="0024"/>
    <s v="55"/>
    <s v="55"/>
    <s v="00000000"/>
    <s v="000000"/>
    <s v="05023"/>
    <s v="20170404"/>
    <s v="0001"/>
    <s v="0"/>
    <s v="20170404"/>
    <s v="10120101020100"/>
    <x v="0"/>
    <s v="0"/>
    <n v="99808"/>
    <n v="-998.08"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1"/>
    <s v="0"/>
    <n v="103868"/>
    <n v="1038.68"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1"/>
    <s v="0"/>
    <n v="15000000"/>
    <m/>
    <x v="4"/>
  </r>
  <r>
    <s v="24"/>
    <s v="052"/>
    <s v="0024"/>
    <s v="55"/>
    <s v="55"/>
    <s v="00000000"/>
    <s v="000000"/>
    <s v="05023"/>
    <s v="20170405"/>
    <s v="0001"/>
    <s v="0"/>
    <s v="20170405"/>
    <s v="10120101020100"/>
    <x v="0"/>
    <s v="0"/>
    <n v="50944"/>
    <n v="-509.44"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1"/>
    <s v="0"/>
    <n v="332846"/>
    <n v="3328.46"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0"/>
    <s v="0"/>
    <n v="15000000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100"/>
    <x v="0"/>
    <s v="0"/>
    <n v="100402824"/>
    <n v="-1004028.24"/>
    <x v="4"/>
  </r>
  <r>
    <s v="24"/>
    <s v="052"/>
    <s v="0024"/>
    <s v="55"/>
    <s v="55"/>
    <s v="00000000"/>
    <s v="000000"/>
    <s v="05023"/>
    <s v="20170407"/>
    <s v="0001"/>
    <s v="0"/>
    <s v="20170407"/>
    <s v="10120101020100"/>
    <x v="0"/>
    <s v="0"/>
    <n v="120621"/>
    <n v="-1206.21"/>
    <x v="4"/>
  </r>
  <r>
    <s v="24"/>
    <s v="052"/>
    <s v="0024"/>
    <s v="55"/>
    <s v="55"/>
    <s v="00000000"/>
    <s v="000000"/>
    <s v="05023"/>
    <s v="20170410"/>
    <s v="0001"/>
    <s v="0"/>
    <s v="20170410"/>
    <s v="10120101020100"/>
    <x v="1"/>
    <s v="0"/>
    <n v="80380"/>
    <n v="803.8"/>
    <x v="4"/>
  </r>
  <r>
    <s v="24"/>
    <s v="052"/>
    <s v="0024"/>
    <s v="55"/>
    <s v="55"/>
    <s v="00000000"/>
    <s v="000000"/>
    <s v="05023"/>
    <s v="20170412"/>
    <s v="0001"/>
    <s v="0"/>
    <s v="20170412"/>
    <s v="10120101020100"/>
    <x v="1"/>
    <s v="0"/>
    <n v="207820"/>
    <n v="2078.1999999999998"/>
    <x v="4"/>
  </r>
  <r>
    <s v="24"/>
    <s v="052"/>
    <s v="0024"/>
    <s v="55"/>
    <s v="55"/>
    <s v="00000000"/>
    <s v="000000"/>
    <s v="05023"/>
    <s v="20170418"/>
    <s v="0001"/>
    <s v="0"/>
    <s v="20170418"/>
    <s v="10120101020100"/>
    <x v="1"/>
    <s v="0"/>
    <n v="52880"/>
    <n v="528.79999999999995"/>
    <x v="4"/>
  </r>
  <r>
    <s v="24"/>
    <s v="052"/>
    <s v="0024"/>
    <s v="55"/>
    <s v="55"/>
    <s v="00000000"/>
    <s v="000000"/>
    <s v="05023"/>
    <s v="20170418"/>
    <s v="0001"/>
    <s v="0"/>
    <s v="20170418"/>
    <s v="10120101020100"/>
    <x v="0"/>
    <s v="0"/>
    <n v="15922"/>
    <n v="-159.22"/>
    <x v="4"/>
  </r>
  <r>
    <s v="24"/>
    <s v="052"/>
    <s v="0024"/>
    <s v="55"/>
    <s v="55"/>
    <s v="00000000"/>
    <s v="000000"/>
    <s v="05023"/>
    <s v="20170419"/>
    <s v="0001"/>
    <s v="0"/>
    <s v="20170419"/>
    <s v="10120101020100"/>
    <x v="1"/>
    <s v="0"/>
    <n v="80019"/>
    <n v="800.19"/>
    <x v="4"/>
  </r>
  <r>
    <s v="24"/>
    <s v="052"/>
    <s v="0024"/>
    <s v="55"/>
    <s v="55"/>
    <s v="00000000"/>
    <s v="000000"/>
    <s v="05023"/>
    <s v="20170419"/>
    <s v="0001"/>
    <s v="0"/>
    <s v="20170419"/>
    <s v="10120101020100"/>
    <x v="0"/>
    <s v="0"/>
    <n v="216120"/>
    <n v="-2161.1999999999998"/>
    <x v="4"/>
  </r>
  <r>
    <s v="24"/>
    <s v="052"/>
    <s v="0024"/>
    <s v="55"/>
    <s v="55"/>
    <s v="00000000"/>
    <s v="000000"/>
    <s v="05023"/>
    <s v="20170420"/>
    <s v="0001"/>
    <s v="0"/>
    <s v="20170420"/>
    <s v="10120101020100"/>
    <x v="1"/>
    <s v="0"/>
    <n v="145380"/>
    <n v="1453.8"/>
    <x v="4"/>
  </r>
  <r>
    <s v="24"/>
    <s v="052"/>
    <s v="0024"/>
    <s v="55"/>
    <s v="55"/>
    <s v="00000000"/>
    <s v="000000"/>
    <s v="05023"/>
    <s v="20170421"/>
    <s v="0001"/>
    <s v="0"/>
    <s v="20170421"/>
    <s v="10120101020100"/>
    <x v="1"/>
    <s v="0"/>
    <n v="33380"/>
    <n v="333.8"/>
    <x v="4"/>
  </r>
  <r>
    <s v="24"/>
    <s v="052"/>
    <s v="0024"/>
    <s v="55"/>
    <s v="55"/>
    <s v="00000000"/>
    <s v="000000"/>
    <s v="05023"/>
    <s v="20170424"/>
    <s v="0001"/>
    <s v="0"/>
    <s v="20170424"/>
    <s v="10120101020100"/>
    <x v="0"/>
    <s v="0"/>
    <n v="195620"/>
    <n v="-1956.2"/>
    <x v="4"/>
  </r>
  <r>
    <s v="24"/>
    <s v="052"/>
    <s v="0024"/>
    <s v="55"/>
    <s v="55"/>
    <s v="00000000"/>
    <s v="000000"/>
    <s v="05023"/>
    <s v="20170425"/>
    <s v="0001"/>
    <s v="0"/>
    <s v="20170425"/>
    <s v="10120101020100"/>
    <x v="1"/>
    <s v="0"/>
    <n v="209378"/>
    <n v="2093.7800000000002"/>
    <x v="4"/>
  </r>
  <r>
    <s v="24"/>
    <s v="052"/>
    <s v="0024"/>
    <s v="55"/>
    <s v="55"/>
    <s v="00000000"/>
    <s v="000000"/>
    <s v="05023"/>
    <s v="20170426"/>
    <s v="0001"/>
    <s v="0"/>
    <s v="20170426"/>
    <s v="10120101020100"/>
    <x v="1"/>
    <s v="0"/>
    <n v="116140"/>
    <n v="1161.4000000000001"/>
    <x v="4"/>
  </r>
  <r>
    <s v="24"/>
    <s v="052"/>
    <s v="0024"/>
    <s v="55"/>
    <s v="55"/>
    <s v="00000000"/>
    <s v="000000"/>
    <s v="05023"/>
    <s v="20170427"/>
    <s v="0001"/>
    <s v="0"/>
    <s v="20170427"/>
    <s v="10120101020100"/>
    <x v="0"/>
    <s v="0"/>
    <n v="88620"/>
    <n v="-886.2"/>
    <x v="4"/>
  </r>
  <r>
    <s v="24"/>
    <s v="052"/>
    <s v="0024"/>
    <s v="55"/>
    <s v="55"/>
    <s v="00000000"/>
    <s v="000000"/>
    <s v="05023"/>
    <s v="20170428"/>
    <s v="0001"/>
    <s v="0"/>
    <s v="20170428"/>
    <s v="10120101020100"/>
    <x v="1"/>
    <s v="0"/>
    <n v="27380"/>
    <n v="273.8"/>
    <x v="4"/>
  </r>
  <r>
    <s v="24"/>
    <s v="052"/>
    <s v="0024"/>
    <s v="55"/>
    <s v="55"/>
    <s v="00000000"/>
    <s v="000000"/>
    <s v="05023"/>
    <s v="20170428"/>
    <s v="0001"/>
    <s v="0"/>
    <s v="20170428"/>
    <s v="10120101020100"/>
    <x v="0"/>
    <s v="0"/>
    <n v="35121"/>
    <n v="-351.21"/>
    <x v="4"/>
  </r>
  <r>
    <s v="24"/>
    <s v="052"/>
    <s v="0024"/>
    <s v="55"/>
    <s v="55"/>
    <s v="00000000"/>
    <s v="000000"/>
    <s v="05023"/>
    <s v="20170504"/>
    <s v="0001"/>
    <s v="0"/>
    <s v="20170504"/>
    <s v="10120101020100"/>
    <x v="1"/>
    <s v="0"/>
    <n v="107391"/>
    <n v="1073.9100000000001"/>
    <x v="5"/>
  </r>
  <r>
    <s v="24"/>
    <s v="052"/>
    <s v="0024"/>
    <s v="55"/>
    <s v="55"/>
    <s v="00000000"/>
    <s v="000000"/>
    <s v="05023"/>
    <s v="20170504"/>
    <s v="0001"/>
    <s v="0"/>
    <s v="20170504"/>
    <s v="10120101020100"/>
    <x v="1"/>
    <s v="0"/>
    <n v="30000000"/>
    <n v="300000"/>
    <x v="5"/>
  </r>
  <r>
    <s v="24"/>
    <s v="052"/>
    <s v="0024"/>
    <s v="55"/>
    <s v="55"/>
    <s v="00000000"/>
    <s v="000000"/>
    <s v="05023"/>
    <s v="20170505"/>
    <s v="0001"/>
    <s v="0"/>
    <s v="20170505"/>
    <s v="10120101020100"/>
    <x v="1"/>
    <s v="0"/>
    <n v="134800"/>
    <n v="1348"/>
    <x v="5"/>
  </r>
  <r>
    <s v="24"/>
    <s v="052"/>
    <s v="0024"/>
    <s v="55"/>
    <s v="55"/>
    <s v="00000000"/>
    <s v="000000"/>
    <s v="05023"/>
    <s v="20170505"/>
    <s v="0001"/>
    <s v="0"/>
    <s v="20170505"/>
    <s v="10120101020100"/>
    <x v="1"/>
    <s v="0"/>
    <n v="289542"/>
    <n v="2895.42"/>
    <x v="5"/>
  </r>
  <r>
    <s v="24"/>
    <s v="052"/>
    <s v="0024"/>
    <s v="55"/>
    <s v="55"/>
    <s v="00000000"/>
    <s v="000000"/>
    <s v="05023"/>
    <s v="20170508"/>
    <s v="0001"/>
    <s v="0"/>
    <s v="20170508"/>
    <s v="10120101020100"/>
    <x v="1"/>
    <s v="0"/>
    <n v="69282"/>
    <n v="692.82"/>
    <x v="5"/>
  </r>
  <r>
    <s v="24"/>
    <s v="052"/>
    <s v="0024"/>
    <s v="55"/>
    <s v="55"/>
    <s v="00000000"/>
    <s v="000000"/>
    <s v="05023"/>
    <s v="20170509"/>
    <s v="0001"/>
    <s v="0"/>
    <s v="20170509"/>
    <s v="10120101020100"/>
    <x v="1"/>
    <s v="0"/>
    <n v="223838"/>
    <n v="2238.38"/>
    <x v="5"/>
  </r>
  <r>
    <s v="24"/>
    <s v="052"/>
    <s v="0024"/>
    <s v="55"/>
    <s v="55"/>
    <s v="00000000"/>
    <s v="000000"/>
    <s v="05023"/>
    <s v="20170510"/>
    <s v="0001"/>
    <s v="0"/>
    <s v="20170510"/>
    <s v="10120101020100"/>
    <x v="0"/>
    <s v="0"/>
    <n v="414297"/>
    <n v="-4142.97"/>
    <x v="5"/>
  </r>
  <r>
    <s v="24"/>
    <s v="052"/>
    <s v="0024"/>
    <s v="55"/>
    <s v="55"/>
    <s v="00000000"/>
    <s v="000000"/>
    <s v="05023"/>
    <s v="20170511"/>
    <s v="0001"/>
    <s v="0"/>
    <s v="20170511"/>
    <s v="10120101020100"/>
    <x v="1"/>
    <s v="0"/>
    <n v="90433"/>
    <n v="904.33"/>
    <x v="5"/>
  </r>
  <r>
    <s v="24"/>
    <s v="052"/>
    <s v="0024"/>
    <s v="55"/>
    <s v="55"/>
    <s v="00000000"/>
    <s v="000000"/>
    <s v="05023"/>
    <s v="20170512"/>
    <s v="0001"/>
    <s v="0"/>
    <s v="20170512"/>
    <s v="10120101020100"/>
    <x v="1"/>
    <s v="0"/>
    <n v="67434"/>
    <n v="674.34"/>
    <x v="5"/>
  </r>
  <r>
    <s v="24"/>
    <s v="052"/>
    <s v="0024"/>
    <s v="55"/>
    <s v="55"/>
    <s v="00000000"/>
    <s v="000000"/>
    <s v="05023"/>
    <s v="20170515"/>
    <s v="0001"/>
    <s v="0"/>
    <s v="20170515"/>
    <s v="10120101020100"/>
    <x v="1"/>
    <s v="0"/>
    <n v="80535"/>
    <n v="805.35"/>
    <x v="5"/>
  </r>
  <r>
    <s v="24"/>
    <s v="052"/>
    <s v="0024"/>
    <s v="55"/>
    <s v="55"/>
    <s v="00000000"/>
    <s v="000000"/>
    <s v="05023"/>
    <s v="20170516"/>
    <s v="0001"/>
    <s v="0"/>
    <s v="20170516"/>
    <s v="10120101020100"/>
    <x v="0"/>
    <s v="0"/>
    <n v="67666"/>
    <n v="-676.66"/>
    <x v="5"/>
  </r>
  <r>
    <s v="24"/>
    <s v="052"/>
    <s v="0024"/>
    <s v="55"/>
    <s v="55"/>
    <s v="00000000"/>
    <s v="000000"/>
    <s v="05023"/>
    <s v="20170517"/>
    <s v="0001"/>
    <s v="0"/>
    <s v="20170517"/>
    <s v="10120101020100"/>
    <x v="1"/>
    <s v="0"/>
    <n v="50000000"/>
    <n v="500000"/>
    <x v="5"/>
  </r>
  <r>
    <s v="24"/>
    <s v="052"/>
    <s v="0024"/>
    <s v="55"/>
    <s v="55"/>
    <s v="00000000"/>
    <s v="000000"/>
    <s v="05023"/>
    <s v="20170517"/>
    <s v="0001"/>
    <s v="0"/>
    <s v="20170517"/>
    <s v="10120101020100"/>
    <x v="0"/>
    <s v="0"/>
    <n v="22174"/>
    <n v="-221.74"/>
    <x v="5"/>
  </r>
  <r>
    <s v="24"/>
    <s v="052"/>
    <s v="0024"/>
    <s v="55"/>
    <s v="55"/>
    <s v="00000000"/>
    <s v="000000"/>
    <s v="05023"/>
    <s v="20170518"/>
    <s v="0001"/>
    <s v="0"/>
    <s v="20170518"/>
    <s v="10120101020100"/>
    <x v="1"/>
    <s v="0"/>
    <n v="456930"/>
    <n v="4569.3"/>
    <x v="5"/>
  </r>
  <r>
    <s v="24"/>
    <s v="052"/>
    <s v="0024"/>
    <s v="55"/>
    <s v="55"/>
    <s v="00000000"/>
    <s v="000000"/>
    <s v="05023"/>
    <s v="20170519"/>
    <s v="0001"/>
    <s v="0"/>
    <s v="20170519"/>
    <s v="10120101020100"/>
    <x v="0"/>
    <s v="0"/>
    <n v="105356"/>
    <n v="-1053.56"/>
    <x v="5"/>
  </r>
  <r>
    <s v="24"/>
    <s v="052"/>
    <s v="0024"/>
    <s v="55"/>
    <s v="55"/>
    <s v="00000000"/>
    <s v="000000"/>
    <s v="05023"/>
    <s v="20170519"/>
    <s v="0001"/>
    <s v="0"/>
    <s v="20170519"/>
    <s v="10120101020100"/>
    <x v="0"/>
    <s v="0"/>
    <n v="20397306"/>
    <n v="-203973.06"/>
    <x v="5"/>
  </r>
  <r>
    <s v="24"/>
    <s v="052"/>
    <s v="0024"/>
    <s v="55"/>
    <s v="55"/>
    <s v="00000000"/>
    <s v="000000"/>
    <s v="05023"/>
    <s v="20170522"/>
    <s v="0001"/>
    <s v="0"/>
    <s v="20170522"/>
    <s v="10120101020100"/>
    <x v="0"/>
    <s v="0"/>
    <n v="258780"/>
    <n v="-2587.8000000000002"/>
    <x v="5"/>
  </r>
  <r>
    <s v="24"/>
    <s v="052"/>
    <s v="0024"/>
    <s v="55"/>
    <s v="55"/>
    <s v="00000000"/>
    <s v="000000"/>
    <s v="05023"/>
    <s v="20170523"/>
    <s v="0001"/>
    <s v="0"/>
    <s v="20170523"/>
    <s v="10120101020100"/>
    <x v="1"/>
    <s v="0"/>
    <n v="818643"/>
    <n v="8186.43"/>
    <x v="5"/>
  </r>
  <r>
    <s v="24"/>
    <s v="052"/>
    <s v="0024"/>
    <s v="55"/>
    <s v="55"/>
    <s v="00000000"/>
    <s v="000000"/>
    <s v="05023"/>
    <s v="20170524"/>
    <s v="0001"/>
    <s v="0"/>
    <s v="20170524"/>
    <s v="10120101020100"/>
    <x v="1"/>
    <s v="0"/>
    <n v="10000000"/>
    <n v="100000"/>
    <x v="5"/>
  </r>
  <r>
    <s v="24"/>
    <s v="052"/>
    <s v="0024"/>
    <s v="55"/>
    <s v="55"/>
    <s v="00000000"/>
    <s v="000000"/>
    <s v="05023"/>
    <s v="20170524"/>
    <s v="0001"/>
    <s v="0"/>
    <s v="20170524"/>
    <s v="10120101020100"/>
    <x v="0"/>
    <s v="0"/>
    <n v="12273"/>
    <n v="-122.73"/>
    <x v="5"/>
  </r>
  <r>
    <s v="24"/>
    <s v="052"/>
    <s v="0024"/>
    <s v="55"/>
    <s v="55"/>
    <s v="00000000"/>
    <s v="000000"/>
    <s v="05023"/>
    <s v="20170525"/>
    <s v="0001"/>
    <s v="0"/>
    <s v="20170525"/>
    <s v="10120101020100"/>
    <x v="0"/>
    <s v="0"/>
    <n v="378704"/>
    <n v="-3787.04"/>
    <x v="5"/>
  </r>
  <r>
    <s v="24"/>
    <s v="052"/>
    <s v="0024"/>
    <s v="55"/>
    <s v="55"/>
    <s v="00000000"/>
    <s v="000000"/>
    <s v="05023"/>
    <s v="20170525"/>
    <s v="0001"/>
    <s v="0"/>
    <s v="20170525"/>
    <s v="10120101020100"/>
    <x v="0"/>
    <s v="0"/>
    <n v="10000000"/>
    <m/>
    <x v="5"/>
  </r>
  <r>
    <s v="24"/>
    <s v="052"/>
    <s v="0024"/>
    <s v="55"/>
    <s v="55"/>
    <s v="00000000"/>
    <s v="000000"/>
    <s v="05023"/>
    <s v="20170526"/>
    <s v="0001"/>
    <s v="0"/>
    <s v="20170526"/>
    <s v="10120101020100"/>
    <x v="0"/>
    <s v="0"/>
    <n v="158244"/>
    <n v="-1582.44"/>
    <x v="5"/>
  </r>
  <r>
    <s v="24"/>
    <s v="052"/>
    <s v="0024"/>
    <s v="55"/>
    <s v="55"/>
    <s v="00000000"/>
    <s v="000000"/>
    <s v="05023"/>
    <s v="20170529"/>
    <s v="0001"/>
    <s v="0"/>
    <s v="20170529"/>
    <s v="10120101020100"/>
    <x v="0"/>
    <s v="0"/>
    <n v="231644"/>
    <n v="-2316.44"/>
    <x v="5"/>
  </r>
  <r>
    <s v="24"/>
    <s v="052"/>
    <s v="0024"/>
    <s v="55"/>
    <s v="55"/>
    <s v="00000000"/>
    <s v="000000"/>
    <s v="05023"/>
    <s v="20170530"/>
    <s v="0001"/>
    <s v="0"/>
    <s v="20170530"/>
    <s v="10120101020100"/>
    <x v="1"/>
    <s v="0"/>
    <n v="24155"/>
    <n v="241.55"/>
    <x v="5"/>
  </r>
  <r>
    <s v="24"/>
    <s v="052"/>
    <s v="0024"/>
    <s v="55"/>
    <s v="55"/>
    <s v="00000000"/>
    <s v="000000"/>
    <s v="05023"/>
    <s v="20170531"/>
    <s v="0001"/>
    <s v="0"/>
    <s v="20170531"/>
    <s v="10120101020100"/>
    <x v="1"/>
    <s v="0"/>
    <n v="597856"/>
    <n v="5978.56"/>
    <x v="5"/>
  </r>
  <r>
    <s v="24"/>
    <s v="052"/>
    <s v="0024"/>
    <s v="55"/>
    <s v="55"/>
    <s v="00000000"/>
    <s v="000000"/>
    <s v="05023"/>
    <s v="20170531"/>
    <s v="0001"/>
    <s v="0"/>
    <s v="20170531"/>
    <s v="10120101020100"/>
    <x v="0"/>
    <s v="0"/>
    <n v="37833"/>
    <n v="-378.33"/>
    <x v="5"/>
  </r>
  <r>
    <s v="24"/>
    <s v="052"/>
    <s v="0024"/>
    <s v="55"/>
    <s v="55"/>
    <s v="00000000"/>
    <s v="000000"/>
    <s v="05023"/>
    <s v="20170602"/>
    <s v="0001"/>
    <s v="0"/>
    <s v="20170602"/>
    <s v="10120101020100"/>
    <x v="1"/>
    <s v="0"/>
    <n v="413755"/>
    <n v="4137.55"/>
    <x v="6"/>
  </r>
  <r>
    <s v="24"/>
    <s v="052"/>
    <s v="0024"/>
    <s v="55"/>
    <s v="55"/>
    <s v="00000000"/>
    <s v="000000"/>
    <s v="05023"/>
    <s v="20170605"/>
    <s v="0001"/>
    <s v="0"/>
    <s v="20170605"/>
    <s v="10120101020100"/>
    <x v="0"/>
    <s v="0"/>
    <n v="644744"/>
    <n v="-6447.44"/>
    <x v="6"/>
  </r>
  <r>
    <s v="24"/>
    <s v="052"/>
    <s v="0024"/>
    <s v="55"/>
    <s v="55"/>
    <s v="00000000"/>
    <s v="000000"/>
    <s v="05023"/>
    <s v="20170606"/>
    <s v="0001"/>
    <s v="0"/>
    <s v="20170606"/>
    <s v="10120101020100"/>
    <x v="1"/>
    <s v="0"/>
    <n v="91755"/>
    <n v="917.55"/>
    <x v="6"/>
  </r>
  <r>
    <s v="24"/>
    <s v="052"/>
    <s v="0024"/>
    <s v="55"/>
    <s v="55"/>
    <s v="00000000"/>
    <s v="000000"/>
    <s v="05023"/>
    <s v="20170607"/>
    <s v="0001"/>
    <s v="0"/>
    <s v="20170607"/>
    <s v="10120101020100"/>
    <x v="1"/>
    <s v="0"/>
    <n v="1053567"/>
    <n v="10535.67"/>
    <x v="6"/>
  </r>
  <r>
    <s v="24"/>
    <s v="052"/>
    <s v="0024"/>
    <s v="55"/>
    <s v="55"/>
    <s v="00000000"/>
    <s v="000000"/>
    <s v="05023"/>
    <s v="20170608"/>
    <s v="0001"/>
    <s v="0"/>
    <s v="20170608"/>
    <s v="10120101020100"/>
    <x v="0"/>
    <s v="0"/>
    <n v="551844"/>
    <n v="-5518.44"/>
    <x v="6"/>
  </r>
  <r>
    <s v="24"/>
    <s v="052"/>
    <s v="0024"/>
    <s v="55"/>
    <s v="55"/>
    <s v="00000000"/>
    <s v="000000"/>
    <s v="05023"/>
    <s v="20170609"/>
    <s v="0001"/>
    <s v="0"/>
    <s v="20170609"/>
    <s v="10120101020100"/>
    <x v="0"/>
    <s v="0"/>
    <n v="457200"/>
    <n v="-4572"/>
    <x v="6"/>
  </r>
  <r>
    <s v="24"/>
    <s v="052"/>
    <s v="0024"/>
    <s v="55"/>
    <s v="55"/>
    <s v="00000000"/>
    <s v="000000"/>
    <s v="05023"/>
    <s v="20170612"/>
    <s v="0001"/>
    <s v="0"/>
    <s v="20170612"/>
    <s v="10120101020100"/>
    <x v="1"/>
    <s v="0"/>
    <n v="955392"/>
    <n v="9553.92"/>
    <x v="6"/>
  </r>
  <r>
    <s v="24"/>
    <s v="052"/>
    <s v="0024"/>
    <s v="55"/>
    <s v="55"/>
    <s v="00000000"/>
    <s v="000000"/>
    <s v="05023"/>
    <s v="20170613"/>
    <s v="0001"/>
    <s v="0"/>
    <s v="20170613"/>
    <s v="10120101020100"/>
    <x v="0"/>
    <s v="0"/>
    <n v="167501"/>
    <n v="-1675.01"/>
    <x v="6"/>
  </r>
  <r>
    <s v="24"/>
    <s v="052"/>
    <s v="0024"/>
    <s v="55"/>
    <s v="55"/>
    <s v="00000000"/>
    <s v="000000"/>
    <s v="05023"/>
    <s v="20170614"/>
    <s v="0001"/>
    <s v="0"/>
    <s v="20170614"/>
    <s v="10120101020100"/>
    <x v="0"/>
    <s v="0"/>
    <n v="52602"/>
    <n v="-526.02"/>
    <x v="6"/>
  </r>
  <r>
    <s v="24"/>
    <s v="052"/>
    <s v="0024"/>
    <s v="55"/>
    <s v="55"/>
    <s v="00000000"/>
    <s v="000000"/>
    <s v="05023"/>
    <s v="20170615"/>
    <s v="0001"/>
    <s v="0"/>
    <s v="20170615"/>
    <s v="10120101020100"/>
    <x v="1"/>
    <s v="0"/>
    <n v="641529"/>
    <n v="6415.29"/>
    <x v="6"/>
  </r>
  <r>
    <s v="24"/>
    <s v="052"/>
    <s v="0024"/>
    <s v="55"/>
    <s v="55"/>
    <s v="00000000"/>
    <s v="000000"/>
    <s v="05023"/>
    <s v="20170616"/>
    <s v="0001"/>
    <s v="0"/>
    <s v="20170616"/>
    <s v="10120101020100"/>
    <x v="0"/>
    <s v="0"/>
    <n v="421895"/>
    <n v="-4218.95"/>
    <x v="6"/>
  </r>
  <r>
    <s v="24"/>
    <s v="052"/>
    <s v="0024"/>
    <s v="55"/>
    <s v="55"/>
    <s v="00000000"/>
    <s v="000000"/>
    <s v="05023"/>
    <s v="20170619"/>
    <s v="0001"/>
    <s v="0"/>
    <s v="20170619"/>
    <s v="10120101020100"/>
    <x v="1"/>
    <s v="0"/>
    <n v="57433"/>
    <n v="574.33000000000004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1"/>
    <s v="0"/>
    <n v="160683"/>
    <n v="1606.83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1"/>
    <s v="0"/>
    <n v="28000000"/>
    <n v="280000"/>
    <x v="6"/>
  </r>
  <r>
    <s v="24"/>
    <s v="052"/>
    <s v="0024"/>
    <s v="55"/>
    <s v="55"/>
    <s v="00000000"/>
    <s v="000000"/>
    <s v="05023"/>
    <s v="20170621"/>
    <s v="0001"/>
    <s v="0"/>
    <s v="20170621"/>
    <s v="10120101020100"/>
    <x v="0"/>
    <s v="0"/>
    <n v="47587"/>
    <n v="-475.87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0"/>
    <s v="0"/>
    <n v="174688"/>
    <n v="-1746.88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1"/>
    <s v="0"/>
    <n v="20000000"/>
    <n v="200000"/>
    <x v="6"/>
  </r>
  <r>
    <s v="24"/>
    <s v="052"/>
    <s v="0024"/>
    <s v="55"/>
    <s v="55"/>
    <s v="00000000"/>
    <s v="000000"/>
    <s v="05023"/>
    <s v="20170623"/>
    <s v="0001"/>
    <s v="0"/>
    <s v="20170623"/>
    <s v="10120101020100"/>
    <x v="0"/>
    <s v="0"/>
    <n v="239126"/>
    <n v="-2391.2600000000002"/>
    <x v="6"/>
  </r>
  <r>
    <s v="24"/>
    <s v="052"/>
    <s v="0024"/>
    <s v="55"/>
    <s v="55"/>
    <s v="00000000"/>
    <s v="000000"/>
    <s v="05023"/>
    <s v="20170626"/>
    <s v="0001"/>
    <s v="0"/>
    <s v="20170626"/>
    <s v="10120101020100"/>
    <x v="1"/>
    <s v="0"/>
    <n v="687620"/>
    <n v="6876.2"/>
    <x v="6"/>
  </r>
  <r>
    <s v="24"/>
    <s v="052"/>
    <s v="0024"/>
    <s v="55"/>
    <s v="55"/>
    <s v="00000000"/>
    <s v="000000"/>
    <s v="05023"/>
    <s v="20170628"/>
    <s v="0001"/>
    <s v="0"/>
    <s v="20170628"/>
    <s v="10120101020100"/>
    <x v="1"/>
    <s v="0"/>
    <n v="434528"/>
    <n v="4345.28"/>
    <x v="6"/>
  </r>
  <r>
    <s v="24"/>
    <s v="052"/>
    <s v="0024"/>
    <s v="55"/>
    <s v="55"/>
    <s v="00000000"/>
    <s v="000000"/>
    <s v="05023"/>
    <s v="20170628"/>
    <s v="0001"/>
    <s v="0"/>
    <s v="20170628"/>
    <s v="10120101020100"/>
    <x v="0"/>
    <s v="0"/>
    <n v="52683"/>
    <n v="-526.83000000000004"/>
    <x v="6"/>
  </r>
  <r>
    <s v="24"/>
    <s v="052"/>
    <s v="0024"/>
    <s v="55"/>
    <s v="55"/>
    <s v="00000000"/>
    <s v="000000"/>
    <s v="05023"/>
    <s v="20170629"/>
    <s v="0001"/>
    <s v="0"/>
    <s v="20170629"/>
    <s v="10120101020100"/>
    <x v="0"/>
    <s v="0"/>
    <n v="39070"/>
    <n v="-390.7"/>
    <x v="6"/>
  </r>
  <r>
    <s v="24"/>
    <s v="052"/>
    <s v="0024"/>
    <s v="55"/>
    <s v="55"/>
    <s v="00000000"/>
    <s v="000000"/>
    <s v="05023"/>
    <s v="20170630"/>
    <s v="0001"/>
    <s v="0"/>
    <s v="20170630"/>
    <s v="10120101020100"/>
    <x v="1"/>
    <s v="0"/>
    <n v="246753"/>
    <n v="2467.5300000000002"/>
    <x v="6"/>
  </r>
  <r>
    <s v="24"/>
    <s v="052"/>
    <s v="0024"/>
    <s v="55"/>
    <s v="55"/>
    <s v="00000000"/>
    <s v="000000"/>
    <s v="05023"/>
    <s v="20170630"/>
    <s v="0001"/>
    <s v="0"/>
    <s v="20170630"/>
    <s v="10120101020100"/>
    <x v="0"/>
    <s v="0"/>
    <n v="378984"/>
    <n v="-3789.84"/>
    <x v="6"/>
  </r>
  <r>
    <s v="24"/>
    <s v="052"/>
    <s v="0024"/>
    <s v="55"/>
    <s v="55"/>
    <s v="00000000"/>
    <s v="000000"/>
    <s v="05023"/>
    <s v="20170704"/>
    <s v="0001"/>
    <s v="0"/>
    <s v="20170704"/>
    <s v="10120101020100"/>
    <x v="0"/>
    <s v="0"/>
    <n v="261929"/>
    <n v="-2619.29"/>
    <x v="7"/>
  </r>
  <r>
    <s v="24"/>
    <s v="052"/>
    <s v="0024"/>
    <s v="55"/>
    <s v="55"/>
    <s v="00000000"/>
    <s v="000000"/>
    <s v="05023"/>
    <s v="20170705"/>
    <s v="0001"/>
    <s v="0"/>
    <s v="20170705"/>
    <s v="10120101020100"/>
    <x v="1"/>
    <s v="0"/>
    <n v="559578"/>
    <n v="5595.78"/>
    <x v="7"/>
  </r>
  <r>
    <s v="24"/>
    <s v="052"/>
    <s v="0024"/>
    <s v="55"/>
    <s v="55"/>
    <s v="00000000"/>
    <s v="000000"/>
    <s v="05023"/>
    <s v="20170707"/>
    <s v="0001"/>
    <s v="0"/>
    <s v="20170707"/>
    <s v="10120101020100"/>
    <x v="0"/>
    <s v="0"/>
    <n v="422202"/>
    <n v="-4222.0200000000004"/>
    <x v="7"/>
  </r>
  <r>
    <s v="24"/>
    <s v="052"/>
    <s v="0024"/>
    <s v="55"/>
    <s v="55"/>
    <s v="00000000"/>
    <s v="000000"/>
    <s v="05023"/>
    <s v="20170707"/>
    <s v="0001"/>
    <s v="0"/>
    <s v="20170707"/>
    <s v="10120101020100"/>
    <x v="0"/>
    <s v="0"/>
    <n v="162845"/>
    <n v="-1628.45"/>
    <x v="7"/>
  </r>
  <r>
    <s v="24"/>
    <s v="052"/>
    <s v="0024"/>
    <s v="55"/>
    <s v="55"/>
    <s v="00000000"/>
    <s v="000000"/>
    <s v="05023"/>
    <s v="20170710"/>
    <s v="0001"/>
    <s v="0"/>
    <s v="20170710"/>
    <s v="10120101020100"/>
    <x v="1"/>
    <s v="0"/>
    <n v="17577"/>
    <n v="175.77"/>
    <x v="7"/>
  </r>
  <r>
    <s v="24"/>
    <s v="052"/>
    <s v="0024"/>
    <s v="55"/>
    <s v="55"/>
    <s v="00000000"/>
    <s v="000000"/>
    <s v="05023"/>
    <s v="20170711"/>
    <s v="0001"/>
    <s v="0"/>
    <s v="20170711"/>
    <s v="10120101020100"/>
    <x v="0"/>
    <s v="0"/>
    <n v="756668"/>
    <n v="-7566.68"/>
    <x v="7"/>
  </r>
  <r>
    <s v="24"/>
    <s v="052"/>
    <s v="0024"/>
    <s v="55"/>
    <s v="55"/>
    <s v="00000000"/>
    <s v="000000"/>
    <s v="05023"/>
    <s v="20170712"/>
    <s v="0001"/>
    <s v="0"/>
    <s v="20170712"/>
    <s v="10120101020100"/>
    <x v="1"/>
    <s v="0"/>
    <n v="792257"/>
    <n v="7922.57"/>
    <x v="7"/>
  </r>
  <r>
    <s v="24"/>
    <s v="052"/>
    <s v="0024"/>
    <s v="55"/>
    <s v="55"/>
    <s v="00000000"/>
    <s v="000000"/>
    <s v="05023"/>
    <s v="20170714"/>
    <s v="0001"/>
    <s v="0"/>
    <s v="20170714"/>
    <s v="10120101020100"/>
    <x v="1"/>
    <s v="0"/>
    <n v="346916"/>
    <n v="3469.16"/>
    <x v="7"/>
  </r>
  <r>
    <s v="24"/>
    <s v="052"/>
    <s v="0024"/>
    <s v="55"/>
    <s v="55"/>
    <s v="00000000"/>
    <s v="000000"/>
    <s v="05023"/>
    <s v="20170717"/>
    <s v="0001"/>
    <s v="0"/>
    <s v="20170717"/>
    <s v="10120101020100"/>
    <x v="0"/>
    <s v="0"/>
    <n v="67603"/>
    <n v="-676.03"/>
    <x v="7"/>
  </r>
  <r>
    <s v="24"/>
    <s v="052"/>
    <s v="0024"/>
    <s v="55"/>
    <s v="55"/>
    <s v="00000000"/>
    <s v="000000"/>
    <s v="05023"/>
    <s v="20170717"/>
    <s v="0001"/>
    <s v="0"/>
    <s v="20170717"/>
    <s v="10120101020100"/>
    <x v="1"/>
    <s v="0"/>
    <n v="332423"/>
    <n v="3324.23"/>
    <x v="7"/>
  </r>
  <r>
    <s v="24"/>
    <s v="052"/>
    <s v="0024"/>
    <s v="55"/>
    <s v="55"/>
    <s v="00000000"/>
    <s v="000000"/>
    <s v="05023"/>
    <s v="20170719"/>
    <s v="0001"/>
    <s v="0"/>
    <s v="20170719"/>
    <s v="10120101020100"/>
    <x v="0"/>
    <s v="0"/>
    <n v="664846"/>
    <n v="-6648.46"/>
    <x v="7"/>
  </r>
  <r>
    <s v="24"/>
    <s v="052"/>
    <s v="0024"/>
    <s v="55"/>
    <s v="55"/>
    <s v="00000000"/>
    <s v="000000"/>
    <s v="05023"/>
    <s v="20170719"/>
    <s v="0001"/>
    <s v="0"/>
    <s v="20170719"/>
    <s v="10120101020100"/>
    <x v="0"/>
    <s v="0"/>
    <n v="310109"/>
    <n v="-3101.09"/>
    <x v="7"/>
  </r>
  <r>
    <s v="24"/>
    <s v="052"/>
    <s v="0024"/>
    <s v="55"/>
    <s v="55"/>
    <s v="00000000"/>
    <s v="000000"/>
    <s v="05023"/>
    <s v="20170720"/>
    <s v="0001"/>
    <s v="0"/>
    <s v="20170720"/>
    <s v="10120101020100"/>
    <x v="0"/>
    <s v="0"/>
    <n v="3298"/>
    <n v="-32.979999999999997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539702"/>
    <n v="5397.02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6596"/>
    <n v="65.959999999999994"/>
    <x v="7"/>
  </r>
  <r>
    <s v="24"/>
    <s v="052"/>
    <s v="0024"/>
    <s v="55"/>
    <s v="55"/>
    <s v="00000000"/>
    <s v="000000"/>
    <s v="05023"/>
    <s v="20170721"/>
    <s v="0001"/>
    <s v="0"/>
    <s v="20170721"/>
    <s v="10120101020100"/>
    <x v="1"/>
    <s v="0"/>
    <n v="999295"/>
    <n v="9992.9500000000007"/>
    <x v="7"/>
  </r>
  <r>
    <s v="24"/>
    <s v="052"/>
    <s v="0024"/>
    <s v="55"/>
    <s v="55"/>
    <s v="00000000"/>
    <s v="000000"/>
    <s v="05023"/>
    <s v="20170725"/>
    <s v="0001"/>
    <s v="0"/>
    <s v="20170725"/>
    <s v="10120101020100"/>
    <x v="0"/>
    <s v="0"/>
    <n v="1079404"/>
    <n v="-10794.04"/>
    <x v="7"/>
  </r>
  <r>
    <s v="24"/>
    <s v="052"/>
    <s v="0024"/>
    <s v="55"/>
    <s v="55"/>
    <s v="00000000"/>
    <s v="000000"/>
    <s v="05023"/>
    <s v="20170725"/>
    <s v="0001"/>
    <s v="0"/>
    <s v="20170725"/>
    <s v="10120101020100"/>
    <x v="0"/>
    <s v="0"/>
    <n v="194383"/>
    <n v="-1943.83"/>
    <x v="7"/>
  </r>
  <r>
    <s v="24"/>
    <s v="052"/>
    <s v="0024"/>
    <s v="55"/>
    <s v="55"/>
    <s v="00000000"/>
    <s v="000000"/>
    <s v="05023"/>
    <s v="20170726"/>
    <s v="0001"/>
    <s v="0"/>
    <s v="20170726"/>
    <s v="10120101020100"/>
    <x v="0"/>
    <s v="0"/>
    <n v="16370"/>
    <n v="-163.69999999999999"/>
    <x v="7"/>
  </r>
  <r>
    <s v="24"/>
    <s v="052"/>
    <s v="0024"/>
    <s v="55"/>
    <s v="55"/>
    <s v="00000000"/>
    <s v="000000"/>
    <s v="05023"/>
    <s v="20170727"/>
    <s v="0001"/>
    <s v="0"/>
    <s v="20170727"/>
    <s v="10120101020100"/>
    <x v="1"/>
    <s v="0"/>
    <n v="20737"/>
    <n v="207.37"/>
    <x v="7"/>
  </r>
  <r>
    <s v="24"/>
    <s v="052"/>
    <s v="0024"/>
    <s v="55"/>
    <s v="55"/>
    <s v="00000000"/>
    <s v="000000"/>
    <s v="05023"/>
    <s v="20170727"/>
    <s v="0001"/>
    <s v="0"/>
    <s v="20170727"/>
    <s v="10120101020100"/>
    <x v="1"/>
    <s v="0"/>
    <n v="58597"/>
    <n v="585.97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1"/>
    <s v="0"/>
    <n v="158477"/>
    <n v="1584.77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0"/>
    <s v="0"/>
    <n v="135352"/>
    <n v="-1353.52"/>
    <x v="7"/>
  </r>
  <r>
    <s v="24"/>
    <s v="052"/>
    <s v="0024"/>
    <s v="55"/>
    <s v="55"/>
    <s v="00000000"/>
    <s v="000000"/>
    <s v="05023"/>
    <s v="20170731"/>
    <s v="0001"/>
    <s v="0"/>
    <s v="20170731"/>
    <s v="10120101020100"/>
    <x v="1"/>
    <s v="0"/>
    <n v="319392"/>
    <n v="3193.92"/>
    <x v="7"/>
  </r>
  <r>
    <s v="24"/>
    <s v="052"/>
    <s v="0024"/>
    <s v="55"/>
    <s v="55"/>
    <s v="00000000"/>
    <s v="000000"/>
    <s v="05023"/>
    <s v="20170731"/>
    <s v="0001"/>
    <s v="0"/>
    <s v="20170731"/>
    <s v="10120101020100"/>
    <x v="0"/>
    <s v="0"/>
    <n v="336684"/>
    <n v="-3366.84"/>
    <x v="7"/>
  </r>
  <r>
    <s v="24"/>
    <s v="052"/>
    <s v="0024"/>
    <s v="55"/>
    <s v="55"/>
    <s v="00000000"/>
    <s v="000000"/>
    <s v="05023"/>
    <s v="20170728"/>
    <s v="0001"/>
    <s v="0"/>
    <s v="20170728"/>
    <s v="10120101020100"/>
    <x v="1"/>
    <s v="0"/>
    <n v="135352"/>
    <n v="1353.52"/>
    <x v="7"/>
  </r>
  <r>
    <s v="24"/>
    <s v="052"/>
    <s v="0024"/>
    <s v="55"/>
    <s v="55"/>
    <s v="00000000"/>
    <s v="000000"/>
    <s v="05023"/>
    <s v="20170802"/>
    <s v="0001"/>
    <s v="0"/>
    <s v="20170802"/>
    <s v="10120101020100"/>
    <x v="0"/>
    <s v="0"/>
    <n v="70984"/>
    <n v="-709.84"/>
    <x v="8"/>
  </r>
  <r>
    <s v="24"/>
    <s v="052"/>
    <s v="0024"/>
    <s v="55"/>
    <s v="55"/>
    <s v="00000000"/>
    <s v="000000"/>
    <s v="05023"/>
    <s v="20170803"/>
    <s v="0001"/>
    <s v="0"/>
    <s v="20170803"/>
    <s v="10120101020100"/>
    <x v="1"/>
    <s v="0"/>
    <n v="214578"/>
    <n v="2145.7800000000002"/>
    <x v="8"/>
  </r>
  <r>
    <s v="24"/>
    <s v="052"/>
    <s v="0024"/>
    <s v="55"/>
    <s v="55"/>
    <s v="00000000"/>
    <s v="000000"/>
    <s v="05023"/>
    <s v="20170804"/>
    <s v="0001"/>
    <s v="0"/>
    <s v="20170804"/>
    <s v="10120101020100"/>
    <x v="0"/>
    <s v="0"/>
    <n v="166704"/>
    <n v="-1667.04"/>
    <x v="8"/>
  </r>
  <r>
    <s v="24"/>
    <s v="052"/>
    <s v="0024"/>
    <s v="55"/>
    <s v="55"/>
    <s v="00000000"/>
    <s v="000000"/>
    <s v="05023"/>
    <s v="20170807"/>
    <s v="0001"/>
    <s v="0"/>
    <s v="20170807"/>
    <s v="10120101020100"/>
    <x v="1"/>
    <s v="0"/>
    <n v="154558"/>
    <n v="1545.58"/>
    <x v="8"/>
  </r>
  <r>
    <s v="24"/>
    <s v="052"/>
    <s v="0024"/>
    <s v="55"/>
    <s v="55"/>
    <s v="00000000"/>
    <s v="000000"/>
    <s v="05023"/>
    <s v="20170809"/>
    <s v="0001"/>
    <s v="0"/>
    <s v="20170809"/>
    <s v="10120101020100"/>
    <x v="0"/>
    <s v="0"/>
    <n v="54829"/>
    <n v="-548.29"/>
    <x v="8"/>
  </r>
  <r>
    <s v="24"/>
    <s v="052"/>
    <s v="0024"/>
    <s v="55"/>
    <s v="55"/>
    <s v="00000000"/>
    <s v="000000"/>
    <s v="05023"/>
    <s v="20170810"/>
    <s v="0001"/>
    <s v="0"/>
    <s v="20170810"/>
    <s v="10120101020100"/>
    <x v="1"/>
    <s v="0"/>
    <n v="203437"/>
    <n v="2034.37"/>
    <x v="8"/>
  </r>
  <r>
    <s v="24"/>
    <s v="052"/>
    <s v="0024"/>
    <s v="55"/>
    <s v="55"/>
    <s v="00000000"/>
    <s v="000000"/>
    <s v="05023"/>
    <s v="20170810"/>
    <s v="0001"/>
    <s v="0"/>
    <s v="20170810"/>
    <s v="10120101020100"/>
    <x v="0"/>
    <s v="0"/>
    <n v="93884"/>
    <n v="-938.84"/>
    <x v="8"/>
  </r>
  <r>
    <s v="24"/>
    <s v="052"/>
    <s v="0024"/>
    <s v="55"/>
    <s v="55"/>
    <s v="00000000"/>
    <s v="000000"/>
    <s v="05023"/>
    <s v="20170811"/>
    <s v="0001"/>
    <s v="0"/>
    <s v="20170811"/>
    <s v="10120101020100"/>
    <x v="1"/>
    <s v="0"/>
    <n v="106537"/>
    <n v="1065.3699999999999"/>
    <x v="8"/>
  </r>
  <r>
    <s v="24"/>
    <s v="052"/>
    <s v="0024"/>
    <s v="55"/>
    <s v="55"/>
    <s v="00000000"/>
    <s v="000000"/>
    <s v="05023"/>
    <s v="20170814"/>
    <s v="0001"/>
    <s v="0"/>
    <s v="20170814"/>
    <s v="10120101020100"/>
    <x v="0"/>
    <s v="0"/>
    <n v="46064"/>
    <n v="-460.64"/>
    <x v="8"/>
  </r>
  <r>
    <s v="24"/>
    <s v="052"/>
    <s v="0024"/>
    <s v="55"/>
    <s v="55"/>
    <s v="00000000"/>
    <s v="000000"/>
    <s v="05023"/>
    <s v="20170815"/>
    <s v="0001"/>
    <s v="0"/>
    <s v="20170815"/>
    <s v="10120101020100"/>
    <x v="1"/>
    <s v="0"/>
    <n v="121308"/>
    <n v="1213.08"/>
    <x v="8"/>
  </r>
  <r>
    <s v="24"/>
    <s v="052"/>
    <s v="0024"/>
    <s v="55"/>
    <s v="55"/>
    <s v="00000000"/>
    <s v="000000"/>
    <s v="05023"/>
    <s v="20170815"/>
    <s v="0001"/>
    <s v="0"/>
    <s v="20170815"/>
    <s v="10120101020100"/>
    <x v="0"/>
    <s v="0"/>
    <n v="38302000"/>
    <n v="-383020"/>
    <x v="8"/>
  </r>
  <r>
    <s v="24"/>
    <s v="052"/>
    <s v="0024"/>
    <s v="55"/>
    <s v="55"/>
    <s v="00000000"/>
    <s v="000000"/>
    <s v="05023"/>
    <s v="20170816"/>
    <s v="0001"/>
    <s v="0"/>
    <s v="20170816"/>
    <s v="10120101020100"/>
    <x v="1"/>
    <s v="0"/>
    <n v="558935"/>
    <n v="5589.35"/>
    <x v="8"/>
  </r>
  <r>
    <s v="24"/>
    <s v="052"/>
    <s v="0024"/>
    <s v="55"/>
    <s v="55"/>
    <s v="00000000"/>
    <s v="000000"/>
    <s v="05023"/>
    <s v="20170817"/>
    <s v="0001"/>
    <s v="0"/>
    <s v="20170817"/>
    <s v="10120101020100"/>
    <x v="0"/>
    <s v="0"/>
    <n v="641963"/>
    <n v="-6419.63"/>
    <x v="8"/>
  </r>
  <r>
    <s v="24"/>
    <s v="052"/>
    <s v="0024"/>
    <s v="55"/>
    <s v="55"/>
    <s v="00000000"/>
    <s v="000000"/>
    <s v="05023"/>
    <s v="20170818"/>
    <s v="0001"/>
    <s v="0"/>
    <s v="20170818"/>
    <s v="10120101020100"/>
    <x v="1"/>
    <s v="0"/>
    <n v="186036"/>
    <n v="1860.36"/>
    <x v="8"/>
  </r>
  <r>
    <s v="24"/>
    <s v="052"/>
    <s v="0024"/>
    <s v="55"/>
    <s v="55"/>
    <s v="00000000"/>
    <s v="000000"/>
    <s v="05023"/>
    <s v="20170821"/>
    <s v="0001"/>
    <s v="0"/>
    <s v="20170821"/>
    <s v="10120101020100"/>
    <x v="0"/>
    <s v="0"/>
    <n v="24764"/>
    <n v="-247.64"/>
    <x v="8"/>
  </r>
  <r>
    <s v="24"/>
    <s v="052"/>
    <s v="0024"/>
    <s v="55"/>
    <s v="55"/>
    <s v="00000000"/>
    <s v="000000"/>
    <s v="05023"/>
    <s v="20170822"/>
    <s v="0001"/>
    <s v="0"/>
    <s v="20170822"/>
    <s v="10120101020100"/>
    <x v="1"/>
    <s v="0"/>
    <n v="55308"/>
    <n v="553.08000000000004"/>
    <x v="8"/>
  </r>
  <r>
    <s v="24"/>
    <s v="052"/>
    <s v="0024"/>
    <s v="55"/>
    <s v="55"/>
    <s v="00000000"/>
    <s v="000000"/>
    <s v="05023"/>
    <s v="20170823"/>
    <s v="0001"/>
    <s v="0"/>
    <s v="20170823"/>
    <s v="10120101020100"/>
    <x v="0"/>
    <s v="0"/>
    <n v="34464"/>
    <n v="-344.64"/>
    <x v="8"/>
  </r>
  <r>
    <s v="24"/>
    <s v="052"/>
    <s v="0024"/>
    <s v="55"/>
    <s v="55"/>
    <s v="00000000"/>
    <s v="000000"/>
    <s v="05023"/>
    <s v="20170824"/>
    <s v="0001"/>
    <s v="0"/>
    <s v="20170824"/>
    <s v="10120101020100"/>
    <x v="0"/>
    <s v="0"/>
    <n v="71464"/>
    <n v="-714.64"/>
    <x v="8"/>
  </r>
  <r>
    <s v="24"/>
    <s v="052"/>
    <s v="0024"/>
    <s v="55"/>
    <s v="55"/>
    <s v="00000000"/>
    <s v="000000"/>
    <s v="05023"/>
    <s v="20170825"/>
    <s v="0001"/>
    <s v="0"/>
    <s v="20170825"/>
    <s v="10120101020100"/>
    <x v="1"/>
    <s v="0"/>
    <n v="280335"/>
    <n v="2803.35"/>
    <x v="8"/>
  </r>
  <r>
    <s v="24"/>
    <s v="052"/>
    <s v="0024"/>
    <s v="55"/>
    <s v="55"/>
    <s v="00000000"/>
    <s v="000000"/>
    <s v="05023"/>
    <s v="20170828"/>
    <s v="0001"/>
    <s v="0"/>
    <s v="20170828"/>
    <s v="10120101020100"/>
    <x v="1"/>
    <s v="0"/>
    <n v="10536"/>
    <n v="105.36"/>
    <x v="8"/>
  </r>
  <r>
    <s v="24"/>
    <s v="052"/>
    <s v="0024"/>
    <s v="55"/>
    <s v="55"/>
    <s v="00000000"/>
    <s v="000000"/>
    <s v="05023"/>
    <s v="20170829"/>
    <s v="0001"/>
    <s v="0"/>
    <s v="20170829"/>
    <s v="10120101020100"/>
    <x v="1"/>
    <s v="0"/>
    <n v="10309"/>
    <n v="103.09"/>
    <x v="8"/>
  </r>
  <r>
    <s v="24"/>
    <s v="052"/>
    <s v="0024"/>
    <s v="55"/>
    <s v="55"/>
    <s v="00000000"/>
    <s v="000000"/>
    <s v="05023"/>
    <s v="20170830"/>
    <s v="0001"/>
    <s v="0"/>
    <s v="20170830"/>
    <s v="10120101020100"/>
    <x v="0"/>
    <s v="0"/>
    <n v="43065"/>
    <n v="-430.65"/>
    <x v="8"/>
  </r>
  <r>
    <s v="24"/>
    <s v="052"/>
    <s v="0024"/>
    <s v="55"/>
    <s v="55"/>
    <s v="00000000"/>
    <s v="000000"/>
    <s v="05023"/>
    <s v="20170831"/>
    <s v="0001"/>
    <s v="0"/>
    <s v="20170831"/>
    <s v="10120101020100"/>
    <x v="1"/>
    <s v="0"/>
    <n v="33036"/>
    <n v="330.36"/>
    <x v="8"/>
  </r>
  <r>
    <s v="24"/>
    <s v="052"/>
    <s v="0024"/>
    <s v="55"/>
    <s v="55"/>
    <s v="00000000"/>
    <s v="000000"/>
    <s v="05023"/>
    <s v="20170831"/>
    <s v="0001"/>
    <s v="0"/>
    <s v="20170831"/>
    <s v="10120101020100"/>
    <x v="0"/>
    <s v="0"/>
    <n v="49064"/>
    <n v="-490.64"/>
    <x v="8"/>
  </r>
  <r>
    <s v="24"/>
    <s v="052"/>
    <s v="0024"/>
    <s v="55"/>
    <s v="55"/>
    <s v="00000000"/>
    <s v="000000"/>
    <s v="05022"/>
    <s v="20170904"/>
    <s v="0001"/>
    <s v="0"/>
    <s v="20170904"/>
    <s v="10120101020100"/>
    <x v="1"/>
    <s v="0"/>
    <n v="60337"/>
    <n v="603.37"/>
    <x v="9"/>
  </r>
  <r>
    <s v="24"/>
    <s v="052"/>
    <s v="0024"/>
    <s v="55"/>
    <s v="55"/>
    <s v="00000000"/>
    <s v="000000"/>
    <s v="05022"/>
    <s v="20170905"/>
    <s v="0001"/>
    <s v="0"/>
    <s v="20170905"/>
    <s v="10120101020100"/>
    <x v="1"/>
    <s v="0"/>
    <n v="231207"/>
    <n v="2312.0700000000002"/>
    <x v="9"/>
  </r>
  <r>
    <s v="24"/>
    <s v="052"/>
    <s v="0024"/>
    <s v="55"/>
    <s v="55"/>
    <s v="00000000"/>
    <s v="000000"/>
    <s v="05022"/>
    <s v="20170906"/>
    <s v="0001"/>
    <s v="0"/>
    <s v="20170906"/>
    <s v="10120101020100"/>
    <x v="1"/>
    <s v="0"/>
    <n v="339894"/>
    <n v="3398.94"/>
    <x v="9"/>
  </r>
  <r>
    <s v="24"/>
    <s v="052"/>
    <s v="0024"/>
    <s v="55"/>
    <s v="55"/>
    <s v="00000000"/>
    <s v="000000"/>
    <s v="05022"/>
    <s v="20170907"/>
    <s v="0001"/>
    <s v="0"/>
    <s v="20170907"/>
    <s v="10120101020100"/>
    <x v="0"/>
    <s v="0"/>
    <n v="480322"/>
    <n v="-4803.22"/>
    <x v="9"/>
  </r>
  <r>
    <s v="24"/>
    <s v="052"/>
    <s v="0024"/>
    <s v="55"/>
    <s v="55"/>
    <s v="00000000"/>
    <s v="000000"/>
    <s v="05022"/>
    <s v="20170908"/>
    <s v="0001"/>
    <s v="0"/>
    <s v="20170908"/>
    <s v="10120101020100"/>
    <x v="1"/>
    <s v="0"/>
    <n v="11935"/>
    <n v="119.35"/>
    <x v="9"/>
  </r>
  <r>
    <s v="24"/>
    <s v="052"/>
    <s v="0024"/>
    <s v="55"/>
    <s v="55"/>
    <s v="00000000"/>
    <s v="000000"/>
    <s v="05022"/>
    <s v="20170911"/>
    <s v="0001"/>
    <s v="0"/>
    <s v="20170911"/>
    <s v="10120101020100"/>
    <x v="1"/>
    <s v="0"/>
    <n v="99936"/>
    <n v="999.36"/>
    <x v="9"/>
  </r>
  <r>
    <s v="24"/>
    <s v="052"/>
    <s v="0024"/>
    <s v="55"/>
    <s v="55"/>
    <s v="00000000"/>
    <s v="000000"/>
    <s v="05022"/>
    <s v="20170912"/>
    <s v="0001"/>
    <s v="0"/>
    <s v="20170912"/>
    <s v="10120101020100"/>
    <x v="0"/>
    <s v="0"/>
    <n v="268292"/>
    <n v="-2682.92"/>
    <x v="9"/>
  </r>
  <r>
    <s v="24"/>
    <s v="052"/>
    <s v="0024"/>
    <s v="55"/>
    <s v="55"/>
    <s v="00000000"/>
    <s v="000000"/>
    <s v="05022"/>
    <s v="20170913"/>
    <s v="0001"/>
    <s v="0"/>
    <s v="20170913"/>
    <s v="10120101020100"/>
    <x v="1"/>
    <s v="0"/>
    <n v="133436"/>
    <n v="1334.36"/>
    <x v="9"/>
  </r>
  <r>
    <s v="24"/>
    <s v="052"/>
    <s v="0024"/>
    <s v="55"/>
    <s v="55"/>
    <s v="00000000"/>
    <s v="000000"/>
    <s v="05022"/>
    <s v="20170914"/>
    <s v="0001"/>
    <s v="0"/>
    <s v="20170914"/>
    <s v="10120101020100"/>
    <x v="1"/>
    <s v="0"/>
    <n v="122936"/>
    <n v="1229.3599999999999"/>
    <x v="9"/>
  </r>
  <r>
    <s v="24"/>
    <s v="052"/>
    <s v="0024"/>
    <s v="55"/>
    <s v="55"/>
    <s v="00000000"/>
    <s v="000000"/>
    <s v="05022"/>
    <s v="20170915"/>
    <s v="0001"/>
    <s v="0"/>
    <s v="20170915"/>
    <s v="10120101020100"/>
    <x v="0"/>
    <s v="0"/>
    <n v="25264"/>
    <n v="-252.64"/>
    <x v="9"/>
  </r>
  <r>
    <s v="24"/>
    <s v="052"/>
    <s v="0024"/>
    <s v="55"/>
    <s v="55"/>
    <s v="00000000"/>
    <s v="000000"/>
    <s v="05022"/>
    <s v="20170918"/>
    <s v="0001"/>
    <s v="0"/>
    <s v="20170918"/>
    <s v="10120101020100"/>
    <x v="0"/>
    <s v="0"/>
    <n v="27264"/>
    <n v="-272.64"/>
    <x v="9"/>
  </r>
  <r>
    <s v="24"/>
    <s v="052"/>
    <s v="0024"/>
    <s v="55"/>
    <s v="55"/>
    <s v="00000000"/>
    <s v="000000"/>
    <s v="05022"/>
    <s v="20170919"/>
    <s v="0001"/>
    <s v="0"/>
    <s v="20170919"/>
    <s v="10120101020100"/>
    <x v="1"/>
    <s v="0"/>
    <n v="439309"/>
    <n v="4393.09"/>
    <x v="9"/>
  </r>
  <r>
    <s v="24"/>
    <s v="052"/>
    <s v="0024"/>
    <s v="55"/>
    <s v="55"/>
    <s v="00000000"/>
    <s v="000000"/>
    <s v="05022"/>
    <s v="20170920"/>
    <s v="0001"/>
    <s v="0"/>
    <s v="20170920"/>
    <s v="10120101020100"/>
    <x v="0"/>
    <s v="0"/>
    <n v="391865"/>
    <n v="-3918.65"/>
    <x v="9"/>
  </r>
  <r>
    <s v="24"/>
    <s v="052"/>
    <s v="0024"/>
    <s v="55"/>
    <s v="55"/>
    <s v="00000000"/>
    <s v="000000"/>
    <s v="05022"/>
    <s v="20170921"/>
    <s v="0001"/>
    <s v="0"/>
    <s v="20170921"/>
    <s v="10120101020100"/>
    <x v="0"/>
    <s v="0"/>
    <n v="77764"/>
    <n v="-777.64"/>
    <x v="9"/>
  </r>
  <r>
    <s v="24"/>
    <s v="052"/>
    <s v="0024"/>
    <s v="55"/>
    <s v="55"/>
    <s v="00000000"/>
    <s v="000000"/>
    <s v="05022"/>
    <s v="20170922"/>
    <s v="0001"/>
    <s v="0"/>
    <s v="20170922"/>
    <s v="10120101020100"/>
    <x v="1"/>
    <s v="0"/>
    <n v="8235"/>
    <n v="82.35"/>
    <x v="9"/>
  </r>
  <r>
    <s v="24"/>
    <s v="052"/>
    <s v="0024"/>
    <s v="55"/>
    <s v="55"/>
    <s v="00000000"/>
    <s v="000000"/>
    <s v="05022"/>
    <s v="20170925"/>
    <s v="0001"/>
    <s v="0"/>
    <s v="20170925"/>
    <s v="10120101020100"/>
    <x v="1"/>
    <s v="0"/>
    <n v="214837"/>
    <n v="2148.37"/>
    <x v="9"/>
  </r>
  <r>
    <s v="24"/>
    <s v="052"/>
    <s v="0024"/>
    <s v="55"/>
    <s v="55"/>
    <s v="00000000"/>
    <s v="000000"/>
    <s v="05022"/>
    <s v="20170926"/>
    <s v="0001"/>
    <s v="0"/>
    <s v="20170926"/>
    <s v="10120101020100"/>
    <x v="0"/>
    <s v="0"/>
    <n v="13693"/>
    <n v="-136.93"/>
    <x v="9"/>
  </r>
  <r>
    <s v="24"/>
    <s v="052"/>
    <s v="0024"/>
    <s v="55"/>
    <s v="55"/>
    <s v="00000000"/>
    <s v="000000"/>
    <s v="05022"/>
    <s v="20170927"/>
    <s v="0001"/>
    <s v="0"/>
    <s v="20170927"/>
    <s v="10120101020100"/>
    <x v="1"/>
    <s v="0"/>
    <n v="2536"/>
    <n v="25.36"/>
    <x v="9"/>
  </r>
  <r>
    <s v="24"/>
    <s v="052"/>
    <s v="0024"/>
    <s v="55"/>
    <s v="55"/>
    <s v="00000000"/>
    <s v="000000"/>
    <s v="05022"/>
    <s v="20170928"/>
    <s v="0001"/>
    <s v="0"/>
    <s v="20170928"/>
    <s v="10120101020100"/>
    <x v="0"/>
    <s v="0"/>
    <n v="120064"/>
    <n v="-1200.6400000000001"/>
    <x v="9"/>
  </r>
  <r>
    <s v="24"/>
    <s v="052"/>
    <s v="0024"/>
    <s v="55"/>
    <s v="55"/>
    <s v="00000000"/>
    <s v="000000"/>
    <s v="05022"/>
    <s v="20170929"/>
    <s v="0001"/>
    <s v="0"/>
    <s v="20170929"/>
    <s v="10120101020100"/>
    <x v="0"/>
    <s v="0"/>
    <n v="68663"/>
    <n v="-686.63"/>
    <x v="9"/>
  </r>
  <r>
    <s v="24"/>
    <s v="052"/>
    <s v="0024"/>
    <s v="55"/>
    <s v="55"/>
    <s v="00000000"/>
    <s v="000000"/>
    <s v="05022"/>
    <s v="20170929"/>
    <s v="0001"/>
    <s v="0"/>
    <s v="20170929"/>
    <s v="10120101020100"/>
    <x v="0"/>
    <s v="0"/>
    <n v="7335"/>
    <n v="-73.349999999999994"/>
    <x v="9"/>
  </r>
  <r>
    <s v="24"/>
    <s v="052"/>
    <s v="0024"/>
    <s v="55"/>
    <s v="55"/>
    <s v="00000000"/>
    <s v="000000"/>
    <s v="05022"/>
    <s v="20171002"/>
    <s v="0001"/>
    <s v="0"/>
    <s v="20171002"/>
    <s v="10120101020100"/>
    <x v="1"/>
    <s v="0"/>
    <n v="7335"/>
    <n v="73.349999999999994"/>
    <x v="10"/>
  </r>
  <r>
    <s v="24"/>
    <s v="052"/>
    <s v="0024"/>
    <s v="55"/>
    <s v="55"/>
    <s v="00000000"/>
    <s v="000000"/>
    <s v="05022"/>
    <s v="20171002"/>
    <s v="0001"/>
    <s v="0"/>
    <s v="20171002"/>
    <s v="10120101020100"/>
    <x v="1"/>
    <s v="0"/>
    <n v="7335"/>
    <n v="73.349999999999994"/>
    <x v="10"/>
  </r>
  <r>
    <s v="24"/>
    <s v="052"/>
    <s v="0024"/>
    <s v="55"/>
    <s v="55"/>
    <s v="00000000"/>
    <s v="000000"/>
    <s v="05022"/>
    <s v="20171003"/>
    <s v="0001"/>
    <s v="0"/>
    <s v="20171003"/>
    <s v="10120101020100"/>
    <x v="1"/>
    <s v="0"/>
    <n v="116909"/>
    <n v="1169.0899999999999"/>
    <x v="10"/>
  </r>
  <r>
    <s v="24"/>
    <s v="052"/>
    <s v="0024"/>
    <s v="55"/>
    <s v="55"/>
    <s v="00000000"/>
    <s v="000000"/>
    <s v="05022"/>
    <s v="20171004"/>
    <s v="0001"/>
    <s v="0"/>
    <s v="20171004"/>
    <s v="10120101020100"/>
    <x v="1"/>
    <s v="0"/>
    <n v="26435"/>
    <n v="264.35000000000002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108887"/>
    <n v="-1088.8699999999999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50853614"/>
    <n v="-508536.14"/>
    <x v="10"/>
  </r>
  <r>
    <s v="24"/>
    <s v="052"/>
    <s v="0024"/>
    <s v="55"/>
    <s v="55"/>
    <s v="00000000"/>
    <s v="000000"/>
    <s v="05022"/>
    <s v="20171005"/>
    <s v="0001"/>
    <s v="0"/>
    <s v="20171005"/>
    <s v="10120101020100"/>
    <x v="0"/>
    <s v="0"/>
    <n v="20246212"/>
    <n v="-202462.12"/>
    <x v="10"/>
  </r>
  <r>
    <s v="24"/>
    <s v="052"/>
    <s v="0024"/>
    <s v="55"/>
    <s v="55"/>
    <s v="00000000"/>
    <s v="000000"/>
    <s v="05022"/>
    <s v="20171006"/>
    <s v="0001"/>
    <s v="0"/>
    <s v="20171006"/>
    <s v="10120101020100"/>
    <x v="1"/>
    <s v="0"/>
    <n v="146111"/>
    <n v="1461.11"/>
    <x v="10"/>
  </r>
  <r>
    <s v="24"/>
    <s v="052"/>
    <s v="0024"/>
    <s v="55"/>
    <s v="55"/>
    <s v="00000000"/>
    <s v="000000"/>
    <s v="05022"/>
    <s v="20171009"/>
    <s v="0001"/>
    <s v="0"/>
    <s v="20171009"/>
    <s v="10120101020100"/>
    <x v="0"/>
    <s v="0"/>
    <n v="99887"/>
    <n v="-998.87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0"/>
    <s v="0"/>
    <n v="39664"/>
    <n v="-396.64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0"/>
    <s v="0"/>
    <n v="221887"/>
    <n v="-2218.87"/>
    <x v="10"/>
  </r>
  <r>
    <s v="24"/>
    <s v="052"/>
    <s v="0024"/>
    <s v="55"/>
    <s v="55"/>
    <s v="00000000"/>
    <s v="000000"/>
    <s v="05022"/>
    <s v="20171012"/>
    <s v="0001"/>
    <s v="0"/>
    <s v="20171012"/>
    <s v="10120101020100"/>
    <x v="1"/>
    <s v="0"/>
    <n v="286111"/>
    <n v="2861.11"/>
    <x v="10"/>
  </r>
  <r>
    <s v="24"/>
    <s v="052"/>
    <s v="0024"/>
    <s v="55"/>
    <s v="55"/>
    <s v="00000000"/>
    <s v="000000"/>
    <s v="05022"/>
    <s v="20171013"/>
    <s v="0001"/>
    <s v="0"/>
    <s v="20171013"/>
    <s v="10120101020100"/>
    <x v="0"/>
    <s v="0"/>
    <n v="164887"/>
    <n v="-1648.87"/>
    <x v="10"/>
  </r>
  <r>
    <s v="24"/>
    <s v="052"/>
    <s v="0024"/>
    <s v="55"/>
    <s v="55"/>
    <s v="00000000"/>
    <s v="000000"/>
    <s v="05022"/>
    <s v="20171016"/>
    <s v="0001"/>
    <s v="0"/>
    <s v="20171016"/>
    <s v="10120101020100"/>
    <x v="1"/>
    <s v="0"/>
    <n v="124112"/>
    <n v="1241.1199999999999"/>
    <x v="10"/>
  </r>
  <r>
    <s v="24"/>
    <s v="052"/>
    <s v="0024"/>
    <s v="55"/>
    <s v="55"/>
    <s v="00000000"/>
    <s v="000000"/>
    <s v="05022"/>
    <s v="20171017"/>
    <s v="0001"/>
    <s v="0"/>
    <s v="20171017"/>
    <s v="10120101020100"/>
    <x v="0"/>
    <s v="0"/>
    <n v="219636"/>
    <n v="-2196.36"/>
    <x v="10"/>
  </r>
  <r>
    <s v="24"/>
    <s v="052"/>
    <s v="0024"/>
    <s v="55"/>
    <s v="55"/>
    <s v="00000000"/>
    <s v="000000"/>
    <s v="05022"/>
    <s v="20171017"/>
    <s v="0001"/>
    <s v="0"/>
    <s v="20171017"/>
    <s v="10120101020100"/>
    <x v="1"/>
    <s v="0"/>
    <n v="50000000"/>
    <n v="500000"/>
    <x v="10"/>
  </r>
  <r>
    <s v="24"/>
    <s v="052"/>
    <s v="0024"/>
    <s v="55"/>
    <s v="55"/>
    <s v="00000000"/>
    <s v="000000"/>
    <s v="05022"/>
    <s v="20171018"/>
    <s v="0001"/>
    <s v="0"/>
    <s v="20171018"/>
    <s v="10120101020100"/>
    <x v="1"/>
    <s v="0"/>
    <n v="112613"/>
    <n v="1126.1300000000001"/>
    <x v="10"/>
  </r>
  <r>
    <s v="24"/>
    <s v="052"/>
    <s v="0024"/>
    <s v="55"/>
    <s v="55"/>
    <s v="00000000"/>
    <s v="000000"/>
    <s v="05022"/>
    <s v="20171019"/>
    <s v="0001"/>
    <s v="0"/>
    <s v="20171019"/>
    <s v="10120101020100"/>
    <x v="1"/>
    <s v="0"/>
    <n v="46139"/>
    <n v="461.39"/>
    <x v="10"/>
  </r>
  <r>
    <s v="24"/>
    <s v="052"/>
    <s v="0024"/>
    <s v="55"/>
    <s v="55"/>
    <s v="00000000"/>
    <s v="000000"/>
    <s v="05022"/>
    <s v="20171020"/>
    <s v="0001"/>
    <s v="0"/>
    <s v="20171020"/>
    <s v="10120101020100"/>
    <x v="1"/>
    <s v="0"/>
    <n v="12141"/>
    <n v="121.41"/>
    <x v="10"/>
  </r>
  <r>
    <s v="24"/>
    <s v="052"/>
    <s v="0024"/>
    <s v="55"/>
    <s v="55"/>
    <s v="00000000"/>
    <s v="000000"/>
    <s v="05022"/>
    <s v="20171023"/>
    <s v="0001"/>
    <s v="0"/>
    <s v="20171023"/>
    <s v="10120101020100"/>
    <x v="0"/>
    <s v="0"/>
    <n v="320361"/>
    <n v="-3203.61"/>
    <x v="10"/>
  </r>
  <r>
    <s v="24"/>
    <s v="052"/>
    <s v="0024"/>
    <s v="55"/>
    <s v="55"/>
    <s v="00000000"/>
    <s v="000000"/>
    <s v="05022"/>
    <s v="20171024"/>
    <s v="0001"/>
    <s v="0"/>
    <s v="20171024"/>
    <s v="10120101020100"/>
    <x v="1"/>
    <s v="0"/>
    <n v="278420"/>
    <n v="2784.2"/>
    <x v="10"/>
  </r>
  <r>
    <s v="24"/>
    <s v="052"/>
    <s v="0024"/>
    <s v="55"/>
    <s v="55"/>
    <s v="00000000"/>
    <s v="000000"/>
    <s v="05022"/>
    <s v="20171024"/>
    <s v="0001"/>
    <s v="0"/>
    <s v="20171024"/>
    <s v="10120101020100"/>
    <x v="0"/>
    <s v="0"/>
    <n v="80997049"/>
    <m/>
    <x v="10"/>
  </r>
  <r>
    <s v="24"/>
    <s v="052"/>
    <s v="0024"/>
    <s v="55"/>
    <s v="55"/>
    <s v="00000000"/>
    <s v="000000"/>
    <s v="05022"/>
    <s v="20171025"/>
    <s v="0001"/>
    <s v="0"/>
    <s v="20171025"/>
    <s v="10120101020100"/>
    <x v="0"/>
    <s v="0"/>
    <n v="70360"/>
    <n v="-703.6"/>
    <x v="10"/>
  </r>
  <r>
    <s v="24"/>
    <s v="052"/>
    <s v="0024"/>
    <s v="55"/>
    <s v="55"/>
    <s v="00000000"/>
    <s v="000000"/>
    <s v="05022"/>
    <s v="20171025"/>
    <s v="0001"/>
    <s v="0"/>
    <s v="20171025"/>
    <s v="10120101020100"/>
    <x v="1"/>
    <s v="0"/>
    <n v="80997049"/>
    <m/>
    <x v="10"/>
  </r>
  <r>
    <s v="24"/>
    <s v="052"/>
    <s v="0024"/>
    <s v="55"/>
    <s v="55"/>
    <s v="00000000"/>
    <s v="000000"/>
    <s v="05022"/>
    <s v="20171026"/>
    <s v="0001"/>
    <s v="0"/>
    <s v="20171026"/>
    <s v="10120101020100"/>
    <x v="0"/>
    <s v="0"/>
    <n v="47360"/>
    <n v="-473.6"/>
    <x v="10"/>
  </r>
  <r>
    <s v="24"/>
    <s v="052"/>
    <s v="0024"/>
    <s v="55"/>
    <s v="55"/>
    <s v="00000000"/>
    <s v="000000"/>
    <s v="05022"/>
    <s v="20171027"/>
    <s v="0001"/>
    <s v="0"/>
    <s v="20171027"/>
    <s v="10120101020100"/>
    <x v="1"/>
    <s v="0"/>
    <n v="76640"/>
    <n v="766.4"/>
    <x v="10"/>
  </r>
  <r>
    <s v="24"/>
    <s v="052"/>
    <s v="0024"/>
    <s v="55"/>
    <s v="55"/>
    <s v="00000000"/>
    <s v="000000"/>
    <s v="05022"/>
    <s v="20171030"/>
    <s v="0001"/>
    <s v="0"/>
    <s v="20171030"/>
    <s v="10120101020100"/>
    <x v="1"/>
    <s v="0"/>
    <n v="585640"/>
    <n v="5856.4"/>
    <x v="10"/>
  </r>
  <r>
    <s v="24"/>
    <s v="052"/>
    <s v="0024"/>
    <s v="55"/>
    <s v="55"/>
    <s v="00000000"/>
    <s v="000000"/>
    <s v="05023"/>
    <s v="20171030"/>
    <s v="0001"/>
    <s v="0"/>
    <s v="20171030"/>
    <s v="10120101020100"/>
    <x v="0"/>
    <s v="0"/>
    <n v="50010306"/>
    <m/>
    <x v="10"/>
  </r>
  <r>
    <s v="24"/>
    <s v="052"/>
    <s v="0024"/>
    <s v="55"/>
    <s v="55"/>
    <s v="00000000"/>
    <s v="000000"/>
    <s v="05022"/>
    <s v="20171031"/>
    <s v="0001"/>
    <s v="0"/>
    <s v="20171031"/>
    <s v="10120101020100"/>
    <x v="0"/>
    <s v="0"/>
    <n v="499664"/>
    <n v="-4996.6400000000003"/>
    <x v="10"/>
  </r>
  <r>
    <s v="24"/>
    <s v="052"/>
    <s v="0024"/>
    <s v="55"/>
    <s v="55"/>
    <s v="00000000"/>
    <s v="000000"/>
    <s v="05022"/>
    <s v="20171031"/>
    <s v="0001"/>
    <s v="0"/>
    <s v="20171031"/>
    <s v="10120101020100"/>
    <x v="0"/>
    <s v="0"/>
    <n v="13887"/>
    <n v="-138.87"/>
    <x v="10"/>
  </r>
  <r>
    <s v="24"/>
    <s v="052"/>
    <s v="0024"/>
    <s v="55"/>
    <s v="55"/>
    <s v="00000000"/>
    <s v="000000"/>
    <s v="05022"/>
    <s v="20171102"/>
    <s v="0001"/>
    <s v="0"/>
    <s v="20171102"/>
    <s v="10120101020100"/>
    <x v="1"/>
    <s v="0"/>
    <n v="47168"/>
    <n v="471.68"/>
    <x v="11"/>
  </r>
  <r>
    <s v="24"/>
    <s v="052"/>
    <s v="0024"/>
    <s v="55"/>
    <s v="55"/>
    <s v="00000000"/>
    <s v="000000"/>
    <s v="05022"/>
    <s v="20171107"/>
    <s v="0001"/>
    <s v="0"/>
    <s v="20171107"/>
    <s v="10120101020100"/>
    <x v="0"/>
    <s v="0"/>
    <n v="47888"/>
    <n v="-478.88"/>
    <x v="11"/>
  </r>
  <r>
    <s v="24"/>
    <s v="052"/>
    <s v="0024"/>
    <s v="55"/>
    <s v="55"/>
    <s v="00000000"/>
    <s v="000000"/>
    <s v="05022"/>
    <s v="20171108"/>
    <s v="0001"/>
    <s v="0"/>
    <s v="20171108"/>
    <s v="10120101020100"/>
    <x v="0"/>
    <s v="0"/>
    <n v="127440"/>
    <n v="-1274.4000000000001"/>
    <x v="11"/>
  </r>
  <r>
    <s v="24"/>
    <s v="052"/>
    <s v="0024"/>
    <s v="55"/>
    <s v="55"/>
    <s v="00000000"/>
    <s v="000000"/>
    <s v="05022"/>
    <s v="20171109"/>
    <s v="0001"/>
    <s v="0"/>
    <s v="20171109"/>
    <s v="10120101020100"/>
    <x v="1"/>
    <s v="0"/>
    <n v="113"/>
    <n v="1.1299999999999999"/>
    <x v="11"/>
  </r>
  <r>
    <s v="24"/>
    <s v="052"/>
    <s v="0024"/>
    <s v="55"/>
    <s v="55"/>
    <s v="00000000"/>
    <s v="000000"/>
    <s v="05022"/>
    <s v="20171113"/>
    <s v="0001"/>
    <s v="0"/>
    <s v="20171113"/>
    <s v="10120101020100"/>
    <x v="1"/>
    <s v="0"/>
    <n v="27"/>
    <n v="0.27"/>
    <x v="11"/>
  </r>
  <r>
    <s v="24"/>
    <s v="052"/>
    <s v="0024"/>
    <s v="55"/>
    <s v="55"/>
    <s v="00000000"/>
    <s v="000000"/>
    <s v="05022"/>
    <s v="20171113"/>
    <s v="0001"/>
    <s v="0"/>
    <s v="20171113"/>
    <s v="10120101020100"/>
    <x v="1"/>
    <s v="0"/>
    <n v="33112"/>
    <n v="331.12"/>
    <x v="11"/>
  </r>
  <r>
    <s v="24"/>
    <s v="052"/>
    <s v="0024"/>
    <s v="55"/>
    <s v="55"/>
    <s v="00000000"/>
    <s v="000000"/>
    <s v="05022"/>
    <s v="20171114"/>
    <s v="0001"/>
    <s v="0"/>
    <s v="20171114"/>
    <s v="10120101020100"/>
    <x v="1"/>
    <s v="0"/>
    <n v="337"/>
    <n v="3.37"/>
    <x v="11"/>
  </r>
  <r>
    <s v="24"/>
    <s v="052"/>
    <s v="0024"/>
    <s v="55"/>
    <s v="55"/>
    <s v="00000000"/>
    <s v="000000"/>
    <s v="05022"/>
    <s v="20171120"/>
    <s v="0001"/>
    <s v="0"/>
    <s v="20171120"/>
    <s v="10120101020100"/>
    <x v="0"/>
    <s v="0"/>
    <n v="438888"/>
    <n v="-4388.88"/>
    <x v="11"/>
  </r>
  <r>
    <s v="24"/>
    <s v="052"/>
    <s v="0024"/>
    <s v="55"/>
    <s v="55"/>
    <s v="00000000"/>
    <s v="000000"/>
    <s v="05022"/>
    <s v="20171120"/>
    <s v="0001"/>
    <s v="0"/>
    <s v="20171120"/>
    <s v="10120101020100"/>
    <x v="0"/>
    <s v="0"/>
    <n v="520888"/>
    <n v="-5208.88"/>
    <x v="11"/>
  </r>
  <r>
    <s v="24"/>
    <s v="052"/>
    <s v="0024"/>
    <s v="55"/>
    <s v="55"/>
    <s v="00000000"/>
    <s v="000000"/>
    <s v="05022"/>
    <s v="20171121"/>
    <s v="0001"/>
    <s v="0"/>
    <s v="20171121"/>
    <s v="10120101020100"/>
    <x v="1"/>
    <s v="0"/>
    <n v="413804"/>
    <n v="4138.04"/>
    <x v="11"/>
  </r>
  <r>
    <s v="24"/>
    <s v="052"/>
    <s v="0024"/>
    <s v="55"/>
    <s v="55"/>
    <s v="00000000"/>
    <s v="000000"/>
    <s v="05023"/>
    <s v="20171121"/>
    <s v="0001"/>
    <s v="0"/>
    <s v="20171121"/>
    <s v="10120101020100"/>
    <x v="1"/>
    <s v="0"/>
    <n v="1123000"/>
    <n v="11230"/>
    <x v="11"/>
  </r>
  <r>
    <s v="24"/>
    <s v="052"/>
    <s v="0024"/>
    <s v="55"/>
    <s v="55"/>
    <s v="00000000"/>
    <s v="000000"/>
    <s v="05023"/>
    <s v="20171121"/>
    <s v="0001"/>
    <s v="0"/>
    <s v="20171121"/>
    <s v="10120101020100"/>
    <x v="0"/>
    <s v="0"/>
    <n v="1616093"/>
    <n v="-16160.93"/>
    <x v="11"/>
  </r>
  <r>
    <s v="24"/>
    <s v="052"/>
    <s v="0024"/>
    <s v="55"/>
    <s v="55"/>
    <s v="00000000"/>
    <s v="000000"/>
    <s v="05022"/>
    <s v="20171122"/>
    <s v="0001"/>
    <s v="0"/>
    <s v="20171122"/>
    <s v="10120101020100"/>
    <x v="1"/>
    <s v="0"/>
    <n v="50000000"/>
    <m/>
    <x v="11"/>
  </r>
  <r>
    <s v="24"/>
    <s v="052"/>
    <s v="0024"/>
    <s v="55"/>
    <s v="55"/>
    <s v="00000000"/>
    <s v="000000"/>
    <s v="05022"/>
    <s v="20171123"/>
    <s v="0001"/>
    <s v="0"/>
    <s v="20171123"/>
    <s v="10120101020100"/>
    <x v="1"/>
    <s v="0"/>
    <n v="952674"/>
    <n v="9526.74"/>
    <x v="11"/>
  </r>
  <r>
    <s v="24"/>
    <s v="052"/>
    <s v="0024"/>
    <s v="55"/>
    <s v="55"/>
    <s v="00000000"/>
    <s v="000000"/>
    <s v="05022"/>
    <s v="20171124"/>
    <s v="0001"/>
    <s v="0"/>
    <s v="20171124"/>
    <s v="10120101020100"/>
    <x v="1"/>
    <s v="0"/>
    <n v="74451"/>
    <n v="744.51"/>
    <x v="11"/>
  </r>
  <r>
    <s v="24"/>
    <s v="052"/>
    <s v="0024"/>
    <s v="55"/>
    <s v="55"/>
    <s v="00000000"/>
    <s v="000000"/>
    <s v="05022"/>
    <s v="20171127"/>
    <s v="0001"/>
    <s v="0"/>
    <s v="20171127"/>
    <s v="10120101020100"/>
    <x v="0"/>
    <s v="0"/>
    <n v="398047"/>
    <n v="-3980.47"/>
    <x v="11"/>
  </r>
  <r>
    <s v="24"/>
    <s v="052"/>
    <s v="0024"/>
    <s v="55"/>
    <s v="55"/>
    <s v="00000000"/>
    <s v="000000"/>
    <s v="05022"/>
    <s v="20171129"/>
    <s v="0001"/>
    <s v="0"/>
    <s v="20171129"/>
    <s v="10120101020100"/>
    <x v="0"/>
    <s v="0"/>
    <n v="337308"/>
    <n v="-3373.08"/>
    <x v="11"/>
  </r>
  <r>
    <s v="24"/>
    <s v="052"/>
    <s v="0024"/>
    <s v="55"/>
    <s v="55"/>
    <s v="00000000"/>
    <s v="000000"/>
    <s v="05022"/>
    <s v="20171130"/>
    <s v="0001"/>
    <s v="0"/>
    <s v="20171130"/>
    <s v="10120101020100"/>
    <x v="1"/>
    <s v="0"/>
    <n v="284039"/>
    <n v="2840.39"/>
    <x v="11"/>
  </r>
  <r>
    <s v="24"/>
    <s v="052"/>
    <s v="0024"/>
    <s v="55"/>
    <s v="55"/>
    <s v="00000000"/>
    <s v="000000"/>
    <s v="05022"/>
    <s v="20171130"/>
    <s v="0001"/>
    <s v="0"/>
    <s v="20171130"/>
    <s v="10120101020100"/>
    <x v="1"/>
    <s v="0"/>
    <n v="125952"/>
    <n v="1259.52"/>
    <x v="11"/>
  </r>
  <r>
    <s v="24"/>
    <s v="052"/>
    <s v="0024"/>
    <s v="55"/>
    <s v="55"/>
    <s v="00000000"/>
    <s v="000000"/>
    <s v="05022"/>
    <s v="20171204"/>
    <s v="0001"/>
    <s v="0"/>
    <s v="20171204"/>
    <s v="10120101020100"/>
    <x v="0"/>
    <s v="0"/>
    <n v="20046"/>
    <n v="-200.46"/>
    <x v="12"/>
  </r>
  <r>
    <s v="24"/>
    <s v="052"/>
    <s v="0024"/>
    <s v="55"/>
    <s v="55"/>
    <s v="00000000"/>
    <s v="000000"/>
    <s v="05022"/>
    <s v="20171205"/>
    <s v="0001"/>
    <s v="0"/>
    <s v="20171205"/>
    <s v="10120101020100"/>
    <x v="0"/>
    <s v="0"/>
    <n v="95644"/>
    <n v="-956.44"/>
    <x v="12"/>
  </r>
  <r>
    <s v="24"/>
    <s v="052"/>
    <s v="0024"/>
    <s v="55"/>
    <s v="55"/>
    <s v="00000000"/>
    <s v="000000"/>
    <s v="05022"/>
    <s v="20171206"/>
    <s v="0001"/>
    <s v="0"/>
    <s v="20171206"/>
    <s v="10120101020100"/>
    <x v="1"/>
    <s v="0"/>
    <n v="86953"/>
    <n v="869.53"/>
    <x v="12"/>
  </r>
  <r>
    <s v="24"/>
    <s v="052"/>
    <s v="0024"/>
    <s v="55"/>
    <s v="55"/>
    <s v="00000000"/>
    <s v="000000"/>
    <s v="05022"/>
    <s v="20171207"/>
    <s v="0001"/>
    <s v="0"/>
    <s v="20171207"/>
    <s v="10120101020100"/>
    <x v="1"/>
    <s v="0"/>
    <n v="142452"/>
    <n v="1424.52"/>
    <x v="12"/>
  </r>
  <r>
    <s v="24"/>
    <s v="052"/>
    <s v="0024"/>
    <s v="55"/>
    <s v="55"/>
    <s v="00000000"/>
    <s v="000000"/>
    <s v="05022"/>
    <s v="20171211"/>
    <s v="0001"/>
    <s v="0"/>
    <s v="20171211"/>
    <s v="10120101020100"/>
    <x v="0"/>
    <s v="0"/>
    <n v="333047"/>
    <n v="-3330.47"/>
    <x v="12"/>
  </r>
  <r>
    <s v="24"/>
    <s v="052"/>
    <s v="0024"/>
    <s v="55"/>
    <s v="55"/>
    <s v="00000000"/>
    <s v="000000"/>
    <s v="05022"/>
    <s v="20171212"/>
    <s v="0001"/>
    <s v="0"/>
    <s v="20171212"/>
    <s v="10120101020100"/>
    <x v="1"/>
    <s v="0"/>
    <n v="51597"/>
    <n v="515.97"/>
    <x v="12"/>
  </r>
  <r>
    <s v="24"/>
    <s v="052"/>
    <s v="0024"/>
    <s v="55"/>
    <s v="55"/>
    <s v="00000000"/>
    <s v="000000"/>
    <s v="05022"/>
    <s v="20171212"/>
    <s v="0001"/>
    <s v="0"/>
    <s v="20171212"/>
    <s v="10120101020100"/>
    <x v="1"/>
    <s v="0"/>
    <n v="20000000"/>
    <n v="200000"/>
    <x v="12"/>
  </r>
  <r>
    <s v="24"/>
    <s v="052"/>
    <s v="0024"/>
    <s v="55"/>
    <s v="55"/>
    <s v="00000000"/>
    <s v="000000"/>
    <s v="05022"/>
    <s v="20171213"/>
    <s v="0001"/>
    <s v="0"/>
    <s v="20171213"/>
    <s v="10120101020100"/>
    <x v="0"/>
    <s v="0"/>
    <n v="448647"/>
    <n v="-4486.47"/>
    <x v="12"/>
  </r>
  <r>
    <s v="24"/>
    <s v="052"/>
    <s v="0024"/>
    <s v="55"/>
    <s v="55"/>
    <s v="00000000"/>
    <s v="000000"/>
    <s v="05022"/>
    <s v="20171214"/>
    <s v="0001"/>
    <s v="0"/>
    <s v="20171214"/>
    <s v="10120101020100"/>
    <x v="1"/>
    <s v="0"/>
    <n v="512943"/>
    <n v="5129.43"/>
    <x v="12"/>
  </r>
  <r>
    <s v="24"/>
    <s v="052"/>
    <s v="0024"/>
    <s v="55"/>
    <s v="55"/>
    <s v="00000000"/>
    <s v="000000"/>
    <s v="05022"/>
    <s v="20171215"/>
    <s v="0001"/>
    <s v="0"/>
    <s v="20171215"/>
    <s v="10120101020100"/>
    <x v="0"/>
    <s v="0"/>
    <n v="11758"/>
    <n v="-117.58"/>
    <x v="12"/>
  </r>
  <r>
    <s v="24"/>
    <s v="052"/>
    <s v="0024"/>
    <s v="55"/>
    <s v="55"/>
    <s v="00000000"/>
    <s v="000000"/>
    <s v="05022"/>
    <s v="20171218"/>
    <s v="0001"/>
    <s v="0"/>
    <s v="20171218"/>
    <s v="10120101020100"/>
    <x v="1"/>
    <s v="0"/>
    <n v="557543"/>
    <n v="5575.43"/>
    <x v="12"/>
  </r>
  <r>
    <s v="24"/>
    <s v="052"/>
    <s v="0024"/>
    <s v="55"/>
    <s v="55"/>
    <s v="00000000"/>
    <s v="000000"/>
    <s v="05022"/>
    <s v="20171219"/>
    <s v="0001"/>
    <s v="0"/>
    <s v="20171219"/>
    <s v="10120101020100"/>
    <x v="0"/>
    <s v="0"/>
    <n v="619672"/>
    <n v="-6196.72"/>
    <x v="12"/>
  </r>
  <r>
    <s v="24"/>
    <s v="052"/>
    <s v="0024"/>
    <s v="55"/>
    <s v="55"/>
    <s v="00000000"/>
    <s v="000000"/>
    <s v="05022"/>
    <s v="20171220"/>
    <s v="0001"/>
    <s v="0"/>
    <s v="20171220"/>
    <s v="10120101020100"/>
    <x v="1"/>
    <s v="0"/>
    <n v="93952"/>
    <n v="939.52"/>
    <x v="12"/>
  </r>
  <r>
    <s v="24"/>
    <s v="052"/>
    <s v="0024"/>
    <s v="55"/>
    <s v="55"/>
    <s v="00000000"/>
    <s v="000000"/>
    <s v="05022"/>
    <s v="20171220"/>
    <s v="0001"/>
    <s v="0"/>
    <s v="20171220"/>
    <s v="10120101020100"/>
    <x v="0"/>
    <s v="0"/>
    <n v="20008533"/>
    <m/>
    <x v="12"/>
  </r>
  <r>
    <s v="24"/>
    <s v="052"/>
    <s v="0024"/>
    <s v="55"/>
    <s v="55"/>
    <s v="00000000"/>
    <s v="000000"/>
    <s v="05022"/>
    <s v="20171222"/>
    <s v="0001"/>
    <s v="0"/>
    <s v="20171222"/>
    <s v="10120101020100"/>
    <x v="0"/>
    <s v="0"/>
    <n v="44048"/>
    <n v="-440.48"/>
    <x v="12"/>
  </r>
  <r>
    <s v="24"/>
    <s v="052"/>
    <s v="0024"/>
    <s v="55"/>
    <s v="55"/>
    <s v="00000000"/>
    <s v="000000"/>
    <s v="05022"/>
    <s v="20171222"/>
    <s v="0001"/>
    <s v="0"/>
    <s v="20171222"/>
    <s v="10120101020100"/>
    <x v="1"/>
    <s v="0"/>
    <n v="226952"/>
    <n v="2269.52"/>
    <x v="12"/>
  </r>
  <r>
    <s v="24"/>
    <s v="052"/>
    <s v="0024"/>
    <s v="55"/>
    <s v="55"/>
    <s v="00000000"/>
    <s v="000000"/>
    <s v="05022"/>
    <s v="20171226"/>
    <s v="0001"/>
    <s v="0"/>
    <s v="20171226"/>
    <s v="10120101020100"/>
    <x v="0"/>
    <s v="0"/>
    <n v="171048"/>
    <n v="-1710.48"/>
    <x v="12"/>
  </r>
  <r>
    <s v="24"/>
    <s v="052"/>
    <s v="0024"/>
    <s v="55"/>
    <s v="55"/>
    <s v="00000000"/>
    <s v="000000"/>
    <s v="05022"/>
    <s v="20171227"/>
    <s v="0001"/>
    <s v="0"/>
    <s v="20171227"/>
    <s v="10120101020100"/>
    <x v="0"/>
    <s v="0"/>
    <n v="3548"/>
    <n v="-35.479999999999997"/>
    <x v="12"/>
  </r>
  <r>
    <s v="24"/>
    <s v="052"/>
    <s v="0024"/>
    <s v="55"/>
    <s v="55"/>
    <s v="00000000"/>
    <s v="000000"/>
    <s v="05022"/>
    <s v="20171228"/>
    <s v="0001"/>
    <s v="0"/>
    <s v="20171228"/>
    <s v="10120101020100"/>
    <x v="0"/>
    <s v="0"/>
    <n v="420189"/>
    <n v="-4201.8900000000003"/>
    <x v="12"/>
  </r>
  <r>
    <s v="24"/>
    <s v="052"/>
    <s v="0024"/>
    <s v="55"/>
    <s v="55"/>
    <s v="00000000"/>
    <s v="000000"/>
    <s v="05022"/>
    <s v="20171229"/>
    <s v="0001"/>
    <s v="0"/>
    <s v="20171229"/>
    <s v="10120101020100"/>
    <x v="1"/>
    <s v="0"/>
    <n v="342452"/>
    <n v="3424.52"/>
    <x v="12"/>
  </r>
  <r>
    <s v="24"/>
    <s v="052"/>
    <s v="0024"/>
    <s v="55"/>
    <s v="55"/>
    <s v="00000000"/>
    <s v="000000"/>
    <s v="05022"/>
    <s v="20171229"/>
    <s v="0001"/>
    <s v="0"/>
    <s v="20171229"/>
    <s v="10120101020100"/>
    <x v="1"/>
    <s v="0"/>
    <n v="41452"/>
    <n v="414.52"/>
    <x v="12"/>
  </r>
  <r>
    <s v="24"/>
    <s v="052"/>
    <s v="0024"/>
    <s v="55"/>
    <s v="55"/>
    <s v="00000000"/>
    <s v="000000"/>
    <s v="05023"/>
    <s v="20170103"/>
    <s v="0001"/>
    <s v="0"/>
    <s v="20170103"/>
    <s v="10121012010102020001020200"/>
    <x v="0"/>
    <s v="0"/>
    <n v="20764"/>
    <m/>
    <x v="0"/>
  </r>
  <r>
    <s v="24"/>
    <s v="052"/>
    <s v="0024"/>
    <s v="55"/>
    <s v="55"/>
    <s v="00000000"/>
    <s v="000000"/>
    <s v="05023"/>
    <s v="20170104"/>
    <s v="0001"/>
    <s v="0"/>
    <s v="20170104"/>
    <s v="10121012010102020001020200"/>
    <x v="0"/>
    <s v="0"/>
    <n v="2646"/>
    <n v="-26.46"/>
    <x v="0"/>
  </r>
  <r>
    <s v="24"/>
    <s v="052"/>
    <s v="0024"/>
    <s v="55"/>
    <s v="55"/>
    <s v="00000000"/>
    <s v="000000"/>
    <s v="05023"/>
    <s v="20170105"/>
    <s v="0001"/>
    <s v="0"/>
    <s v="20170105"/>
    <s v="10121012010102020001020200"/>
    <x v="1"/>
    <s v="0"/>
    <n v="20000000"/>
    <n v="200000"/>
    <x v="0"/>
  </r>
  <r>
    <s v="24"/>
    <s v="052"/>
    <s v="0024"/>
    <s v="55"/>
    <s v="55"/>
    <s v="00000000"/>
    <s v="000000"/>
    <s v="05023"/>
    <s v="20170105"/>
    <s v="0001"/>
    <s v="0"/>
    <s v="20170105"/>
    <s v="10121012010102020001020200"/>
    <x v="0"/>
    <s v="0"/>
    <n v="39440"/>
    <n v="-394.4"/>
    <x v="0"/>
  </r>
  <r>
    <s v="24"/>
    <s v="052"/>
    <s v="0024"/>
    <s v="55"/>
    <s v="55"/>
    <s v="00000000"/>
    <s v="000000"/>
    <s v="05023"/>
    <s v="20170106"/>
    <s v="0001"/>
    <s v="0"/>
    <s v="20170106"/>
    <s v="10121012010102020001020200"/>
    <x v="1"/>
    <s v="0"/>
    <n v="95780"/>
    <n v="957.8"/>
    <x v="0"/>
  </r>
  <r>
    <s v="24"/>
    <s v="052"/>
    <s v="0024"/>
    <s v="55"/>
    <s v="55"/>
    <s v="00000000"/>
    <s v="000000"/>
    <s v="05023"/>
    <s v="20170110"/>
    <s v="0001"/>
    <s v="0"/>
    <s v="20170110"/>
    <s v="10121012010102020001020200"/>
    <x v="0"/>
    <s v="0"/>
    <n v="31035"/>
    <n v="-310.35000000000002"/>
    <x v="0"/>
  </r>
  <r>
    <s v="24"/>
    <s v="052"/>
    <s v="0024"/>
    <s v="55"/>
    <s v="55"/>
    <s v="00000000"/>
    <s v="000000"/>
    <s v="05023"/>
    <s v="20170111"/>
    <s v="0001"/>
    <s v="0"/>
    <s v="20170111"/>
    <s v="10121012010102020001020200"/>
    <x v="0"/>
    <s v="0"/>
    <n v="166680"/>
    <n v="-1666.8"/>
    <x v="0"/>
  </r>
  <r>
    <s v="24"/>
    <s v="052"/>
    <s v="0024"/>
    <s v="55"/>
    <s v="55"/>
    <s v="00000000"/>
    <s v="000000"/>
    <s v="05023"/>
    <s v="20170111"/>
    <s v="0001"/>
    <s v="0"/>
    <s v="20170111"/>
    <s v="10121012010102020001020200"/>
    <x v="1"/>
    <s v="0"/>
    <n v="15000000"/>
    <n v="150000"/>
    <x v="0"/>
  </r>
  <r>
    <s v="24"/>
    <s v="052"/>
    <s v="0024"/>
    <s v="55"/>
    <s v="55"/>
    <s v="00000000"/>
    <s v="000000"/>
    <s v="05023"/>
    <s v="20170112"/>
    <s v="0001"/>
    <s v="0"/>
    <s v="20170112"/>
    <s v="10121012010102020001020200"/>
    <x v="1"/>
    <s v="0"/>
    <n v="803731"/>
    <n v="8037.31"/>
    <x v="0"/>
  </r>
  <r>
    <s v="24"/>
    <s v="052"/>
    <s v="0024"/>
    <s v="55"/>
    <s v="55"/>
    <s v="00000000"/>
    <s v="000000"/>
    <s v="05023"/>
    <s v="20170113"/>
    <s v="0001"/>
    <s v="0"/>
    <s v="20170113"/>
    <s v="10121012010102020001020200"/>
    <x v="0"/>
    <s v="0"/>
    <n v="204190"/>
    <n v="-2041.9"/>
    <x v="0"/>
  </r>
  <r>
    <s v="24"/>
    <s v="052"/>
    <s v="0024"/>
    <s v="55"/>
    <s v="55"/>
    <s v="00000000"/>
    <s v="000000"/>
    <s v="05023"/>
    <s v="20170116"/>
    <s v="0001"/>
    <s v="0"/>
    <s v="20170116"/>
    <s v="10121012010102020001020200"/>
    <x v="0"/>
    <s v="0"/>
    <n v="407328"/>
    <n v="-4073.28"/>
    <x v="0"/>
  </r>
  <r>
    <s v="24"/>
    <s v="052"/>
    <s v="0024"/>
    <s v="55"/>
    <s v="55"/>
    <s v="00000000"/>
    <s v="000000"/>
    <s v="05023"/>
    <s v="20170117"/>
    <s v="0001"/>
    <s v="0"/>
    <s v="20170117"/>
    <s v="10121012010102020001020200"/>
    <x v="1"/>
    <s v="0"/>
    <n v="300000000"/>
    <n v="3000000"/>
    <x v="0"/>
  </r>
  <r>
    <s v="24"/>
    <s v="052"/>
    <s v="0024"/>
    <s v="55"/>
    <s v="55"/>
    <s v="00000000"/>
    <s v="000000"/>
    <s v="05023"/>
    <s v="20170117"/>
    <s v="0001"/>
    <s v="0"/>
    <s v="20170117"/>
    <s v="10121012010102020001020200"/>
    <x v="0"/>
    <s v="0"/>
    <n v="4438"/>
    <n v="-44.38"/>
    <x v="0"/>
  </r>
  <r>
    <s v="24"/>
    <s v="052"/>
    <s v="0024"/>
    <s v="55"/>
    <s v="55"/>
    <s v="00000000"/>
    <s v="000000"/>
    <s v="05023"/>
    <s v="20170118"/>
    <s v="0001"/>
    <s v="0"/>
    <s v="20170118"/>
    <s v="10121012010102020001020200"/>
    <x v="1"/>
    <s v="0"/>
    <n v="1100447"/>
    <n v="11004.47"/>
    <x v="0"/>
  </r>
  <r>
    <s v="24"/>
    <s v="052"/>
    <s v="0024"/>
    <s v="55"/>
    <s v="55"/>
    <s v="00000000"/>
    <s v="000000"/>
    <s v="05023"/>
    <s v="20170119"/>
    <s v="0001"/>
    <s v="0"/>
    <s v="20170119"/>
    <s v="10121012010102020001020200"/>
    <x v="0"/>
    <s v="0"/>
    <n v="678763"/>
    <n v="-6787.63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0"/>
    <s v="0"/>
    <n v="721267"/>
    <n v="-7212.67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1"/>
    <s v="0"/>
    <n v="60000000"/>
    <n v="600000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1"/>
    <s v="0"/>
    <n v="150000000"/>
    <n v="1500000"/>
    <x v="0"/>
  </r>
  <r>
    <s v="24"/>
    <s v="052"/>
    <s v="0024"/>
    <s v="55"/>
    <s v="55"/>
    <s v="00000000"/>
    <s v="000000"/>
    <s v="05023"/>
    <s v="20170120"/>
    <s v="0001"/>
    <s v="0"/>
    <s v="20170120"/>
    <s v="10121012010102020001020200"/>
    <x v="0"/>
    <s v="0"/>
    <n v="140000000"/>
    <n v="-1400000"/>
    <x v="0"/>
  </r>
  <r>
    <s v="24"/>
    <s v="052"/>
    <s v="0024"/>
    <s v="55"/>
    <s v="55"/>
    <s v="00000000"/>
    <s v="000000"/>
    <s v="05023"/>
    <s v="20170123"/>
    <s v="0001"/>
    <s v="0"/>
    <s v="20170123"/>
    <s v="10121012010102020001020200"/>
    <x v="0"/>
    <s v="0"/>
    <n v="667730"/>
    <n v="-6677.3"/>
    <x v="0"/>
  </r>
  <r>
    <s v="24"/>
    <s v="052"/>
    <s v="0024"/>
    <s v="55"/>
    <s v="55"/>
    <s v="00000000"/>
    <s v="000000"/>
    <s v="05023"/>
    <s v="20170124"/>
    <s v="0001"/>
    <s v="0"/>
    <s v="20170124"/>
    <s v="10121012010102020001020200"/>
    <x v="1"/>
    <s v="0"/>
    <n v="551007"/>
    <n v="5510.07"/>
    <x v="0"/>
  </r>
  <r>
    <s v="24"/>
    <s v="052"/>
    <s v="0024"/>
    <s v="55"/>
    <s v="55"/>
    <s v="00000000"/>
    <s v="000000"/>
    <s v="05023"/>
    <s v="20170125"/>
    <s v="0001"/>
    <s v="0"/>
    <s v="20170125"/>
    <s v="10121012010102020001020200"/>
    <x v="0"/>
    <s v="0"/>
    <n v="704491"/>
    <n v="-7044.91"/>
    <x v="0"/>
  </r>
  <r>
    <s v="24"/>
    <s v="052"/>
    <s v="0024"/>
    <s v="55"/>
    <s v="55"/>
    <s v="00000000"/>
    <s v="000000"/>
    <s v="05023"/>
    <s v="20170126"/>
    <s v="0001"/>
    <s v="0"/>
    <s v="20170126"/>
    <s v="10121012010102020001020200"/>
    <x v="1"/>
    <s v="0"/>
    <n v="448029"/>
    <n v="4480.29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1"/>
    <s v="0"/>
    <n v="548671"/>
    <n v="5486.71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1"/>
    <s v="0"/>
    <n v="44531"/>
    <n v="445.31"/>
    <x v="0"/>
  </r>
  <r>
    <s v="24"/>
    <s v="052"/>
    <s v="0024"/>
    <s v="55"/>
    <s v="55"/>
    <s v="00000000"/>
    <s v="000000"/>
    <s v="05023"/>
    <s v="20170130"/>
    <s v="0001"/>
    <s v="0"/>
    <s v="20170130"/>
    <s v="10121012010102020001020200"/>
    <x v="0"/>
    <s v="0"/>
    <n v="15000000"/>
    <n v="-150000"/>
    <x v="0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1322038"/>
    <n v="13220.38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96300000"/>
    <n v="963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1"/>
    <s v="0"/>
    <n v="100000000"/>
    <n v="1000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339669"/>
    <n v="-13396.69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5000000"/>
    <n v="-150000"/>
    <x v="1"/>
  </r>
  <r>
    <s v="24"/>
    <s v="052"/>
    <s v="0024"/>
    <s v="55"/>
    <s v="55"/>
    <s v="00000000"/>
    <s v="000000"/>
    <s v="05023"/>
    <s v="20170202"/>
    <s v="0001"/>
    <s v="0"/>
    <s v="20170202"/>
    <s v="10120101020200"/>
    <x v="0"/>
    <s v="0"/>
    <n v="100000000"/>
    <n v="-1000000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1"/>
    <s v="0"/>
    <n v="50783"/>
    <n v="507.83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0"/>
    <s v="0"/>
    <n v="117998"/>
    <n v="-1179.98"/>
    <x v="1"/>
  </r>
  <r>
    <s v="24"/>
    <s v="052"/>
    <s v="0024"/>
    <s v="55"/>
    <s v="55"/>
    <s v="00000000"/>
    <s v="000000"/>
    <s v="05023"/>
    <s v="20170203"/>
    <s v="0001"/>
    <s v="0"/>
    <s v="20170203"/>
    <s v="10120101020200"/>
    <x v="0"/>
    <s v="0"/>
    <n v="2031162"/>
    <n v="-20311.62"/>
    <x v="1"/>
  </r>
  <r>
    <s v="24"/>
    <s v="052"/>
    <s v="0024"/>
    <s v="55"/>
    <s v="55"/>
    <s v="00000000"/>
    <s v="000000"/>
    <s v="05023"/>
    <s v="20170206"/>
    <s v="0001"/>
    <s v="0"/>
    <s v="20170206"/>
    <s v="10120101020200"/>
    <x v="1"/>
    <s v="0"/>
    <n v="116531"/>
    <n v="1165.31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126152"/>
    <n v="1261.52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50000000"/>
    <n v="500000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0"/>
    <s v="0"/>
    <n v="104536"/>
    <n v="-1045.3599999999999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1"/>
    <s v="0"/>
    <n v="365852"/>
    <n v="3658.52"/>
    <x v="1"/>
  </r>
  <r>
    <s v="24"/>
    <s v="052"/>
    <s v="0024"/>
    <s v="55"/>
    <s v="55"/>
    <s v="00000000"/>
    <s v="000000"/>
    <s v="05023"/>
    <s v="20170208"/>
    <s v="0001"/>
    <s v="0"/>
    <s v="20170208"/>
    <s v="10120101020200"/>
    <x v="0"/>
    <s v="0"/>
    <n v="15034745"/>
    <n v="-150347.45000000001"/>
    <x v="1"/>
  </r>
  <r>
    <s v="24"/>
    <s v="052"/>
    <s v="0024"/>
    <s v="55"/>
    <s v="55"/>
    <s v="00000000"/>
    <s v="000000"/>
    <s v="05023"/>
    <s v="20170210"/>
    <s v="0001"/>
    <s v="0"/>
    <s v="20170210"/>
    <s v="10120101020200"/>
    <x v="1"/>
    <s v="0"/>
    <n v="51388"/>
    <n v="513.88"/>
    <x v="1"/>
  </r>
  <r>
    <s v="24"/>
    <s v="052"/>
    <s v="0024"/>
    <s v="55"/>
    <s v="55"/>
    <s v="00000000"/>
    <s v="000000"/>
    <s v="05023"/>
    <s v="20170210"/>
    <s v="0001"/>
    <s v="0"/>
    <s v="20170210"/>
    <s v="10120101020200"/>
    <x v="0"/>
    <s v="0"/>
    <n v="14972336"/>
    <n v="-149723.35999999999"/>
    <x v="1"/>
  </r>
  <r>
    <s v="24"/>
    <s v="052"/>
    <s v="0024"/>
    <s v="55"/>
    <s v="55"/>
    <s v="00000000"/>
    <s v="000000"/>
    <s v="05023"/>
    <s v="20170213"/>
    <s v="0001"/>
    <s v="0"/>
    <s v="20170213"/>
    <s v="10120101020200"/>
    <x v="1"/>
    <s v="0"/>
    <n v="249575"/>
    <n v="2495.75"/>
    <x v="1"/>
  </r>
  <r>
    <s v="24"/>
    <s v="052"/>
    <s v="0024"/>
    <s v="55"/>
    <s v="55"/>
    <s v="00000000"/>
    <s v="000000"/>
    <s v="05023"/>
    <s v="20170213"/>
    <s v="0001"/>
    <s v="0"/>
    <s v="20170213"/>
    <s v="10120101020200"/>
    <x v="1"/>
    <s v="0"/>
    <n v="100000000"/>
    <n v="1000000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1"/>
    <s v="0"/>
    <n v="5424"/>
    <n v="54.24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0"/>
    <s v="0"/>
    <n v="248343"/>
    <n v="-2483.4299999999998"/>
    <x v="1"/>
  </r>
  <r>
    <s v="24"/>
    <s v="052"/>
    <s v="0024"/>
    <s v="55"/>
    <s v="55"/>
    <s v="00000000"/>
    <s v="000000"/>
    <s v="05023"/>
    <s v="20170214"/>
    <s v="0001"/>
    <s v="0"/>
    <s v="20170214"/>
    <s v="10120101020200"/>
    <x v="0"/>
    <s v="0"/>
    <n v="9849371"/>
    <n v="-98493.71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1"/>
    <s v="0"/>
    <n v="176710"/>
    <n v="1767.1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0"/>
    <s v="0"/>
    <n v="20384720"/>
    <n v="-203847.2"/>
    <x v="1"/>
  </r>
  <r>
    <s v="24"/>
    <s v="052"/>
    <s v="0024"/>
    <s v="55"/>
    <s v="55"/>
    <s v="00000000"/>
    <s v="000000"/>
    <s v="05023"/>
    <s v="20170220"/>
    <s v="0001"/>
    <s v="0"/>
    <s v="20170220"/>
    <s v="10120101020200"/>
    <x v="0"/>
    <s v="0"/>
    <n v="50032644"/>
    <n v="-500326.44"/>
    <x v="1"/>
  </r>
  <r>
    <s v="24"/>
    <s v="052"/>
    <s v="0024"/>
    <s v="55"/>
    <s v="55"/>
    <s v="00000000"/>
    <s v="000000"/>
    <s v="05023"/>
    <s v="20170221"/>
    <s v="0001"/>
    <s v="0"/>
    <s v="20170221"/>
    <s v="10120101020200"/>
    <x v="0"/>
    <s v="0"/>
    <n v="2060591"/>
    <n v="-20605.91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1"/>
    <s v="0"/>
    <n v="350323"/>
    <n v="3503.23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0"/>
    <s v="0"/>
    <n v="1053112"/>
    <n v="-10531.12"/>
    <x v="1"/>
  </r>
  <r>
    <s v="24"/>
    <s v="052"/>
    <s v="0024"/>
    <s v="55"/>
    <s v="55"/>
    <s v="00000000"/>
    <s v="000000"/>
    <s v="05023"/>
    <s v="20170223"/>
    <s v="0001"/>
    <s v="0"/>
    <s v="20170223"/>
    <s v="10120101020200"/>
    <x v="0"/>
    <s v="0"/>
    <n v="15023975"/>
    <n v="-150239.75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476686"/>
    <n v="4766.8599999999997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44705100"/>
    <n v="447051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1"/>
    <s v="0"/>
    <n v="33000188"/>
    <n v="330001.88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61931518"/>
    <n v="-619315.18000000005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33000188"/>
    <n v="-330001.88"/>
    <x v="1"/>
  </r>
  <r>
    <s v="24"/>
    <s v="052"/>
    <s v="0024"/>
    <s v="55"/>
    <s v="55"/>
    <s v="00000000"/>
    <s v="000000"/>
    <s v="05023"/>
    <s v="20170224"/>
    <s v="0001"/>
    <s v="0"/>
    <s v="20170224"/>
    <s v="10120101020200"/>
    <x v="0"/>
    <s v="0"/>
    <n v="30244461"/>
    <n v="-302444.61"/>
    <x v="1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3125194"/>
    <n v="31251.94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2838430"/>
    <n v="28384.3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1"/>
    <s v="0"/>
    <n v="50000000"/>
    <n v="500000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0"/>
    <s v="0"/>
    <n v="3009228"/>
    <n v="-30092.28"/>
    <x v="3"/>
  </r>
  <r>
    <s v="24"/>
    <s v="052"/>
    <s v="0024"/>
    <s v="55"/>
    <s v="55"/>
    <s v="00000000"/>
    <s v="000000"/>
    <s v="05023"/>
    <s v="20170302"/>
    <s v="0001"/>
    <s v="0"/>
    <s v="20170302"/>
    <s v="10120101020200"/>
    <x v="0"/>
    <s v="0"/>
    <n v="20701433"/>
    <n v="-207014.33"/>
    <x v="3"/>
  </r>
  <r>
    <s v="24"/>
    <s v="052"/>
    <s v="0024"/>
    <s v="55"/>
    <s v="55"/>
    <s v="00000000"/>
    <s v="000000"/>
    <s v="05023"/>
    <s v="20170303"/>
    <s v="0001"/>
    <s v="0"/>
    <s v="20170303"/>
    <s v="10120101020200"/>
    <x v="0"/>
    <s v="0"/>
    <n v="270627"/>
    <n v="-2706.27"/>
    <x v="3"/>
  </r>
  <r>
    <s v="24"/>
    <s v="052"/>
    <s v="0024"/>
    <s v="55"/>
    <s v="55"/>
    <s v="00000000"/>
    <s v="000000"/>
    <s v="05023"/>
    <s v="20170306"/>
    <s v="0001"/>
    <s v="0"/>
    <s v="20170306"/>
    <s v="10120101020200"/>
    <x v="1"/>
    <s v="0"/>
    <n v="79948"/>
    <n v="799.48"/>
    <x v="3"/>
  </r>
  <r>
    <s v="24"/>
    <s v="052"/>
    <s v="0024"/>
    <s v="55"/>
    <s v="55"/>
    <s v="00000000"/>
    <s v="000000"/>
    <s v="05023"/>
    <s v="20170306"/>
    <s v="0001"/>
    <s v="0"/>
    <s v="20170306"/>
    <s v="10120101020200"/>
    <x v="0"/>
    <s v="0"/>
    <n v="97361"/>
    <n v="-973.61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28823"/>
    <n v="-288.23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122292"/>
    <n v="-11222.92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5000000"/>
    <n v="-150000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20000000"/>
    <n v="-200000"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70000000"/>
    <m/>
    <x v="3"/>
  </r>
  <r>
    <s v="24"/>
    <s v="052"/>
    <s v="0024"/>
    <s v="55"/>
    <s v="55"/>
    <s v="00000000"/>
    <s v="000000"/>
    <s v="05023"/>
    <s v="20170309"/>
    <s v="0001"/>
    <s v="0"/>
    <s v="20170309"/>
    <s v="10120101020200"/>
    <x v="0"/>
    <s v="0"/>
    <n v="108800000"/>
    <m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1"/>
    <s v="0"/>
    <n v="20000000"/>
    <n v="200000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1"/>
    <s v="0"/>
    <n v="178800000"/>
    <n v="1788000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0"/>
    <s v="0"/>
    <n v="737987"/>
    <n v="-7379.87"/>
    <x v="3"/>
  </r>
  <r>
    <s v="24"/>
    <s v="052"/>
    <s v="0024"/>
    <s v="55"/>
    <s v="55"/>
    <s v="00000000"/>
    <s v="000000"/>
    <s v="05023"/>
    <s v="20170310"/>
    <s v="0001"/>
    <s v="0"/>
    <s v="20170310"/>
    <s v="10120101020200"/>
    <x v="0"/>
    <s v="0"/>
    <n v="15000000"/>
    <n v="-150000"/>
    <x v="3"/>
  </r>
  <r>
    <s v="24"/>
    <s v="052"/>
    <s v="0024"/>
    <s v="55"/>
    <s v="55"/>
    <s v="00000000"/>
    <s v="000000"/>
    <s v="05023"/>
    <s v="20170313"/>
    <s v="0001"/>
    <s v="0"/>
    <s v="20170313"/>
    <s v="10120101020200"/>
    <x v="1"/>
    <s v="0"/>
    <n v="178800000"/>
    <m/>
    <x v="3"/>
  </r>
  <r>
    <s v="24"/>
    <s v="052"/>
    <s v="0024"/>
    <s v="55"/>
    <s v="55"/>
    <s v="00000000"/>
    <s v="000000"/>
    <s v="05023"/>
    <s v="20170313"/>
    <s v="0001"/>
    <s v="0"/>
    <s v="20170313"/>
    <s v="10120101020200"/>
    <x v="0"/>
    <s v="0"/>
    <n v="1521065"/>
    <n v="-15210.65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1"/>
    <s v="0"/>
    <n v="1821182"/>
    <n v="18211.82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1"/>
    <s v="0"/>
    <n v="225882"/>
    <n v="2258.8200000000002"/>
    <x v="3"/>
  </r>
  <r>
    <s v="24"/>
    <s v="052"/>
    <s v="0024"/>
    <s v="55"/>
    <s v="55"/>
    <s v="00000000"/>
    <s v="000000"/>
    <s v="05023"/>
    <s v="20170314"/>
    <s v="0001"/>
    <s v="0"/>
    <s v="20170314"/>
    <s v="10120101020200"/>
    <x v="0"/>
    <s v="0"/>
    <n v="39462778"/>
    <n v="-394627.78"/>
    <x v="3"/>
  </r>
  <r>
    <s v="24"/>
    <s v="052"/>
    <s v="0024"/>
    <s v="55"/>
    <s v="55"/>
    <s v="00000000"/>
    <s v="000000"/>
    <s v="05023"/>
    <s v="20170315"/>
    <s v="0001"/>
    <s v="0"/>
    <s v="20170315"/>
    <s v="10120101020200"/>
    <x v="1"/>
    <s v="0"/>
    <n v="128701"/>
    <n v="1287.01"/>
    <x v="3"/>
  </r>
  <r>
    <s v="24"/>
    <s v="052"/>
    <s v="0024"/>
    <s v="55"/>
    <s v="55"/>
    <s v="00000000"/>
    <s v="000000"/>
    <s v="05023"/>
    <s v="20170315"/>
    <s v="0001"/>
    <s v="0"/>
    <s v="20170315"/>
    <s v="10120101020200"/>
    <x v="0"/>
    <s v="0"/>
    <n v="149318086"/>
    <n v="-1493180.86"/>
    <x v="3"/>
  </r>
  <r>
    <s v="24"/>
    <s v="052"/>
    <s v="0024"/>
    <s v="55"/>
    <s v="55"/>
    <s v="00000000"/>
    <s v="000000"/>
    <s v="05023"/>
    <s v="20170316"/>
    <s v="0001"/>
    <s v="0"/>
    <s v="20170316"/>
    <s v="10120101020200"/>
    <x v="1"/>
    <s v="0"/>
    <n v="313324"/>
    <n v="3133.24"/>
    <x v="3"/>
  </r>
  <r>
    <s v="24"/>
    <s v="052"/>
    <s v="0024"/>
    <s v="55"/>
    <s v="55"/>
    <s v="00000000"/>
    <s v="000000"/>
    <s v="05023"/>
    <s v="20170316"/>
    <s v="0001"/>
    <s v="0"/>
    <s v="20170316"/>
    <s v="10120101020200"/>
    <x v="1"/>
    <s v="0"/>
    <n v="574900"/>
    <n v="5749"/>
    <x v="3"/>
  </r>
  <r>
    <s v="24"/>
    <s v="052"/>
    <s v="0024"/>
    <s v="55"/>
    <s v="55"/>
    <s v="00000000"/>
    <s v="000000"/>
    <s v="05023"/>
    <s v="20170317"/>
    <s v="0001"/>
    <s v="0"/>
    <s v="20170317"/>
    <s v="10120101020200"/>
    <x v="0"/>
    <s v="0"/>
    <n v="84206"/>
    <n v="-842.06"/>
    <x v="3"/>
  </r>
  <r>
    <s v="24"/>
    <s v="052"/>
    <s v="0024"/>
    <s v="55"/>
    <s v="55"/>
    <s v="00000000"/>
    <s v="000000"/>
    <s v="05023"/>
    <s v="20170320"/>
    <s v="0001"/>
    <s v="0"/>
    <s v="20170320"/>
    <s v="10120101020200"/>
    <x v="0"/>
    <s v="0"/>
    <n v="186651"/>
    <n v="-1866.51"/>
    <x v="3"/>
  </r>
  <r>
    <s v="24"/>
    <s v="052"/>
    <s v="0024"/>
    <s v="55"/>
    <s v="55"/>
    <s v="00000000"/>
    <s v="000000"/>
    <s v="05023"/>
    <s v="20170321"/>
    <s v="0001"/>
    <s v="0"/>
    <s v="20170321"/>
    <s v="10120101020200"/>
    <x v="1"/>
    <s v="0"/>
    <n v="765681"/>
    <n v="7656.81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1"/>
    <s v="0"/>
    <n v="375253"/>
    <n v="3752.53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1"/>
    <s v="0"/>
    <n v="833200"/>
    <n v="8332"/>
    <x v="3"/>
  </r>
  <r>
    <s v="24"/>
    <s v="052"/>
    <s v="0024"/>
    <s v="55"/>
    <s v="55"/>
    <s v="00000000"/>
    <s v="000000"/>
    <s v="05023"/>
    <s v="20170323"/>
    <s v="0001"/>
    <s v="0"/>
    <s v="20170323"/>
    <s v="10120101020200"/>
    <x v="0"/>
    <s v="0"/>
    <n v="16523620"/>
    <n v="-165236.20000000001"/>
    <x v="3"/>
  </r>
  <r>
    <s v="24"/>
    <s v="052"/>
    <s v="0024"/>
    <s v="55"/>
    <s v="55"/>
    <s v="00000000"/>
    <s v="000000"/>
    <s v="05023"/>
    <s v="20170324"/>
    <s v="0001"/>
    <s v="0"/>
    <s v="20170324"/>
    <s v="10120101020200"/>
    <x v="1"/>
    <s v="0"/>
    <n v="637942"/>
    <n v="6379.42"/>
    <x v="3"/>
  </r>
  <r>
    <s v="24"/>
    <s v="052"/>
    <s v="0024"/>
    <s v="55"/>
    <s v="55"/>
    <s v="00000000"/>
    <s v="000000"/>
    <s v="05023"/>
    <s v="20170324"/>
    <s v="0001"/>
    <s v="0"/>
    <s v="20170324"/>
    <s v="10120101020200"/>
    <x v="1"/>
    <s v="0"/>
    <n v="663"/>
    <n v="6.63"/>
    <x v="3"/>
  </r>
  <r>
    <s v="24"/>
    <s v="052"/>
    <s v="0024"/>
    <s v="55"/>
    <s v="55"/>
    <s v="00000000"/>
    <s v="000000"/>
    <s v="05023"/>
    <s v="20170327"/>
    <s v="0001"/>
    <s v="0"/>
    <s v="20170327"/>
    <s v="10120101020200"/>
    <x v="0"/>
    <s v="0"/>
    <n v="387444"/>
    <n v="-3874.44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1"/>
    <s v="0"/>
    <n v="1317438"/>
    <n v="13174.38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0"/>
    <s v="0"/>
    <n v="394743"/>
    <n v="-3947.43"/>
    <x v="3"/>
  </r>
  <r>
    <s v="24"/>
    <s v="052"/>
    <s v="0024"/>
    <s v="55"/>
    <s v="55"/>
    <s v="00000000"/>
    <s v="000000"/>
    <s v="05023"/>
    <s v="20170328"/>
    <s v="0001"/>
    <s v="0"/>
    <s v="20170328"/>
    <s v="10120101020200"/>
    <x v="0"/>
    <s v="0"/>
    <n v="149973587"/>
    <n v="-1499735.87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1"/>
    <s v="0"/>
    <n v="15000000"/>
    <n v="150000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0"/>
    <s v="0"/>
    <n v="2330399"/>
    <n v="-23303.99"/>
    <x v="3"/>
  </r>
  <r>
    <s v="24"/>
    <s v="052"/>
    <s v="0024"/>
    <s v="55"/>
    <s v="55"/>
    <s v="00000000"/>
    <s v="000000"/>
    <s v="05023"/>
    <s v="20170329"/>
    <s v="0001"/>
    <s v="0"/>
    <s v="20170329"/>
    <s v="10120101020200"/>
    <x v="0"/>
    <s v="0"/>
    <n v="395823"/>
    <n v="-3958.23"/>
    <x v="3"/>
  </r>
  <r>
    <s v="24"/>
    <s v="052"/>
    <s v="0024"/>
    <s v="55"/>
    <s v="55"/>
    <s v="00000000"/>
    <s v="000000"/>
    <s v="05023"/>
    <s v="20170330"/>
    <s v="0001"/>
    <s v="0"/>
    <s v="20170330"/>
    <s v="10120101020200"/>
    <x v="1"/>
    <s v="0"/>
    <n v="2028030"/>
    <n v="20280.3"/>
    <x v="3"/>
  </r>
  <r>
    <s v="24"/>
    <s v="052"/>
    <s v="0024"/>
    <s v="55"/>
    <s v="55"/>
    <s v="00000000"/>
    <s v="000000"/>
    <s v="05023"/>
    <s v="20170331"/>
    <s v="0001"/>
    <s v="0"/>
    <s v="20170331"/>
    <s v="10120101020200"/>
    <x v="0"/>
    <s v="0"/>
    <n v="3523659"/>
    <n v="-35236.589999999997"/>
    <x v="3"/>
  </r>
  <r>
    <s v="24"/>
    <s v="052"/>
    <s v="0024"/>
    <s v="55"/>
    <s v="55"/>
    <s v="00000000"/>
    <s v="000000"/>
    <s v="05023"/>
    <s v="20170331"/>
    <s v="0001"/>
    <s v="0"/>
    <s v="20170331"/>
    <s v="10120101020200"/>
    <x v="0"/>
    <s v="0"/>
    <n v="49472750"/>
    <n v="-494727.5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1"/>
    <s v="0"/>
    <n v="200000000"/>
    <n v="2000000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0"/>
    <s v="0"/>
    <n v="850629"/>
    <n v="-8506.2900000000009"/>
    <x v="3"/>
  </r>
  <r>
    <s v="24"/>
    <s v="052"/>
    <s v="0024"/>
    <s v="55"/>
    <s v="55"/>
    <s v="00000000"/>
    <s v="000000"/>
    <s v="05023"/>
    <s v="20170307"/>
    <s v="0001"/>
    <s v="0"/>
    <s v="20170307"/>
    <s v="10120101020200"/>
    <x v="0"/>
    <s v="0"/>
    <n v="75000000"/>
    <n v="-750000"/>
    <x v="3"/>
  </r>
  <r>
    <s v="24"/>
    <s v="052"/>
    <s v="0024"/>
    <s v="55"/>
    <s v="55"/>
    <s v="00000000"/>
    <s v="000000"/>
    <s v="05023"/>
    <s v="20170403"/>
    <s v="0001"/>
    <s v="0"/>
    <s v="20170403"/>
    <s v="10120101020200"/>
    <x v="1"/>
    <s v="0"/>
    <n v="2897671"/>
    <n v="28976.71"/>
    <x v="4"/>
  </r>
  <r>
    <s v="24"/>
    <s v="052"/>
    <s v="0024"/>
    <s v="55"/>
    <s v="55"/>
    <s v="00000000"/>
    <s v="000000"/>
    <s v="05023"/>
    <s v="20170404"/>
    <s v="0001"/>
    <s v="0"/>
    <s v="20170404"/>
    <s v="10120101020200"/>
    <x v="1"/>
    <s v="0"/>
    <n v="105455"/>
    <n v="1054.55"/>
    <x v="4"/>
  </r>
  <r>
    <s v="24"/>
    <s v="052"/>
    <s v="0024"/>
    <s v="55"/>
    <s v="55"/>
    <s v="00000000"/>
    <s v="000000"/>
    <s v="05023"/>
    <s v="20170405"/>
    <s v="0001"/>
    <s v="0"/>
    <s v="20170405"/>
    <s v="10120101020200"/>
    <x v="1"/>
    <s v="0"/>
    <n v="412964"/>
    <n v="4129.6400000000003"/>
    <x v="4"/>
  </r>
  <r>
    <s v="24"/>
    <s v="052"/>
    <s v="0024"/>
    <s v="55"/>
    <s v="55"/>
    <s v="00000000"/>
    <s v="000000"/>
    <s v="05023"/>
    <s v="20170405"/>
    <s v="0001"/>
    <s v="0"/>
    <s v="20170405"/>
    <s v="10120101020200"/>
    <x v="0"/>
    <s v="0"/>
    <n v="100402824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119471"/>
    <n v="11194.71"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5000000"/>
    <n v="150000"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00402824"/>
    <m/>
    <x v="4"/>
  </r>
  <r>
    <s v="24"/>
    <s v="052"/>
    <s v="0024"/>
    <s v="55"/>
    <s v="55"/>
    <s v="00000000"/>
    <s v="000000"/>
    <s v="05023"/>
    <s v="20170406"/>
    <s v="0001"/>
    <s v="0"/>
    <s v="20170406"/>
    <s v="10120101020200"/>
    <x v="1"/>
    <s v="0"/>
    <n v="18500000"/>
    <n v="185000"/>
    <x v="4"/>
  </r>
  <r>
    <s v="24"/>
    <s v="052"/>
    <s v="0024"/>
    <s v="55"/>
    <s v="55"/>
    <s v="00000000"/>
    <s v="000000"/>
    <s v="05023"/>
    <s v="20170407"/>
    <s v="0001"/>
    <s v="0"/>
    <s v="20170407"/>
    <s v="10120101020200"/>
    <x v="0"/>
    <s v="0"/>
    <n v="2674370"/>
    <n v="-26743.7"/>
    <x v="4"/>
  </r>
  <r>
    <s v="24"/>
    <s v="052"/>
    <s v="0024"/>
    <s v="55"/>
    <s v="55"/>
    <s v="00000000"/>
    <s v="000000"/>
    <s v="05023"/>
    <s v="20170410"/>
    <s v="0001"/>
    <s v="0"/>
    <s v="20170410"/>
    <s v="10120101020200"/>
    <x v="1"/>
    <s v="0"/>
    <n v="150000000"/>
    <n v="1500000"/>
    <x v="4"/>
  </r>
  <r>
    <s v="24"/>
    <s v="052"/>
    <s v="0024"/>
    <s v="55"/>
    <s v="55"/>
    <s v="00000000"/>
    <s v="000000"/>
    <s v="05023"/>
    <s v="20170410"/>
    <s v="0001"/>
    <s v="0"/>
    <s v="20170410"/>
    <s v="10120101020200"/>
    <x v="0"/>
    <s v="0"/>
    <n v="8555"/>
    <n v="-85.55"/>
    <x v="4"/>
  </r>
  <r>
    <s v="24"/>
    <s v="052"/>
    <s v="0024"/>
    <s v="55"/>
    <s v="55"/>
    <s v="00000000"/>
    <s v="000000"/>
    <s v="05023"/>
    <s v="20170411"/>
    <s v="0001"/>
    <s v="0"/>
    <s v="20170411"/>
    <s v="10120101020200"/>
    <x v="1"/>
    <s v="0"/>
    <n v="2600141"/>
    <n v="26001.41"/>
    <x v="4"/>
  </r>
  <r>
    <s v="24"/>
    <s v="052"/>
    <s v="0024"/>
    <s v="55"/>
    <s v="55"/>
    <s v="00000000"/>
    <s v="000000"/>
    <s v="05023"/>
    <s v="20170412"/>
    <s v="0001"/>
    <s v="0"/>
    <s v="20170412"/>
    <s v="10120101020200"/>
    <x v="1"/>
    <s v="0"/>
    <n v="6684686"/>
    <m/>
    <x v="4"/>
  </r>
  <r>
    <s v="24"/>
    <s v="052"/>
    <s v="0024"/>
    <s v="55"/>
    <s v="55"/>
    <s v="00000000"/>
    <s v="000000"/>
    <s v="05023"/>
    <s v="20170412"/>
    <s v="0001"/>
    <s v="0"/>
    <s v="20170412"/>
    <s v="10120101020200"/>
    <x v="0"/>
    <s v="0"/>
    <n v="30156644"/>
    <n v="-301566.44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1"/>
    <s v="0"/>
    <n v="5491079"/>
    <n v="54910.79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1"/>
    <s v="0"/>
    <n v="634501"/>
    <n v="6345.01"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0"/>
    <s v="0"/>
    <n v="6684686"/>
    <m/>
    <x v="4"/>
  </r>
  <r>
    <s v="24"/>
    <s v="052"/>
    <s v="0024"/>
    <s v="55"/>
    <s v="55"/>
    <s v="00000000"/>
    <s v="000000"/>
    <s v="05023"/>
    <s v="20170418"/>
    <s v="0001"/>
    <s v="0"/>
    <s v="20170418"/>
    <s v="10120101020200"/>
    <x v="0"/>
    <s v="0"/>
    <n v="6684686"/>
    <n v="-66846.86"/>
    <x v="4"/>
  </r>
  <r>
    <s v="24"/>
    <s v="052"/>
    <s v="0024"/>
    <s v="55"/>
    <s v="55"/>
    <s v="00000000"/>
    <s v="000000"/>
    <s v="05023"/>
    <s v="20170419"/>
    <s v="0001"/>
    <s v="0"/>
    <s v="20170419"/>
    <s v="10120101020200"/>
    <x v="1"/>
    <s v="0"/>
    <n v="4107018"/>
    <n v="41070.18"/>
    <x v="4"/>
  </r>
  <r>
    <s v="24"/>
    <s v="052"/>
    <s v="0024"/>
    <s v="55"/>
    <s v="55"/>
    <s v="00000000"/>
    <s v="000000"/>
    <s v="05023"/>
    <s v="20170419"/>
    <s v="0001"/>
    <s v="0"/>
    <s v="20170419"/>
    <s v="10120101020200"/>
    <x v="0"/>
    <s v="0"/>
    <n v="5624645"/>
    <n v="-56246.45"/>
    <x v="4"/>
  </r>
  <r>
    <s v="24"/>
    <s v="052"/>
    <s v="0024"/>
    <s v="55"/>
    <s v="55"/>
    <s v="00000000"/>
    <s v="000000"/>
    <s v="05023"/>
    <s v="20170420"/>
    <s v="0001"/>
    <s v="0"/>
    <s v="20170420"/>
    <s v="10120101020200"/>
    <x v="0"/>
    <s v="0"/>
    <n v="2099330"/>
    <n v="-20993.3"/>
    <x v="4"/>
  </r>
  <r>
    <s v="24"/>
    <s v="052"/>
    <s v="0024"/>
    <s v="55"/>
    <s v="55"/>
    <s v="00000000"/>
    <s v="000000"/>
    <s v="05023"/>
    <s v="20170421"/>
    <s v="0001"/>
    <s v="0"/>
    <s v="20170421"/>
    <s v="10120101020200"/>
    <x v="1"/>
    <s v="0"/>
    <n v="878092"/>
    <n v="8780.92"/>
    <x v="4"/>
  </r>
  <r>
    <s v="24"/>
    <s v="052"/>
    <s v="0024"/>
    <s v="55"/>
    <s v="55"/>
    <s v="00000000"/>
    <s v="000000"/>
    <s v="05023"/>
    <s v="20170424"/>
    <s v="0001"/>
    <s v="0"/>
    <s v="20170424"/>
    <s v="10120101020200"/>
    <x v="0"/>
    <s v="0"/>
    <n v="485982"/>
    <n v="-4859.82"/>
    <x v="4"/>
  </r>
  <r>
    <s v="24"/>
    <s v="052"/>
    <s v="0024"/>
    <s v="55"/>
    <s v="55"/>
    <s v="00000000"/>
    <s v="000000"/>
    <s v="05023"/>
    <s v="20170424"/>
    <s v="0001"/>
    <s v="0"/>
    <s v="20170424"/>
    <s v="10120101020200"/>
    <x v="0"/>
    <s v="0"/>
    <n v="14783879"/>
    <n v="-147838.79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65355"/>
    <n v="1653.55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00000000"/>
    <n v="1000000"/>
    <x v="4"/>
  </r>
  <r>
    <s v="24"/>
    <s v="052"/>
    <s v="0024"/>
    <s v="55"/>
    <s v="55"/>
    <s v="00000000"/>
    <s v="000000"/>
    <s v="05023"/>
    <s v="20170425"/>
    <s v="0001"/>
    <s v="0"/>
    <s v="20170425"/>
    <s v="10120101020200"/>
    <x v="1"/>
    <s v="0"/>
    <n v="100000000"/>
    <n v="1000000"/>
    <x v="4"/>
  </r>
  <r>
    <s v="24"/>
    <s v="052"/>
    <s v="0024"/>
    <s v="55"/>
    <s v="55"/>
    <s v="00000000"/>
    <s v="000000"/>
    <s v="05023"/>
    <s v="20170426"/>
    <s v="0001"/>
    <s v="0"/>
    <s v="20170426"/>
    <s v="10120101020200"/>
    <x v="0"/>
    <s v="0"/>
    <n v="444727"/>
    <n v="-4447.2700000000004"/>
    <x v="4"/>
  </r>
  <r>
    <s v="24"/>
    <s v="052"/>
    <s v="0024"/>
    <s v="55"/>
    <s v="55"/>
    <s v="00000000"/>
    <s v="000000"/>
    <s v="05023"/>
    <s v="20170426"/>
    <s v="0001"/>
    <s v="0"/>
    <s v="20170426"/>
    <s v="10120101020200"/>
    <x v="0"/>
    <s v="0"/>
    <n v="44832133"/>
    <n v="-448321.33"/>
    <x v="4"/>
  </r>
  <r>
    <s v="24"/>
    <s v="052"/>
    <s v="0024"/>
    <s v="55"/>
    <s v="55"/>
    <s v="00000000"/>
    <s v="000000"/>
    <s v="05023"/>
    <s v="20170427"/>
    <s v="0001"/>
    <s v="0"/>
    <s v="20170427"/>
    <s v="10120101020200"/>
    <x v="1"/>
    <s v="0"/>
    <n v="1634209"/>
    <n v="16342.09"/>
    <x v="4"/>
  </r>
  <r>
    <s v="24"/>
    <s v="052"/>
    <s v="0024"/>
    <s v="55"/>
    <s v="55"/>
    <s v="00000000"/>
    <s v="000000"/>
    <s v="05023"/>
    <s v="20170428"/>
    <s v="0001"/>
    <s v="0"/>
    <s v="20170428"/>
    <s v="10120101020200"/>
    <x v="1"/>
    <s v="0"/>
    <n v="1010793"/>
    <n v="10107.93"/>
    <x v="4"/>
  </r>
  <r>
    <s v="24"/>
    <s v="052"/>
    <s v="0024"/>
    <s v="55"/>
    <s v="55"/>
    <s v="00000000"/>
    <s v="000000"/>
    <s v="05023"/>
    <s v="20170428"/>
    <s v="0001"/>
    <s v="0"/>
    <s v="20170428"/>
    <s v="10120101020200"/>
    <x v="0"/>
    <s v="0"/>
    <n v="264525"/>
    <n v="-2645.25"/>
    <x v="4"/>
  </r>
  <r>
    <s v="24"/>
    <s v="052"/>
    <s v="0024"/>
    <s v="55"/>
    <s v="55"/>
    <s v="00000000"/>
    <s v="000000"/>
    <s v="05023"/>
    <s v="20170504"/>
    <s v="0001"/>
    <s v="0"/>
    <s v="20170504"/>
    <s v="10120101020200"/>
    <x v="0"/>
    <s v="0"/>
    <n v="167224"/>
    <n v="-1672.24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1"/>
    <s v="0"/>
    <n v="5000000"/>
    <n v="50000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1"/>
    <s v="0"/>
    <n v="79500000"/>
    <n v="795000"/>
    <x v="5"/>
  </r>
  <r>
    <s v="24"/>
    <s v="052"/>
    <s v="0024"/>
    <s v="55"/>
    <s v="55"/>
    <s v="00000000"/>
    <s v="000000"/>
    <s v="05023"/>
    <s v="20170504"/>
    <s v="0001"/>
    <s v="0"/>
    <s v="20170504"/>
    <s v="10120101020200"/>
    <x v="0"/>
    <s v="0"/>
    <n v="105435790"/>
    <n v="-1054357.8999999999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1"/>
    <s v="0"/>
    <n v="192311"/>
    <n v="1923.11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1"/>
    <s v="0"/>
    <n v="1822690"/>
    <n v="18226.900000000001"/>
    <x v="5"/>
  </r>
  <r>
    <s v="24"/>
    <s v="052"/>
    <s v="0024"/>
    <s v="55"/>
    <s v="55"/>
    <s v="00000000"/>
    <s v="000000"/>
    <s v="05023"/>
    <s v="20170505"/>
    <s v="0001"/>
    <s v="0"/>
    <s v="20170505"/>
    <s v="10120101020200"/>
    <x v="0"/>
    <s v="0"/>
    <n v="19891827"/>
    <n v="-198918.27"/>
    <x v="5"/>
  </r>
  <r>
    <s v="24"/>
    <s v="052"/>
    <s v="0024"/>
    <s v="55"/>
    <s v="55"/>
    <s v="00000000"/>
    <s v="000000"/>
    <s v="05023"/>
    <s v="20170508"/>
    <s v="0001"/>
    <s v="0"/>
    <s v="20170508"/>
    <s v="10120101020200"/>
    <x v="0"/>
    <s v="0"/>
    <n v="490034"/>
    <n v="-4900.34"/>
    <x v="5"/>
  </r>
  <r>
    <s v="24"/>
    <s v="052"/>
    <s v="0024"/>
    <s v="55"/>
    <s v="55"/>
    <s v="00000000"/>
    <s v="000000"/>
    <s v="05023"/>
    <s v="20170508"/>
    <s v="0001"/>
    <s v="0"/>
    <s v="20170508"/>
    <s v="10120101020200"/>
    <x v="0"/>
    <s v="0"/>
    <n v="50939697"/>
    <n v="-509396.97"/>
    <x v="5"/>
  </r>
  <r>
    <s v="24"/>
    <s v="052"/>
    <s v="0024"/>
    <s v="55"/>
    <s v="55"/>
    <s v="00000000"/>
    <s v="000000"/>
    <s v="05023"/>
    <s v="20170509"/>
    <s v="0001"/>
    <s v="0"/>
    <s v="20170509"/>
    <s v="10120101020200"/>
    <x v="1"/>
    <s v="0"/>
    <n v="624528"/>
    <n v="6245.28"/>
    <x v="5"/>
  </r>
  <r>
    <s v="24"/>
    <s v="052"/>
    <s v="0024"/>
    <s v="55"/>
    <s v="55"/>
    <s v="00000000"/>
    <s v="000000"/>
    <s v="05023"/>
    <s v="20170509"/>
    <s v="0001"/>
    <s v="0"/>
    <s v="20170509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510"/>
    <s v="0001"/>
    <s v="0"/>
    <s v="20170510"/>
    <s v="10120101020200"/>
    <x v="0"/>
    <s v="0"/>
    <n v="1037386"/>
    <n v="-10373.86"/>
    <x v="5"/>
  </r>
  <r>
    <s v="24"/>
    <s v="052"/>
    <s v="0024"/>
    <s v="55"/>
    <s v="55"/>
    <s v="00000000"/>
    <s v="000000"/>
    <s v="05023"/>
    <s v="20170511"/>
    <s v="0001"/>
    <s v="0"/>
    <s v="20170511"/>
    <s v="10120101020200"/>
    <x v="0"/>
    <s v="0"/>
    <n v="494714"/>
    <n v="-4947.1400000000003"/>
    <x v="5"/>
  </r>
  <r>
    <s v="24"/>
    <s v="052"/>
    <s v="0024"/>
    <s v="55"/>
    <s v="55"/>
    <s v="00000000"/>
    <s v="000000"/>
    <s v="05023"/>
    <s v="20170511"/>
    <s v="0001"/>
    <s v="0"/>
    <s v="20170511"/>
    <s v="10120101020200"/>
    <x v="0"/>
    <s v="0"/>
    <n v="24814423"/>
    <n v="-248144.23"/>
    <x v="5"/>
  </r>
  <r>
    <s v="24"/>
    <s v="052"/>
    <s v="0024"/>
    <s v="55"/>
    <s v="55"/>
    <s v="00000000"/>
    <s v="000000"/>
    <s v="05023"/>
    <s v="20170512"/>
    <s v="0001"/>
    <s v="0"/>
    <s v="20170512"/>
    <s v="10120101020200"/>
    <x v="0"/>
    <s v="0"/>
    <n v="21260"/>
    <n v="-212.6"/>
    <x v="5"/>
  </r>
  <r>
    <s v="24"/>
    <s v="052"/>
    <s v="0024"/>
    <s v="55"/>
    <s v="55"/>
    <s v="00000000"/>
    <s v="000000"/>
    <s v="05023"/>
    <s v="20170515"/>
    <s v="0001"/>
    <s v="0"/>
    <s v="20170515"/>
    <s v="10120101020200"/>
    <x v="0"/>
    <s v="0"/>
    <n v="5187"/>
    <n v="-51.87"/>
    <x v="5"/>
  </r>
  <r>
    <s v="24"/>
    <s v="052"/>
    <s v="0024"/>
    <s v="55"/>
    <s v="55"/>
    <s v="00000000"/>
    <s v="000000"/>
    <s v="05023"/>
    <s v="20170516"/>
    <s v="0001"/>
    <s v="0"/>
    <s v="20170516"/>
    <s v="10120101020200"/>
    <x v="0"/>
    <s v="0"/>
    <n v="152443"/>
    <n v="-1524.43"/>
    <x v="5"/>
  </r>
  <r>
    <s v="24"/>
    <s v="052"/>
    <s v="0024"/>
    <s v="55"/>
    <s v="55"/>
    <s v="00000000"/>
    <s v="000000"/>
    <s v="05023"/>
    <s v="20170517"/>
    <s v="0001"/>
    <s v="0"/>
    <s v="20170517"/>
    <s v="10120101020200"/>
    <x v="1"/>
    <s v="0"/>
    <n v="299450"/>
    <n v="2994.5"/>
    <x v="5"/>
  </r>
  <r>
    <s v="24"/>
    <s v="052"/>
    <s v="0024"/>
    <s v="55"/>
    <s v="55"/>
    <s v="00000000"/>
    <s v="000000"/>
    <s v="05023"/>
    <s v="20170518"/>
    <s v="0001"/>
    <s v="0"/>
    <s v="20170518"/>
    <s v="10120101020200"/>
    <x v="1"/>
    <s v="0"/>
    <n v="384554"/>
    <n v="3845.54"/>
    <x v="5"/>
  </r>
  <r>
    <s v="24"/>
    <s v="052"/>
    <s v="0024"/>
    <s v="55"/>
    <s v="55"/>
    <s v="00000000"/>
    <s v="000000"/>
    <s v="05023"/>
    <s v="20170518"/>
    <s v="0001"/>
    <s v="0"/>
    <s v="20170518"/>
    <s v="10120101020200"/>
    <x v="0"/>
    <s v="0"/>
    <n v="35123383"/>
    <n v="-351233.83"/>
    <x v="5"/>
  </r>
  <r>
    <s v="24"/>
    <s v="052"/>
    <s v="0024"/>
    <s v="55"/>
    <s v="55"/>
    <s v="00000000"/>
    <s v="000000"/>
    <s v="05023"/>
    <s v="20170519"/>
    <s v="0001"/>
    <s v="0"/>
    <s v="20170519"/>
    <s v="10120101020200"/>
    <x v="0"/>
    <s v="0"/>
    <n v="929509"/>
    <n v="-9295.09"/>
    <x v="5"/>
  </r>
  <r>
    <s v="24"/>
    <s v="052"/>
    <s v="0024"/>
    <s v="55"/>
    <s v="55"/>
    <s v="00000000"/>
    <s v="000000"/>
    <s v="05023"/>
    <s v="20170519"/>
    <s v="0001"/>
    <s v="0"/>
    <s v="20170519"/>
    <s v="10120101020200"/>
    <x v="0"/>
    <s v="0"/>
    <n v="19965379"/>
    <n v="-199653.79"/>
    <x v="5"/>
  </r>
  <r>
    <s v="24"/>
    <s v="052"/>
    <s v="0024"/>
    <s v="55"/>
    <s v="55"/>
    <s v="00000000"/>
    <s v="000000"/>
    <s v="05023"/>
    <s v="20170522"/>
    <s v="0001"/>
    <s v="0"/>
    <s v="20170522"/>
    <s v="10120101020200"/>
    <x v="1"/>
    <s v="0"/>
    <n v="641526"/>
    <n v="6415.26"/>
    <x v="5"/>
  </r>
  <r>
    <s v="24"/>
    <s v="052"/>
    <s v="0024"/>
    <s v="55"/>
    <s v="55"/>
    <s v="00000000"/>
    <s v="000000"/>
    <s v="05023"/>
    <s v="20170523"/>
    <s v="0001"/>
    <s v="0"/>
    <s v="20170523"/>
    <s v="10120101020200"/>
    <x v="1"/>
    <s v="0"/>
    <n v="117770"/>
    <n v="1177.7"/>
    <x v="5"/>
  </r>
  <r>
    <s v="24"/>
    <s v="052"/>
    <s v="0024"/>
    <s v="55"/>
    <s v="55"/>
    <s v="00000000"/>
    <s v="000000"/>
    <s v="05023"/>
    <s v="20170524"/>
    <s v="0001"/>
    <s v="0"/>
    <s v="20170524"/>
    <s v="10120101020200"/>
    <x v="0"/>
    <s v="0"/>
    <n v="365424"/>
    <n v="-3654.24"/>
    <x v="5"/>
  </r>
  <r>
    <s v="24"/>
    <s v="052"/>
    <s v="0024"/>
    <s v="55"/>
    <s v="55"/>
    <s v="00000000"/>
    <s v="000000"/>
    <s v="05023"/>
    <s v="20170525"/>
    <s v="0001"/>
    <s v="0"/>
    <s v="20170525"/>
    <s v="10120101020200"/>
    <x v="1"/>
    <s v="0"/>
    <n v="637342"/>
    <n v="6373.42"/>
    <x v="5"/>
  </r>
  <r>
    <s v="24"/>
    <s v="052"/>
    <s v="0024"/>
    <s v="55"/>
    <s v="55"/>
    <s v="00000000"/>
    <s v="000000"/>
    <s v="05023"/>
    <s v="20170525"/>
    <s v="0001"/>
    <s v="0"/>
    <s v="20170525"/>
    <s v="10120101020200"/>
    <x v="1"/>
    <s v="0"/>
    <n v="10000000"/>
    <m/>
    <x v="5"/>
  </r>
  <r>
    <s v="24"/>
    <s v="052"/>
    <s v="0024"/>
    <s v="55"/>
    <s v="55"/>
    <s v="00000000"/>
    <s v="000000"/>
    <s v="05023"/>
    <s v="20170526"/>
    <s v="0001"/>
    <s v="0"/>
    <s v="20170526"/>
    <s v="10120101020200"/>
    <x v="0"/>
    <s v="0"/>
    <n v="786662"/>
    <n v="-7866.62"/>
    <x v="5"/>
  </r>
  <r>
    <s v="24"/>
    <s v="052"/>
    <s v="0024"/>
    <s v="55"/>
    <s v="55"/>
    <s v="00000000"/>
    <s v="000000"/>
    <s v="05023"/>
    <s v="20170529"/>
    <s v="0001"/>
    <s v="0"/>
    <s v="20170529"/>
    <s v="10120101020200"/>
    <x v="0"/>
    <s v="0"/>
    <n v="10505"/>
    <n v="-105.05"/>
    <x v="5"/>
  </r>
  <r>
    <s v="24"/>
    <s v="052"/>
    <s v="0024"/>
    <s v="55"/>
    <s v="55"/>
    <s v="00000000"/>
    <s v="000000"/>
    <s v="05023"/>
    <s v="20170530"/>
    <s v="0001"/>
    <s v="0"/>
    <s v="20170530"/>
    <s v="10120101020200"/>
    <x v="0"/>
    <s v="0"/>
    <n v="8416"/>
    <n v="-84.16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156270"/>
    <n v="21562.7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100000000"/>
    <n v="1000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0"/>
    <s v="0"/>
    <n v="1938406"/>
    <n v="-19384.060000000001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10900000"/>
    <n v="109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531"/>
    <s v="0001"/>
    <s v="0"/>
    <s v="20170531"/>
    <s v="10120101020200"/>
    <x v="1"/>
    <s v="0"/>
    <n v="25000000"/>
    <n v="250000"/>
    <x v="5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182917"/>
    <n v="1829.17"/>
    <x v="6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20000000"/>
    <n v="200000"/>
    <x v="6"/>
  </r>
  <r>
    <s v="24"/>
    <s v="052"/>
    <s v="0024"/>
    <s v="55"/>
    <s v="55"/>
    <s v="00000000"/>
    <s v="000000"/>
    <s v="05023"/>
    <s v="20170602"/>
    <s v="0001"/>
    <s v="0"/>
    <s v="20170602"/>
    <s v="10120101020200"/>
    <x v="1"/>
    <s v="0"/>
    <n v="40000000"/>
    <n v="400000"/>
    <x v="6"/>
  </r>
  <r>
    <s v="24"/>
    <s v="052"/>
    <s v="0024"/>
    <s v="55"/>
    <s v="55"/>
    <s v="00000000"/>
    <s v="000000"/>
    <s v="05023"/>
    <s v="20170605"/>
    <s v="0001"/>
    <s v="0"/>
    <s v="20170605"/>
    <s v="10120101020200"/>
    <x v="1"/>
    <s v="0"/>
    <n v="384224"/>
    <n v="3842.24"/>
    <x v="6"/>
  </r>
  <r>
    <s v="24"/>
    <s v="052"/>
    <s v="0024"/>
    <s v="55"/>
    <s v="55"/>
    <s v="00000000"/>
    <s v="000000"/>
    <s v="05023"/>
    <s v="20170606"/>
    <s v="0001"/>
    <s v="0"/>
    <s v="20170606"/>
    <s v="10120101020200"/>
    <x v="1"/>
    <s v="0"/>
    <n v="1700754"/>
    <n v="17007.54"/>
    <x v="6"/>
  </r>
  <r>
    <s v="24"/>
    <s v="052"/>
    <s v="0024"/>
    <s v="55"/>
    <s v="55"/>
    <s v="00000000"/>
    <s v="000000"/>
    <s v="05023"/>
    <s v="20170607"/>
    <s v="0001"/>
    <s v="0"/>
    <s v="20170607"/>
    <s v="10120101020200"/>
    <x v="1"/>
    <s v="0"/>
    <n v="1055734"/>
    <n v="10557.34"/>
    <x v="6"/>
  </r>
  <r>
    <s v="24"/>
    <s v="052"/>
    <s v="0024"/>
    <s v="55"/>
    <s v="55"/>
    <s v="00000000"/>
    <s v="000000"/>
    <s v="05023"/>
    <s v="20170608"/>
    <s v="0001"/>
    <s v="0"/>
    <s v="20170608"/>
    <s v="10120101020200"/>
    <x v="0"/>
    <s v="0"/>
    <n v="467859"/>
    <n v="-4678.59"/>
    <x v="6"/>
  </r>
  <r>
    <s v="24"/>
    <s v="052"/>
    <s v="0024"/>
    <s v="55"/>
    <s v="55"/>
    <s v="00000000"/>
    <s v="000000"/>
    <s v="05023"/>
    <s v="20170609"/>
    <s v="0001"/>
    <s v="0"/>
    <s v="20170609"/>
    <s v="10120101020200"/>
    <x v="0"/>
    <s v="0"/>
    <n v="640470"/>
    <n v="-6404.7"/>
    <x v="6"/>
  </r>
  <r>
    <s v="24"/>
    <s v="052"/>
    <s v="0024"/>
    <s v="55"/>
    <s v="55"/>
    <s v="00000000"/>
    <s v="000000"/>
    <s v="05023"/>
    <s v="20170612"/>
    <s v="0001"/>
    <s v="0"/>
    <s v="20170612"/>
    <s v="10120101020200"/>
    <x v="0"/>
    <s v="0"/>
    <n v="225196"/>
    <n v="-2251.96"/>
    <x v="6"/>
  </r>
  <r>
    <s v="24"/>
    <s v="052"/>
    <s v="0024"/>
    <s v="55"/>
    <s v="55"/>
    <s v="00000000"/>
    <s v="000000"/>
    <s v="05023"/>
    <s v="20170613"/>
    <s v="0001"/>
    <s v="0"/>
    <s v="20170613"/>
    <s v="10120101020200"/>
    <x v="1"/>
    <s v="0"/>
    <n v="178348"/>
    <n v="1783.48"/>
    <x v="6"/>
  </r>
  <r>
    <s v="24"/>
    <s v="052"/>
    <s v="0024"/>
    <s v="55"/>
    <s v="55"/>
    <s v="00000000"/>
    <s v="000000"/>
    <s v="05023"/>
    <s v="20170613"/>
    <s v="0001"/>
    <s v="0"/>
    <s v="20170613"/>
    <s v="10120101020200"/>
    <x v="0"/>
    <s v="0"/>
    <n v="100966292"/>
    <n v="-1009662.92"/>
    <x v="6"/>
  </r>
  <r>
    <s v="24"/>
    <s v="052"/>
    <s v="0024"/>
    <s v="55"/>
    <s v="55"/>
    <s v="00000000"/>
    <s v="000000"/>
    <s v="05023"/>
    <s v="20170614"/>
    <s v="0001"/>
    <s v="0"/>
    <s v="20170614"/>
    <s v="10120101020200"/>
    <x v="1"/>
    <s v="0"/>
    <n v="163793"/>
    <n v="1637.93"/>
    <x v="6"/>
  </r>
  <r>
    <s v="24"/>
    <s v="052"/>
    <s v="0024"/>
    <s v="55"/>
    <s v="55"/>
    <s v="00000000"/>
    <s v="000000"/>
    <s v="05023"/>
    <s v="20170615"/>
    <s v="0001"/>
    <s v="0"/>
    <s v="20170615"/>
    <s v="10120101020200"/>
    <x v="1"/>
    <s v="0"/>
    <n v="371588"/>
    <n v="3715.88"/>
    <x v="6"/>
  </r>
  <r>
    <s v="24"/>
    <s v="052"/>
    <s v="0024"/>
    <s v="55"/>
    <s v="55"/>
    <s v="00000000"/>
    <s v="000000"/>
    <s v="05023"/>
    <s v="20170616"/>
    <s v="0001"/>
    <s v="0"/>
    <s v="20170616"/>
    <s v="10120101020200"/>
    <x v="1"/>
    <s v="0"/>
    <n v="39684"/>
    <n v="396.84"/>
    <x v="6"/>
  </r>
  <r>
    <s v="24"/>
    <s v="052"/>
    <s v="0024"/>
    <s v="55"/>
    <s v="55"/>
    <s v="00000000"/>
    <s v="000000"/>
    <s v="05023"/>
    <s v="20170619"/>
    <s v="0001"/>
    <s v="0"/>
    <s v="20170619"/>
    <s v="10120101020200"/>
    <x v="1"/>
    <s v="0"/>
    <n v="68629"/>
    <n v="686.29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1"/>
    <s v="0"/>
    <n v="1136178"/>
    <n v="11361.78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0"/>
    <s v="0"/>
    <n v="1107407"/>
    <n v="-11074.07"/>
    <x v="6"/>
  </r>
  <r>
    <s v="24"/>
    <s v="052"/>
    <s v="0024"/>
    <s v="55"/>
    <s v="55"/>
    <s v="00000000"/>
    <s v="000000"/>
    <s v="05023"/>
    <s v="20170621"/>
    <s v="0001"/>
    <s v="0"/>
    <s v="20170621"/>
    <s v="10120101020200"/>
    <x v="0"/>
    <s v="0"/>
    <n v="40496832"/>
    <n v="-404968.32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1"/>
    <s v="0"/>
    <n v="585121"/>
    <n v="5851.21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0"/>
    <s v="0"/>
    <n v="488738"/>
    <n v="-4887.38"/>
    <x v="6"/>
  </r>
  <r>
    <s v="24"/>
    <s v="052"/>
    <s v="0024"/>
    <s v="55"/>
    <s v="55"/>
    <s v="00000000"/>
    <s v="000000"/>
    <s v="05023"/>
    <s v="20170623"/>
    <s v="0001"/>
    <s v="0"/>
    <s v="20170623"/>
    <s v="10120101020200"/>
    <x v="0"/>
    <s v="0"/>
    <n v="30250370"/>
    <n v="-302503.7"/>
    <x v="6"/>
  </r>
  <r>
    <s v="24"/>
    <s v="052"/>
    <s v="0024"/>
    <s v="55"/>
    <s v="55"/>
    <s v="00000000"/>
    <s v="000000"/>
    <s v="05023"/>
    <s v="20170626"/>
    <s v="0001"/>
    <s v="0"/>
    <s v="20170626"/>
    <s v="10120101020200"/>
    <x v="1"/>
    <s v="0"/>
    <n v="426163"/>
    <n v="4261.63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1"/>
    <s v="0"/>
    <n v="501395"/>
    <n v="5013.95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1"/>
    <s v="0"/>
    <n v="21800000"/>
    <n v="218000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0"/>
    <s v="0"/>
    <n v="461430"/>
    <n v="-4614.3"/>
    <x v="6"/>
  </r>
  <r>
    <s v="24"/>
    <s v="052"/>
    <s v="0024"/>
    <s v="55"/>
    <s v="55"/>
    <s v="00000000"/>
    <s v="000000"/>
    <s v="05023"/>
    <s v="20170628"/>
    <s v="0001"/>
    <s v="0"/>
    <s v="20170628"/>
    <s v="10120101020200"/>
    <x v="0"/>
    <s v="0"/>
    <n v="15289322"/>
    <n v="-152893.22"/>
    <x v="6"/>
  </r>
  <r>
    <s v="24"/>
    <s v="052"/>
    <s v="0024"/>
    <s v="55"/>
    <s v="55"/>
    <s v="00000000"/>
    <s v="000000"/>
    <s v="05023"/>
    <s v="20170629"/>
    <s v="0001"/>
    <s v="0"/>
    <s v="20170629"/>
    <s v="10120101020200"/>
    <x v="1"/>
    <s v="0"/>
    <n v="558712"/>
    <n v="5587.12"/>
    <x v="6"/>
  </r>
  <r>
    <s v="24"/>
    <s v="052"/>
    <s v="0024"/>
    <s v="55"/>
    <s v="55"/>
    <s v="00000000"/>
    <s v="000000"/>
    <s v="05023"/>
    <s v="20170630"/>
    <s v="0001"/>
    <s v="0"/>
    <s v="20170630"/>
    <s v="10120101020200"/>
    <x v="0"/>
    <s v="0"/>
    <n v="135684"/>
    <n v="-1356.84"/>
    <x v="6"/>
  </r>
  <r>
    <s v="24"/>
    <s v="052"/>
    <s v="0024"/>
    <s v="55"/>
    <s v="55"/>
    <s v="00000000"/>
    <s v="000000"/>
    <s v="05023"/>
    <s v="20170630"/>
    <s v="0001"/>
    <s v="0"/>
    <s v="20170630"/>
    <s v="10120101020200"/>
    <x v="0"/>
    <s v="0"/>
    <n v="398245"/>
    <n v="-3982.45"/>
    <x v="6"/>
  </r>
  <r>
    <s v="24"/>
    <s v="052"/>
    <s v="0024"/>
    <s v="55"/>
    <s v="55"/>
    <s v="00000000"/>
    <s v="000000"/>
    <s v="05023"/>
    <s v="20170704"/>
    <s v="0001"/>
    <s v="0"/>
    <s v="20170704"/>
    <s v="10120101020200"/>
    <x v="0"/>
    <s v="0"/>
    <n v="618469"/>
    <n v="-6184.69"/>
    <x v="7"/>
  </r>
  <r>
    <s v="24"/>
    <s v="052"/>
    <s v="0024"/>
    <s v="55"/>
    <s v="55"/>
    <s v="00000000"/>
    <s v="000000"/>
    <s v="05023"/>
    <s v="20170705"/>
    <s v="0001"/>
    <s v="0"/>
    <s v="20170705"/>
    <s v="10120101020200"/>
    <x v="0"/>
    <s v="0"/>
    <n v="134369"/>
    <n v="-1343.69"/>
    <x v="7"/>
  </r>
  <r>
    <s v="24"/>
    <s v="052"/>
    <s v="0024"/>
    <s v="55"/>
    <s v="55"/>
    <s v="00000000"/>
    <s v="000000"/>
    <s v="05023"/>
    <s v="20170707"/>
    <s v="0001"/>
    <s v="0"/>
    <s v="20170707"/>
    <s v="10120101020200"/>
    <x v="1"/>
    <s v="0"/>
    <n v="1589694"/>
    <n v="15896.94"/>
    <x v="7"/>
  </r>
  <r>
    <s v="24"/>
    <s v="052"/>
    <s v="0024"/>
    <s v="55"/>
    <s v="55"/>
    <s v="00000000"/>
    <s v="000000"/>
    <s v="05023"/>
    <s v="20170707"/>
    <s v="0001"/>
    <s v="0"/>
    <s v="20170707"/>
    <s v="10120101020200"/>
    <x v="0"/>
    <s v="0"/>
    <n v="884444"/>
    <n v="-8844.44"/>
    <x v="7"/>
  </r>
  <r>
    <s v="24"/>
    <s v="052"/>
    <s v="0024"/>
    <s v="55"/>
    <s v="55"/>
    <s v="00000000"/>
    <s v="000000"/>
    <s v="05023"/>
    <s v="20170710"/>
    <s v="0001"/>
    <s v="0"/>
    <s v="20170710"/>
    <s v="10120101020200"/>
    <x v="0"/>
    <s v="0"/>
    <n v="368529"/>
    <n v="-3685.29"/>
    <x v="7"/>
  </r>
  <r>
    <s v="24"/>
    <s v="052"/>
    <s v="0024"/>
    <s v="55"/>
    <s v="55"/>
    <s v="00000000"/>
    <s v="000000"/>
    <s v="05023"/>
    <s v="20170711"/>
    <s v="0001"/>
    <s v="0"/>
    <s v="20170711"/>
    <s v="10120101020200"/>
    <x v="1"/>
    <s v="0"/>
    <n v="46289"/>
    <n v="462.89"/>
    <x v="7"/>
  </r>
  <r>
    <s v="24"/>
    <s v="052"/>
    <s v="0024"/>
    <s v="55"/>
    <s v="55"/>
    <s v="00000000"/>
    <s v="000000"/>
    <s v="05023"/>
    <s v="20170711"/>
    <s v="0001"/>
    <s v="0"/>
    <s v="20170711"/>
    <s v="10120101020200"/>
    <x v="0"/>
    <s v="0"/>
    <n v="30584221"/>
    <n v="-305842.21000000002"/>
    <x v="7"/>
  </r>
  <r>
    <s v="24"/>
    <s v="052"/>
    <s v="0024"/>
    <s v="55"/>
    <s v="55"/>
    <s v="00000000"/>
    <s v="000000"/>
    <s v="05023"/>
    <s v="20170712"/>
    <s v="0001"/>
    <s v="0"/>
    <s v="20170712"/>
    <s v="10120101020200"/>
    <x v="0"/>
    <s v="0"/>
    <n v="217083"/>
    <n v="-2170.83"/>
    <x v="7"/>
  </r>
  <r>
    <s v="24"/>
    <s v="052"/>
    <s v="0024"/>
    <s v="55"/>
    <s v="55"/>
    <s v="00000000"/>
    <s v="000000"/>
    <s v="05023"/>
    <s v="20170712"/>
    <s v="0001"/>
    <s v="0"/>
    <s v="20170712"/>
    <s v="10120101020200"/>
    <x v="0"/>
    <s v="0"/>
    <n v="50946389"/>
    <n v="-509463.89"/>
    <x v="7"/>
  </r>
  <r>
    <s v="24"/>
    <s v="052"/>
    <s v="0024"/>
    <s v="55"/>
    <s v="55"/>
    <s v="00000000"/>
    <s v="000000"/>
    <s v="05023"/>
    <s v="20170714"/>
    <s v="0001"/>
    <s v="0"/>
    <s v="20170714"/>
    <s v="10120101020200"/>
    <x v="1"/>
    <s v="0"/>
    <n v="1173684"/>
    <n v="11736.84"/>
    <x v="7"/>
  </r>
  <r>
    <s v="24"/>
    <s v="052"/>
    <s v="0024"/>
    <s v="55"/>
    <s v="55"/>
    <s v="00000000"/>
    <s v="000000"/>
    <s v="05023"/>
    <s v="20170717"/>
    <s v="0001"/>
    <s v="0"/>
    <s v="20170717"/>
    <s v="10120101020200"/>
    <x v="1"/>
    <s v="0"/>
    <n v="1063191"/>
    <n v="10631.91"/>
    <x v="7"/>
  </r>
  <r>
    <s v="24"/>
    <s v="052"/>
    <s v="0024"/>
    <s v="55"/>
    <s v="55"/>
    <s v="00000000"/>
    <s v="000000"/>
    <s v="05023"/>
    <s v="20170717"/>
    <s v="0001"/>
    <s v="0"/>
    <s v="20170717"/>
    <s v="10120101020200"/>
    <x v="1"/>
    <s v="0"/>
    <n v="173501"/>
    <n v="1735.01"/>
    <x v="7"/>
  </r>
  <r>
    <s v="24"/>
    <s v="052"/>
    <s v="0024"/>
    <s v="55"/>
    <s v="55"/>
    <s v="00000000"/>
    <s v="000000"/>
    <s v="05023"/>
    <s v="20170719"/>
    <s v="0001"/>
    <s v="0"/>
    <s v="20170719"/>
    <s v="10120101020200"/>
    <x v="1"/>
    <s v="0"/>
    <n v="621205"/>
    <n v="6212.05"/>
    <x v="7"/>
  </r>
  <r>
    <s v="24"/>
    <s v="052"/>
    <s v="0024"/>
    <s v="55"/>
    <s v="55"/>
    <s v="00000000"/>
    <s v="000000"/>
    <s v="05023"/>
    <s v="20170719"/>
    <s v="0001"/>
    <s v="0"/>
    <s v="20170719"/>
    <s v="10120101020200"/>
    <x v="0"/>
    <s v="0"/>
    <n v="2126382"/>
    <n v="-21263.82"/>
    <x v="7"/>
  </r>
  <r>
    <s v="24"/>
    <s v="052"/>
    <s v="0024"/>
    <s v="55"/>
    <s v="55"/>
    <s v="00000000"/>
    <s v="000000"/>
    <s v="05023"/>
    <s v="20170720"/>
    <s v="0001"/>
    <s v="0"/>
    <s v="20170720"/>
    <s v="10120101020200"/>
    <x v="0"/>
    <s v="0"/>
    <n v="5037"/>
    <n v="-50.37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19400000"/>
    <n v="194000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310162"/>
    <n v="3101.62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1"/>
    <s v="0"/>
    <n v="10074"/>
    <n v="100.74"/>
    <x v="7"/>
  </r>
  <r>
    <s v="24"/>
    <s v="052"/>
    <s v="0024"/>
    <s v="55"/>
    <s v="55"/>
    <s v="00000000"/>
    <s v="000000"/>
    <s v="05023"/>
    <s v="20170721"/>
    <s v="0001"/>
    <s v="0"/>
    <s v="20170721"/>
    <s v="10120101020200"/>
    <x v="0"/>
    <s v="0"/>
    <n v="571712"/>
    <n v="-5717.12"/>
    <x v="7"/>
  </r>
  <r>
    <s v="24"/>
    <s v="052"/>
    <s v="0024"/>
    <s v="55"/>
    <s v="55"/>
    <s v="00000000"/>
    <s v="000000"/>
    <s v="05023"/>
    <s v="20170725"/>
    <s v="0001"/>
    <s v="0"/>
    <s v="20170725"/>
    <s v="10120101020200"/>
    <x v="1"/>
    <s v="0"/>
    <n v="1616930"/>
    <n v="16169.3"/>
    <x v="7"/>
  </r>
  <r>
    <s v="24"/>
    <s v="052"/>
    <s v="0024"/>
    <s v="55"/>
    <s v="55"/>
    <s v="00000000"/>
    <s v="000000"/>
    <s v="05023"/>
    <s v="20170725"/>
    <s v="0001"/>
    <s v="0"/>
    <s v="20170725"/>
    <s v="10120101020200"/>
    <x v="0"/>
    <s v="0"/>
    <n v="620324"/>
    <n v="-6203.24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1"/>
    <s v="0"/>
    <n v="280000000"/>
    <n v="2800000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0"/>
    <s v="0"/>
    <n v="61286834"/>
    <n v="-612868.34"/>
    <x v="7"/>
  </r>
  <r>
    <s v="24"/>
    <s v="052"/>
    <s v="0024"/>
    <s v="55"/>
    <s v="55"/>
    <s v="00000000"/>
    <s v="000000"/>
    <s v="05023"/>
    <s v="20170726"/>
    <s v="0001"/>
    <s v="0"/>
    <s v="20170726"/>
    <s v="10120101020200"/>
    <x v="0"/>
    <s v="0"/>
    <n v="1271717"/>
    <n v="-12717.17"/>
    <x v="7"/>
  </r>
  <r>
    <s v="24"/>
    <s v="052"/>
    <s v="0024"/>
    <s v="55"/>
    <s v="55"/>
    <s v="00000000"/>
    <s v="000000"/>
    <s v="05023"/>
    <s v="20170727"/>
    <s v="0001"/>
    <s v="0"/>
    <s v="20170727"/>
    <s v="10120101020200"/>
    <x v="1"/>
    <s v="0"/>
    <n v="515562"/>
    <n v="5155.62"/>
    <x v="7"/>
  </r>
  <r>
    <s v="24"/>
    <s v="052"/>
    <s v="0024"/>
    <s v="55"/>
    <s v="55"/>
    <s v="00000000"/>
    <s v="000000"/>
    <s v="05023"/>
    <s v="20170727"/>
    <s v="0001"/>
    <s v="0"/>
    <s v="20170727"/>
    <s v="10120101020200"/>
    <x v="0"/>
    <s v="0"/>
    <n v="522654"/>
    <n v="-5226.54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1"/>
    <s v="0"/>
    <n v="435092"/>
    <n v="4350.92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1"/>
    <s v="0"/>
    <n v="108879510"/>
    <m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1"/>
    <s v="0"/>
    <n v="6325"/>
    <n v="63.25"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0"/>
    <s v="0"/>
    <n v="144285"/>
    <n v="-1442.85"/>
    <x v="7"/>
  </r>
  <r>
    <s v="24"/>
    <s v="052"/>
    <s v="0024"/>
    <s v="55"/>
    <s v="55"/>
    <s v="00000000"/>
    <s v="000000"/>
    <s v="05023"/>
    <s v="20170731"/>
    <s v="0001"/>
    <s v="0"/>
    <s v="20170731"/>
    <s v="10120101020200"/>
    <x v="0"/>
    <s v="0"/>
    <n v="15346800"/>
    <n v="-153468"/>
    <x v="7"/>
  </r>
  <r>
    <s v="24"/>
    <s v="052"/>
    <s v="0024"/>
    <s v="55"/>
    <s v="55"/>
    <s v="00000000"/>
    <s v="000000"/>
    <s v="05023"/>
    <s v="20170728"/>
    <s v="0001"/>
    <s v="0"/>
    <s v="20170728"/>
    <s v="10120101020200"/>
    <x v="0"/>
    <s v="0"/>
    <n v="108879510"/>
    <m/>
    <x v="7"/>
  </r>
  <r>
    <s v="24"/>
    <s v="052"/>
    <s v="0024"/>
    <s v="55"/>
    <s v="55"/>
    <s v="00000000"/>
    <s v="000000"/>
    <s v="05023"/>
    <s v="20170802"/>
    <s v="0001"/>
    <s v="0"/>
    <s v="20170802"/>
    <s v="10120101020200"/>
    <x v="1"/>
    <s v="0"/>
    <n v="55587"/>
    <n v="555.87"/>
    <x v="8"/>
  </r>
  <r>
    <s v="24"/>
    <s v="052"/>
    <s v="0024"/>
    <s v="55"/>
    <s v="55"/>
    <s v="00000000"/>
    <s v="000000"/>
    <s v="05023"/>
    <s v="20170802"/>
    <s v="0001"/>
    <s v="0"/>
    <s v="20170802"/>
    <s v="10120101020200"/>
    <x v="0"/>
    <s v="0"/>
    <n v="25192159"/>
    <n v="-251921.59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1"/>
    <s v="0"/>
    <n v="20000000"/>
    <n v="200000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0"/>
    <s v="0"/>
    <n v="124898185"/>
    <n v="-1248981.8500000001"/>
    <x v="8"/>
  </r>
  <r>
    <s v="24"/>
    <s v="052"/>
    <s v="0024"/>
    <s v="55"/>
    <s v="55"/>
    <s v="00000000"/>
    <s v="000000"/>
    <s v="05023"/>
    <s v="20170803"/>
    <s v="0001"/>
    <s v="0"/>
    <s v="20170803"/>
    <s v="10120101020200"/>
    <x v="0"/>
    <s v="0"/>
    <n v="408834"/>
    <n v="-4088.34"/>
    <x v="8"/>
  </r>
  <r>
    <s v="24"/>
    <s v="052"/>
    <s v="0024"/>
    <s v="55"/>
    <s v="55"/>
    <s v="00000000"/>
    <s v="000000"/>
    <s v="05023"/>
    <s v="20170804"/>
    <s v="0001"/>
    <s v="0"/>
    <s v="20170804"/>
    <s v="10120101020200"/>
    <x v="1"/>
    <s v="0"/>
    <n v="785100"/>
    <n v="7851"/>
    <x v="8"/>
  </r>
  <r>
    <s v="24"/>
    <s v="052"/>
    <s v="0024"/>
    <s v="55"/>
    <s v="55"/>
    <s v="00000000"/>
    <s v="000000"/>
    <s v="05023"/>
    <s v="20170807"/>
    <s v="0001"/>
    <s v="0"/>
    <s v="20170807"/>
    <s v="10120101020200"/>
    <x v="1"/>
    <s v="0"/>
    <n v="235832"/>
    <n v="2358.3200000000002"/>
    <x v="8"/>
  </r>
  <r>
    <s v="24"/>
    <s v="052"/>
    <s v="0024"/>
    <s v="55"/>
    <s v="55"/>
    <s v="00000000"/>
    <s v="000000"/>
    <s v="05023"/>
    <s v="20170809"/>
    <s v="0001"/>
    <s v="0"/>
    <s v="20170809"/>
    <s v="10120101020200"/>
    <x v="1"/>
    <s v="0"/>
    <n v="25138"/>
    <n v="251.38"/>
    <x v="8"/>
  </r>
  <r>
    <s v="24"/>
    <s v="052"/>
    <s v="0024"/>
    <s v="55"/>
    <s v="55"/>
    <s v="00000000"/>
    <s v="000000"/>
    <s v="05023"/>
    <s v="20170809"/>
    <s v="0001"/>
    <s v="0"/>
    <s v="20170809"/>
    <s v="10120101020200"/>
    <x v="1"/>
    <s v="0"/>
    <n v="75000000"/>
    <n v="750000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1"/>
    <s v="0"/>
    <n v="116804"/>
    <n v="1168.04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0"/>
    <s v="0"/>
    <n v="321965"/>
    <n v="-3219.65"/>
    <x v="8"/>
  </r>
  <r>
    <s v="24"/>
    <s v="052"/>
    <s v="0024"/>
    <s v="55"/>
    <s v="55"/>
    <s v="00000000"/>
    <s v="000000"/>
    <s v="05023"/>
    <s v="20170810"/>
    <s v="0001"/>
    <s v="0"/>
    <s v="20170810"/>
    <s v="10120101020200"/>
    <x v="0"/>
    <s v="0"/>
    <n v="23647652"/>
    <n v="-236476.52"/>
    <x v="8"/>
  </r>
  <r>
    <s v="24"/>
    <s v="052"/>
    <s v="0024"/>
    <s v="55"/>
    <s v="55"/>
    <s v="00000000"/>
    <s v="000000"/>
    <s v="05023"/>
    <s v="20170811"/>
    <s v="0001"/>
    <s v="0"/>
    <s v="20170811"/>
    <s v="10120101020200"/>
    <x v="0"/>
    <s v="0"/>
    <n v="21244"/>
    <n v="-212.44"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1"/>
    <s v="0"/>
    <n v="156535"/>
    <n v="1565.35"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0"/>
    <s v="0"/>
    <n v="38302000"/>
    <m/>
    <x v="8"/>
  </r>
  <r>
    <s v="24"/>
    <s v="052"/>
    <s v="0024"/>
    <s v="55"/>
    <s v="55"/>
    <s v="00000000"/>
    <s v="000000"/>
    <s v="05023"/>
    <s v="20170814"/>
    <s v="0001"/>
    <s v="0"/>
    <s v="20170814"/>
    <s v="10120101020200"/>
    <x v="0"/>
    <s v="0"/>
    <n v="15080501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1"/>
    <s v="0"/>
    <n v="38302000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1"/>
    <s v="0"/>
    <n v="15080501"/>
    <m/>
    <x v="8"/>
  </r>
  <r>
    <s v="24"/>
    <s v="052"/>
    <s v="0024"/>
    <s v="55"/>
    <s v="55"/>
    <s v="00000000"/>
    <s v="000000"/>
    <s v="05023"/>
    <s v="20170815"/>
    <s v="0001"/>
    <s v="0"/>
    <s v="20170815"/>
    <s v="10120101020200"/>
    <x v="0"/>
    <s v="0"/>
    <n v="211228"/>
    <n v="-2112.2800000000002"/>
    <x v="8"/>
  </r>
  <r>
    <s v="24"/>
    <s v="052"/>
    <s v="0024"/>
    <s v="55"/>
    <s v="55"/>
    <s v="00000000"/>
    <s v="000000"/>
    <s v="05023"/>
    <s v="20170816"/>
    <s v="0001"/>
    <s v="0"/>
    <s v="20170816"/>
    <s v="10120101020200"/>
    <x v="0"/>
    <s v="0"/>
    <n v="120405"/>
    <n v="-1204.05"/>
    <x v="8"/>
  </r>
  <r>
    <s v="24"/>
    <s v="052"/>
    <s v="0024"/>
    <s v="55"/>
    <s v="55"/>
    <s v="00000000"/>
    <s v="000000"/>
    <s v="05023"/>
    <s v="20170816"/>
    <s v="0001"/>
    <s v="0"/>
    <s v="20170816"/>
    <s v="10120101020200"/>
    <x v="0"/>
    <s v="0"/>
    <n v="15047183"/>
    <n v="-150471.82999999999"/>
    <x v="8"/>
  </r>
  <r>
    <s v="24"/>
    <s v="052"/>
    <s v="0024"/>
    <s v="55"/>
    <s v="55"/>
    <s v="00000000"/>
    <s v="000000"/>
    <s v="05023"/>
    <s v="20170817"/>
    <s v="0001"/>
    <s v="0"/>
    <s v="20170817"/>
    <s v="10120101020200"/>
    <x v="1"/>
    <s v="0"/>
    <n v="149497"/>
    <n v="1494.97"/>
    <x v="8"/>
  </r>
  <r>
    <s v="24"/>
    <s v="052"/>
    <s v="0024"/>
    <s v="55"/>
    <s v="55"/>
    <s v="00000000"/>
    <s v="000000"/>
    <s v="05023"/>
    <s v="20170818"/>
    <s v="0001"/>
    <s v="0"/>
    <s v="20170818"/>
    <s v="10120101020200"/>
    <x v="0"/>
    <s v="0"/>
    <n v="58578"/>
    <n v="-585.78"/>
    <x v="8"/>
  </r>
  <r>
    <s v="24"/>
    <s v="052"/>
    <s v="0024"/>
    <s v="55"/>
    <s v="55"/>
    <s v="00000000"/>
    <s v="000000"/>
    <s v="05023"/>
    <s v="20170821"/>
    <s v="0001"/>
    <s v="0"/>
    <s v="20170821"/>
    <s v="10120101020200"/>
    <x v="0"/>
    <s v="0"/>
    <n v="133624"/>
    <n v="-1336.24"/>
    <x v="8"/>
  </r>
  <r>
    <s v="24"/>
    <s v="052"/>
    <s v="0024"/>
    <s v="55"/>
    <s v="55"/>
    <s v="00000000"/>
    <s v="000000"/>
    <s v="05023"/>
    <s v="20170822"/>
    <s v="0001"/>
    <s v="0"/>
    <s v="20170822"/>
    <s v="10120101020200"/>
    <x v="1"/>
    <s v="0"/>
    <n v="16416"/>
    <n v="164.16"/>
    <x v="8"/>
  </r>
  <r>
    <s v="24"/>
    <s v="052"/>
    <s v="0024"/>
    <s v="55"/>
    <s v="55"/>
    <s v="00000000"/>
    <s v="000000"/>
    <s v="05023"/>
    <s v="20170823"/>
    <s v="0001"/>
    <s v="0"/>
    <s v="20170823"/>
    <s v="10120101020200"/>
    <x v="1"/>
    <s v="0"/>
    <n v="77691"/>
    <n v="776.91"/>
    <x v="8"/>
  </r>
  <r>
    <s v="24"/>
    <s v="052"/>
    <s v="0024"/>
    <s v="55"/>
    <s v="55"/>
    <s v="00000000"/>
    <s v="000000"/>
    <s v="05023"/>
    <s v="20170823"/>
    <s v="0001"/>
    <s v="0"/>
    <s v="20170823"/>
    <s v="10120101020200"/>
    <x v="1"/>
    <s v="0"/>
    <n v="20000000"/>
    <n v="200000"/>
    <x v="8"/>
  </r>
  <r>
    <s v="24"/>
    <s v="052"/>
    <s v="0024"/>
    <s v="55"/>
    <s v="55"/>
    <s v="00000000"/>
    <s v="000000"/>
    <s v="05023"/>
    <s v="20170824"/>
    <s v="0001"/>
    <s v="0"/>
    <s v="20170824"/>
    <s v="10120101020200"/>
    <x v="1"/>
    <s v="0"/>
    <n v="184527"/>
    <n v="1845.27"/>
    <x v="8"/>
  </r>
  <r>
    <s v="24"/>
    <s v="052"/>
    <s v="0024"/>
    <s v="55"/>
    <s v="55"/>
    <s v="00000000"/>
    <s v="000000"/>
    <s v="05023"/>
    <s v="20170824"/>
    <s v="0001"/>
    <s v="0"/>
    <s v="20170824"/>
    <s v="10120101020200"/>
    <x v="1"/>
    <s v="0"/>
    <n v="15000000"/>
    <n v="150000"/>
    <x v="8"/>
  </r>
  <r>
    <s v="24"/>
    <s v="052"/>
    <s v="0024"/>
    <s v="55"/>
    <s v="55"/>
    <s v="00000000"/>
    <s v="000000"/>
    <s v="05023"/>
    <s v="20170825"/>
    <s v="0001"/>
    <s v="0"/>
    <s v="20170825"/>
    <s v="10120101020200"/>
    <x v="1"/>
    <s v="0"/>
    <n v="407920"/>
    <n v="4079.2"/>
    <x v="8"/>
  </r>
  <r>
    <s v="24"/>
    <s v="052"/>
    <s v="0024"/>
    <s v="55"/>
    <s v="55"/>
    <s v="00000000"/>
    <s v="000000"/>
    <s v="05023"/>
    <s v="20170828"/>
    <s v="0001"/>
    <s v="0"/>
    <s v="20170828"/>
    <s v="10120101020200"/>
    <x v="0"/>
    <s v="0"/>
    <n v="327572"/>
    <n v="-3275.72"/>
    <x v="8"/>
  </r>
  <r>
    <s v="24"/>
    <s v="052"/>
    <s v="0024"/>
    <s v="55"/>
    <s v="55"/>
    <s v="00000000"/>
    <s v="000000"/>
    <s v="05023"/>
    <s v="20170829"/>
    <s v="0001"/>
    <s v="0"/>
    <s v="20170829"/>
    <s v="10120101020200"/>
    <x v="1"/>
    <s v="0"/>
    <n v="776429"/>
    <n v="7764.29"/>
    <x v="8"/>
  </r>
  <r>
    <s v="24"/>
    <s v="052"/>
    <s v="0024"/>
    <s v="55"/>
    <s v="55"/>
    <s v="00000000"/>
    <s v="000000"/>
    <s v="05023"/>
    <s v="20170830"/>
    <s v="0001"/>
    <s v="0"/>
    <s v="20170830"/>
    <s v="10120101020200"/>
    <x v="0"/>
    <s v="0"/>
    <n v="196252"/>
    <n v="-1962.52"/>
    <x v="8"/>
  </r>
  <r>
    <s v="24"/>
    <s v="052"/>
    <s v="0024"/>
    <s v="55"/>
    <s v="55"/>
    <s v="00000000"/>
    <s v="000000"/>
    <s v="05023"/>
    <s v="20170830"/>
    <s v="0001"/>
    <s v="0"/>
    <s v="20170830"/>
    <s v="10120101020200"/>
    <x v="0"/>
    <s v="0"/>
    <n v="35182654"/>
    <n v="-351826.54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1"/>
    <s v="0"/>
    <n v="237993"/>
    <n v="2379.9299999999998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1"/>
    <s v="0"/>
    <n v="15000000"/>
    <n v="150000"/>
    <x v="8"/>
  </r>
  <r>
    <s v="24"/>
    <s v="052"/>
    <s v="0024"/>
    <s v="55"/>
    <s v="55"/>
    <s v="00000000"/>
    <s v="000000"/>
    <s v="05023"/>
    <s v="20170831"/>
    <s v="0001"/>
    <s v="0"/>
    <s v="20170831"/>
    <s v="10120101020200"/>
    <x v="0"/>
    <s v="0"/>
    <n v="60380"/>
    <n v="-603.79999999999995"/>
    <x v="8"/>
  </r>
  <r>
    <s v="24"/>
    <s v="052"/>
    <s v="0024"/>
    <s v="55"/>
    <s v="55"/>
    <s v="00000000"/>
    <s v="000000"/>
    <s v="05022"/>
    <s v="20170904"/>
    <s v="0001"/>
    <s v="0"/>
    <s v="20170904"/>
    <s v="10120101020200"/>
    <x v="0"/>
    <s v="0"/>
    <n v="437952"/>
    <n v="-4379.5200000000004"/>
    <x v="9"/>
  </r>
  <r>
    <s v="24"/>
    <s v="052"/>
    <s v="0024"/>
    <s v="55"/>
    <s v="55"/>
    <s v="00000000"/>
    <s v="000000"/>
    <s v="05022"/>
    <s v="20170905"/>
    <s v="0001"/>
    <s v="0"/>
    <s v="20170905"/>
    <s v="10120101020200"/>
    <x v="0"/>
    <s v="0"/>
    <n v="241758"/>
    <n v="-2417.58"/>
    <x v="9"/>
  </r>
  <r>
    <s v="24"/>
    <s v="052"/>
    <s v="0024"/>
    <s v="55"/>
    <s v="55"/>
    <s v="00000000"/>
    <s v="000000"/>
    <s v="05022"/>
    <s v="20170906"/>
    <s v="0001"/>
    <s v="0"/>
    <s v="20170906"/>
    <s v="10120101020200"/>
    <x v="1"/>
    <s v="0"/>
    <n v="16135"/>
    <n v="161.35"/>
    <x v="9"/>
  </r>
  <r>
    <s v="24"/>
    <s v="052"/>
    <s v="0024"/>
    <s v="55"/>
    <s v="55"/>
    <s v="00000000"/>
    <s v="000000"/>
    <s v="05022"/>
    <s v="20170907"/>
    <s v="0001"/>
    <s v="0"/>
    <s v="20170907"/>
    <s v="10120101020200"/>
    <x v="1"/>
    <s v="0"/>
    <n v="606404"/>
    <n v="6064.04"/>
    <x v="9"/>
  </r>
  <r>
    <s v="24"/>
    <s v="052"/>
    <s v="0024"/>
    <s v="55"/>
    <s v="55"/>
    <s v="00000000"/>
    <s v="000000"/>
    <s v="05022"/>
    <s v="20170908"/>
    <s v="0001"/>
    <s v="0"/>
    <s v="20170908"/>
    <s v="10120101020200"/>
    <x v="0"/>
    <s v="0"/>
    <n v="104304"/>
    <n v="-1043.04"/>
    <x v="9"/>
  </r>
  <r>
    <s v="24"/>
    <s v="052"/>
    <s v="0024"/>
    <s v="55"/>
    <s v="55"/>
    <s v="00000000"/>
    <s v="000000"/>
    <s v="05022"/>
    <s v="20170908"/>
    <s v="0001"/>
    <s v="0"/>
    <s v="20170908"/>
    <s v="10120101020200"/>
    <x v="1"/>
    <s v="0"/>
    <n v="35000000"/>
    <n v="350000"/>
    <x v="9"/>
  </r>
  <r>
    <s v="24"/>
    <s v="052"/>
    <s v="0024"/>
    <s v="55"/>
    <s v="55"/>
    <s v="00000000"/>
    <s v="000000"/>
    <s v="05022"/>
    <s v="20170911"/>
    <s v="0001"/>
    <s v="0"/>
    <s v="20170911"/>
    <s v="10120101020200"/>
    <x v="1"/>
    <s v="0"/>
    <n v="130556"/>
    <n v="1305.56"/>
    <x v="9"/>
  </r>
  <r>
    <s v="24"/>
    <s v="052"/>
    <s v="0024"/>
    <s v="55"/>
    <s v="55"/>
    <s v="00000000"/>
    <s v="000000"/>
    <s v="05022"/>
    <s v="20170911"/>
    <s v="0001"/>
    <s v="0"/>
    <s v="20170911"/>
    <s v="10120101020200"/>
    <x v="1"/>
    <s v="0"/>
    <n v="35000000"/>
    <n v="350000"/>
    <x v="9"/>
  </r>
  <r>
    <s v="24"/>
    <s v="052"/>
    <s v="0024"/>
    <s v="55"/>
    <s v="55"/>
    <s v="00000000"/>
    <s v="000000"/>
    <s v="05022"/>
    <s v="20170912"/>
    <s v="0001"/>
    <s v="0"/>
    <s v="20170912"/>
    <s v="10120101020200"/>
    <x v="0"/>
    <s v="0"/>
    <n v="899392"/>
    <n v="-8993.92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1"/>
    <s v="0"/>
    <n v="590974"/>
    <n v="5909.74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1"/>
    <s v="0"/>
    <n v="17800000"/>
    <n v="178000"/>
    <x v="9"/>
  </r>
  <r>
    <s v="24"/>
    <s v="052"/>
    <s v="0024"/>
    <s v="55"/>
    <s v="55"/>
    <s v="00000000"/>
    <s v="000000"/>
    <s v="05022"/>
    <s v="20170913"/>
    <s v="0001"/>
    <s v="0"/>
    <s v="20170913"/>
    <s v="10120101020200"/>
    <x v="0"/>
    <s v="0"/>
    <n v="15076631"/>
    <n v="-150766.31"/>
    <x v="9"/>
  </r>
  <r>
    <s v="24"/>
    <s v="052"/>
    <s v="0024"/>
    <s v="55"/>
    <s v="55"/>
    <s v="00000000"/>
    <s v="000000"/>
    <s v="05022"/>
    <s v="20170914"/>
    <s v="0001"/>
    <s v="0"/>
    <s v="20170914"/>
    <s v="10120101020200"/>
    <x v="0"/>
    <s v="0"/>
    <n v="46751"/>
    <n v="-467.51"/>
    <x v="9"/>
  </r>
  <r>
    <s v="24"/>
    <s v="052"/>
    <s v="0024"/>
    <s v="55"/>
    <s v="55"/>
    <s v="00000000"/>
    <s v="000000"/>
    <s v="05022"/>
    <s v="20170915"/>
    <s v="0001"/>
    <s v="0"/>
    <s v="20170915"/>
    <s v="10120101020200"/>
    <x v="1"/>
    <s v="0"/>
    <n v="93003"/>
    <n v="930.03"/>
    <x v="9"/>
  </r>
  <r>
    <s v="24"/>
    <s v="052"/>
    <s v="0024"/>
    <s v="55"/>
    <s v="55"/>
    <s v="00000000"/>
    <s v="000000"/>
    <s v="05022"/>
    <s v="20170918"/>
    <s v="0001"/>
    <s v="0"/>
    <s v="20170918"/>
    <s v="10120101020200"/>
    <x v="0"/>
    <s v="0"/>
    <n v="279344"/>
    <n v="-2793.44"/>
    <x v="9"/>
  </r>
  <r>
    <s v="24"/>
    <s v="052"/>
    <s v="0024"/>
    <s v="55"/>
    <s v="55"/>
    <s v="00000000"/>
    <s v="000000"/>
    <s v="05022"/>
    <s v="20170919"/>
    <s v="0001"/>
    <s v="0"/>
    <s v="20170919"/>
    <s v="10120101020200"/>
    <x v="1"/>
    <s v="0"/>
    <n v="132132"/>
    <n v="1321.32"/>
    <x v="9"/>
  </r>
  <r>
    <s v="24"/>
    <s v="052"/>
    <s v="0024"/>
    <s v="55"/>
    <s v="55"/>
    <s v="00000000"/>
    <s v="000000"/>
    <s v="05022"/>
    <s v="20170919"/>
    <s v="0001"/>
    <s v="0"/>
    <s v="20170919"/>
    <s v="10120101020200"/>
    <x v="0"/>
    <s v="0"/>
    <n v="99973462"/>
    <n v="-999734.62"/>
    <x v="9"/>
  </r>
  <r>
    <s v="24"/>
    <s v="052"/>
    <s v="0024"/>
    <s v="55"/>
    <s v="55"/>
    <s v="00000000"/>
    <s v="000000"/>
    <s v="05022"/>
    <s v="20170920"/>
    <s v="0001"/>
    <s v="0"/>
    <s v="20170920"/>
    <s v="10120101020200"/>
    <x v="0"/>
    <s v="0"/>
    <n v="442033"/>
    <n v="-4420.33"/>
    <x v="9"/>
  </r>
  <r>
    <s v="24"/>
    <s v="052"/>
    <s v="0024"/>
    <s v="55"/>
    <s v="55"/>
    <s v="00000000"/>
    <s v="000000"/>
    <s v="05022"/>
    <s v="20170921"/>
    <s v="0001"/>
    <s v="0"/>
    <s v="20170921"/>
    <s v="10120101020200"/>
    <x v="0"/>
    <s v="0"/>
    <n v="1192479"/>
    <n v="-11924.79"/>
    <x v="9"/>
  </r>
  <r>
    <s v="24"/>
    <s v="052"/>
    <s v="0024"/>
    <s v="55"/>
    <s v="55"/>
    <s v="00000000"/>
    <s v="000000"/>
    <s v="05022"/>
    <s v="20170922"/>
    <s v="0001"/>
    <s v="0"/>
    <s v="20170922"/>
    <s v="10120101020200"/>
    <x v="1"/>
    <s v="0"/>
    <n v="1308181"/>
    <n v="13081.81"/>
    <x v="9"/>
  </r>
  <r>
    <s v="24"/>
    <s v="052"/>
    <s v="0024"/>
    <s v="55"/>
    <s v="55"/>
    <s v="00000000"/>
    <s v="000000"/>
    <s v="05022"/>
    <s v="20170925"/>
    <s v="0001"/>
    <s v="0"/>
    <s v="20170925"/>
    <s v="10120101020200"/>
    <x v="1"/>
    <s v="0"/>
    <n v="161324"/>
    <n v="1613.24"/>
    <x v="9"/>
  </r>
  <r>
    <s v="24"/>
    <s v="052"/>
    <s v="0024"/>
    <s v="55"/>
    <s v="55"/>
    <s v="00000000"/>
    <s v="000000"/>
    <s v="05022"/>
    <s v="20170925"/>
    <s v="0001"/>
    <s v="0"/>
    <s v="20170925"/>
    <s v="10120101020200"/>
    <x v="1"/>
    <s v="0"/>
    <n v="15000000"/>
    <n v="150000"/>
    <x v="9"/>
  </r>
  <r>
    <s v="24"/>
    <s v="052"/>
    <s v="0024"/>
    <s v="55"/>
    <s v="55"/>
    <s v="00000000"/>
    <s v="000000"/>
    <s v="05022"/>
    <s v="20170926"/>
    <s v="0001"/>
    <s v="0"/>
    <s v="20170926"/>
    <s v="10120101020200"/>
    <x v="1"/>
    <s v="0"/>
    <n v="186551"/>
    <n v="1865.51"/>
    <x v="9"/>
  </r>
  <r>
    <s v="24"/>
    <s v="052"/>
    <s v="0024"/>
    <s v="55"/>
    <s v="55"/>
    <s v="00000000"/>
    <s v="000000"/>
    <s v="05022"/>
    <s v="20170927"/>
    <s v="0001"/>
    <s v="0"/>
    <s v="20170927"/>
    <s v="10120101020200"/>
    <x v="0"/>
    <s v="0"/>
    <n v="475603"/>
    <n v="-4756.03"/>
    <x v="9"/>
  </r>
  <r>
    <s v="24"/>
    <s v="052"/>
    <s v="0024"/>
    <s v="55"/>
    <s v="55"/>
    <s v="00000000"/>
    <s v="000000"/>
    <s v="05022"/>
    <s v="20170928"/>
    <s v="0001"/>
    <s v="0"/>
    <s v="20170928"/>
    <s v="10120101020200"/>
    <x v="1"/>
    <s v="0"/>
    <n v="989359"/>
    <n v="9893.59"/>
    <x v="9"/>
  </r>
  <r>
    <s v="24"/>
    <s v="052"/>
    <s v="0024"/>
    <s v="55"/>
    <s v="55"/>
    <s v="00000000"/>
    <s v="000000"/>
    <s v="05022"/>
    <s v="20170929"/>
    <s v="0001"/>
    <s v="0"/>
    <s v="20170929"/>
    <s v="10120101020200"/>
    <x v="1"/>
    <s v="0"/>
    <n v="22105"/>
    <n v="221.05"/>
    <x v="9"/>
  </r>
  <r>
    <s v="24"/>
    <s v="052"/>
    <s v="0024"/>
    <s v="55"/>
    <s v="55"/>
    <s v="00000000"/>
    <s v="000000"/>
    <s v="05022"/>
    <s v="20170929"/>
    <s v="0001"/>
    <s v="0"/>
    <s v="20170929"/>
    <s v="10120101020200"/>
    <x v="1"/>
    <s v="0"/>
    <n v="270185"/>
    <n v="2701.85"/>
    <x v="9"/>
  </r>
  <r>
    <s v="24"/>
    <s v="052"/>
    <s v="0024"/>
    <s v="55"/>
    <s v="55"/>
    <s v="00000000"/>
    <s v="000000"/>
    <s v="05022"/>
    <s v="20171002"/>
    <s v="0001"/>
    <s v="0"/>
    <s v="20171002"/>
    <s v="10120101020200"/>
    <x v="0"/>
    <s v="0"/>
    <n v="270185"/>
    <n v="-2701.85"/>
    <x v="10"/>
  </r>
  <r>
    <s v="24"/>
    <s v="052"/>
    <s v="0024"/>
    <s v="55"/>
    <s v="55"/>
    <s v="00000000"/>
    <s v="000000"/>
    <s v="05022"/>
    <s v="20171002"/>
    <s v="0001"/>
    <s v="0"/>
    <s v="20171002"/>
    <s v="10120101020200"/>
    <x v="0"/>
    <s v="0"/>
    <n v="270185"/>
    <n v="-2701.85"/>
    <x v="10"/>
  </r>
  <r>
    <s v="24"/>
    <s v="052"/>
    <s v="0024"/>
    <s v="55"/>
    <s v="55"/>
    <s v="00000000"/>
    <s v="000000"/>
    <s v="05022"/>
    <s v="20171003"/>
    <s v="0001"/>
    <s v="0"/>
    <s v="20171003"/>
    <s v="10120101020200"/>
    <x v="0"/>
    <s v="0"/>
    <n v="260403"/>
    <n v="-2604.0300000000002"/>
    <x v="10"/>
  </r>
  <r>
    <s v="24"/>
    <s v="052"/>
    <s v="0024"/>
    <s v="55"/>
    <s v="55"/>
    <s v="00000000"/>
    <s v="000000"/>
    <s v="05022"/>
    <s v="20171004"/>
    <s v="0001"/>
    <s v="0"/>
    <s v="20171004"/>
    <s v="10120101020200"/>
    <x v="1"/>
    <s v="0"/>
    <n v="374854"/>
    <n v="3748.54"/>
    <x v="10"/>
  </r>
  <r>
    <s v="24"/>
    <s v="052"/>
    <s v="0024"/>
    <s v="55"/>
    <s v="55"/>
    <s v="00000000"/>
    <s v="000000"/>
    <s v="05022"/>
    <s v="20171005"/>
    <s v="0001"/>
    <s v="0"/>
    <s v="20171005"/>
    <s v="10120101020200"/>
    <x v="0"/>
    <s v="0"/>
    <n v="1168334"/>
    <n v="-11683.34"/>
    <x v="10"/>
  </r>
  <r>
    <s v="24"/>
    <s v="052"/>
    <s v="0024"/>
    <s v="55"/>
    <s v="55"/>
    <s v="00000000"/>
    <s v="000000"/>
    <s v="05022"/>
    <s v="20171006"/>
    <s v="0001"/>
    <s v="0"/>
    <s v="20171006"/>
    <s v="10120101020200"/>
    <x v="1"/>
    <s v="0"/>
    <n v="899093"/>
    <n v="8990.93"/>
    <x v="10"/>
  </r>
  <r>
    <s v="24"/>
    <s v="052"/>
    <s v="0024"/>
    <s v="55"/>
    <s v="55"/>
    <s v="00000000"/>
    <s v="000000"/>
    <s v="05022"/>
    <s v="20171009"/>
    <s v="0001"/>
    <s v="0"/>
    <s v="20171009"/>
    <s v="10120101020200"/>
    <x v="0"/>
    <s v="0"/>
    <n v="492483"/>
    <n v="-4924.83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1"/>
    <s v="0"/>
    <n v="171576"/>
    <n v="1715.76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1"/>
    <s v="0"/>
    <n v="340874"/>
    <n v="3408.74"/>
    <x v="10"/>
  </r>
  <r>
    <s v="24"/>
    <s v="052"/>
    <s v="0024"/>
    <s v="55"/>
    <s v="55"/>
    <s v="00000000"/>
    <s v="000000"/>
    <s v="05022"/>
    <s v="20171012"/>
    <s v="0001"/>
    <s v="0"/>
    <s v="20171012"/>
    <s v="10120101020200"/>
    <x v="0"/>
    <s v="0"/>
    <n v="1155799"/>
    <n v="-11557.99"/>
    <x v="10"/>
  </r>
  <r>
    <s v="24"/>
    <s v="052"/>
    <s v="0024"/>
    <s v="55"/>
    <s v="55"/>
    <s v="00000000"/>
    <s v="000000"/>
    <s v="05022"/>
    <s v="20171013"/>
    <s v="0001"/>
    <s v="0"/>
    <s v="20171013"/>
    <s v="10120101020200"/>
    <x v="1"/>
    <s v="0"/>
    <n v="758620"/>
    <n v="7586.2"/>
    <x v="10"/>
  </r>
  <r>
    <s v="24"/>
    <s v="052"/>
    <s v="0024"/>
    <s v="55"/>
    <s v="55"/>
    <s v="00000000"/>
    <s v="000000"/>
    <s v="05022"/>
    <s v="20171016"/>
    <s v="0001"/>
    <s v="0"/>
    <s v="20171016"/>
    <s v="10120101020200"/>
    <x v="0"/>
    <s v="0"/>
    <n v="150275"/>
    <n v="-1502.75"/>
    <x v="10"/>
  </r>
  <r>
    <s v="24"/>
    <s v="052"/>
    <s v="0024"/>
    <s v="55"/>
    <s v="55"/>
    <s v="00000000"/>
    <s v="000000"/>
    <s v="05022"/>
    <s v="20171017"/>
    <s v="0001"/>
    <s v="0"/>
    <s v="20171017"/>
    <s v="10120101020200"/>
    <x v="0"/>
    <s v="0"/>
    <n v="38661"/>
    <n v="-386.61"/>
    <x v="10"/>
  </r>
  <r>
    <s v="24"/>
    <s v="052"/>
    <s v="0024"/>
    <s v="55"/>
    <s v="55"/>
    <s v="00000000"/>
    <s v="000000"/>
    <s v="05022"/>
    <s v="20171017"/>
    <s v="0001"/>
    <s v="0"/>
    <s v="20171017"/>
    <s v="10120101020200"/>
    <x v="1"/>
    <s v="0"/>
    <n v="55000000"/>
    <n v="550000"/>
    <x v="10"/>
  </r>
  <r>
    <s v="24"/>
    <s v="052"/>
    <s v="0024"/>
    <s v="55"/>
    <s v="55"/>
    <s v="00000000"/>
    <s v="000000"/>
    <s v="05022"/>
    <s v="20171018"/>
    <s v="0001"/>
    <s v="0"/>
    <s v="20171018"/>
    <s v="10120101020200"/>
    <x v="1"/>
    <s v="0"/>
    <n v="773815"/>
    <n v="7738.15"/>
    <x v="10"/>
  </r>
  <r>
    <s v="24"/>
    <s v="052"/>
    <s v="0024"/>
    <s v="55"/>
    <s v="55"/>
    <s v="00000000"/>
    <s v="000000"/>
    <s v="05022"/>
    <s v="20171018"/>
    <s v="0001"/>
    <s v="0"/>
    <s v="20171018"/>
    <s v="10120101020200"/>
    <x v="1"/>
    <s v="0"/>
    <n v="47500000"/>
    <n v="475000"/>
    <x v="10"/>
  </r>
  <r>
    <s v="24"/>
    <s v="052"/>
    <s v="0024"/>
    <s v="55"/>
    <s v="55"/>
    <s v="00000000"/>
    <s v="000000"/>
    <s v="05022"/>
    <s v="20171019"/>
    <s v="0001"/>
    <s v="0"/>
    <s v="20171019"/>
    <s v="10120101020200"/>
    <x v="0"/>
    <s v="0"/>
    <n v="955974"/>
    <n v="-9559.74"/>
    <x v="10"/>
  </r>
  <r>
    <s v="24"/>
    <s v="052"/>
    <s v="0024"/>
    <s v="55"/>
    <s v="55"/>
    <s v="00000000"/>
    <s v="000000"/>
    <s v="05022"/>
    <s v="20171020"/>
    <s v="0001"/>
    <s v="0"/>
    <s v="20171020"/>
    <s v="10120101020200"/>
    <x v="0"/>
    <s v="0"/>
    <n v="7439"/>
    <n v="-74.39"/>
    <x v="10"/>
  </r>
  <r>
    <s v="24"/>
    <s v="052"/>
    <s v="0024"/>
    <s v="55"/>
    <s v="55"/>
    <s v="00000000"/>
    <s v="000000"/>
    <s v="05022"/>
    <s v="20171023"/>
    <s v="0001"/>
    <s v="0"/>
    <s v="20171023"/>
    <s v="10120101020200"/>
    <x v="1"/>
    <s v="0"/>
    <n v="513410"/>
    <n v="5134.1000000000004"/>
    <x v="10"/>
  </r>
  <r>
    <s v="24"/>
    <s v="052"/>
    <s v="0024"/>
    <s v="55"/>
    <s v="55"/>
    <s v="00000000"/>
    <s v="000000"/>
    <s v="05022"/>
    <s v="20171024"/>
    <s v="0001"/>
    <s v="0"/>
    <s v="20171024"/>
    <s v="10120101020200"/>
    <x v="1"/>
    <s v="0"/>
    <n v="212008"/>
    <n v="2120.08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1009371"/>
    <n v="-10093.709999999999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80997049"/>
    <n v="-809970.49"/>
    <x v="10"/>
  </r>
  <r>
    <s v="24"/>
    <s v="052"/>
    <s v="0024"/>
    <s v="55"/>
    <s v="55"/>
    <s v="00000000"/>
    <s v="000000"/>
    <s v="05022"/>
    <s v="20171025"/>
    <s v="0001"/>
    <s v="0"/>
    <s v="20171025"/>
    <s v="10120101020200"/>
    <x v="0"/>
    <s v="0"/>
    <n v="15184817"/>
    <n v="-151848.17000000001"/>
    <x v="10"/>
  </r>
  <r>
    <s v="24"/>
    <s v="052"/>
    <s v="0024"/>
    <s v="55"/>
    <s v="55"/>
    <s v="00000000"/>
    <s v="000000"/>
    <s v="05022"/>
    <s v="20171026"/>
    <s v="0001"/>
    <s v="0"/>
    <s v="20171026"/>
    <s v="10120101020200"/>
    <x v="1"/>
    <s v="0"/>
    <n v="72940"/>
    <n v="729.4"/>
    <x v="10"/>
  </r>
  <r>
    <s v="24"/>
    <s v="052"/>
    <s v="0024"/>
    <s v="55"/>
    <s v="55"/>
    <s v="00000000"/>
    <s v="000000"/>
    <s v="05022"/>
    <s v="20171027"/>
    <s v="0001"/>
    <s v="0"/>
    <s v="20171027"/>
    <s v="10120101020200"/>
    <x v="0"/>
    <s v="0"/>
    <n v="1773394"/>
    <n v="-17733.939999999999"/>
    <x v="10"/>
  </r>
  <r>
    <s v="24"/>
    <s v="052"/>
    <s v="0024"/>
    <s v="55"/>
    <s v="55"/>
    <s v="00000000"/>
    <s v="000000"/>
    <s v="05022"/>
    <s v="20171027"/>
    <s v="0001"/>
    <s v="0"/>
    <s v="20171027"/>
    <s v="10120101020200"/>
    <x v="0"/>
    <s v="0"/>
    <n v="34843143"/>
    <n v="-348431.43"/>
    <x v="10"/>
  </r>
  <r>
    <s v="24"/>
    <s v="052"/>
    <s v="0024"/>
    <s v="55"/>
    <s v="55"/>
    <s v="00000000"/>
    <s v="000000"/>
    <s v="05022"/>
    <s v="20171030"/>
    <s v="0001"/>
    <s v="0"/>
    <s v="20171030"/>
    <s v="10120101020200"/>
    <x v="1"/>
    <s v="0"/>
    <n v="1256155"/>
    <n v="12561.55"/>
    <x v="10"/>
  </r>
  <r>
    <s v="24"/>
    <s v="052"/>
    <s v="0024"/>
    <s v="55"/>
    <s v="55"/>
    <s v="00000000"/>
    <s v="000000"/>
    <s v="05022"/>
    <s v="20171030"/>
    <s v="0001"/>
    <s v="0"/>
    <s v="20171030"/>
    <s v="10120101020200"/>
    <x v="1"/>
    <s v="0"/>
    <n v="30000000"/>
    <n v="300000"/>
    <x v="10"/>
  </r>
  <r>
    <s v="24"/>
    <s v="052"/>
    <s v="0024"/>
    <s v="55"/>
    <s v="55"/>
    <s v="00000000"/>
    <s v="000000"/>
    <s v="05022"/>
    <s v="20171031"/>
    <s v="0001"/>
    <s v="0"/>
    <s v="20171031"/>
    <s v="10120101020200"/>
    <x v="1"/>
    <s v="0"/>
    <n v="770205"/>
    <n v="7702.05"/>
    <x v="10"/>
  </r>
  <r>
    <s v="24"/>
    <s v="052"/>
    <s v="0024"/>
    <s v="55"/>
    <s v="55"/>
    <s v="00000000"/>
    <s v="000000"/>
    <s v="05022"/>
    <s v="20171031"/>
    <s v="0001"/>
    <s v="0"/>
    <s v="20171031"/>
    <s v="10120101020200"/>
    <x v="0"/>
    <s v="0"/>
    <n v="557360"/>
    <n v="-5573.6"/>
    <x v="10"/>
  </r>
  <r>
    <s v="24"/>
    <s v="052"/>
    <s v="0024"/>
    <s v="55"/>
    <s v="55"/>
    <s v="00000000"/>
    <s v="000000"/>
    <s v="05022"/>
    <s v="20171102"/>
    <s v="0001"/>
    <s v="0"/>
    <s v="20171102"/>
    <s v="10120101020200"/>
    <x v="1"/>
    <s v="0"/>
    <n v="140899"/>
    <n v="1408.99"/>
    <x v="11"/>
  </r>
  <r>
    <s v="24"/>
    <s v="052"/>
    <s v="0024"/>
    <s v="55"/>
    <s v="55"/>
    <s v="00000000"/>
    <s v="000000"/>
    <s v="05022"/>
    <s v="20171102"/>
    <s v="0001"/>
    <s v="0"/>
    <s v="20171102"/>
    <s v="10120101020200"/>
    <x v="1"/>
    <s v="0"/>
    <n v="135000000"/>
    <n v="1350000"/>
    <x v="11"/>
  </r>
  <r>
    <s v="24"/>
    <s v="052"/>
    <s v="0024"/>
    <s v="55"/>
    <s v="55"/>
    <s v="00000000"/>
    <s v="000000"/>
    <s v="05022"/>
    <s v="20171102"/>
    <s v="0001"/>
    <s v="0"/>
    <s v="20171102"/>
    <s v="10120101020200"/>
    <x v="0"/>
    <s v="0"/>
    <n v="139885369"/>
    <n v="-1398853.69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1"/>
    <s v="0"/>
    <n v="92644"/>
    <n v="926.44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1"/>
    <s v="0"/>
    <n v="10000000"/>
    <n v="100000"/>
    <x v="11"/>
  </r>
  <r>
    <s v="24"/>
    <s v="052"/>
    <s v="0024"/>
    <s v="55"/>
    <s v="55"/>
    <s v="00000000"/>
    <s v="000000"/>
    <s v="05022"/>
    <s v="20171107"/>
    <s v="0001"/>
    <s v="0"/>
    <s v="20171107"/>
    <s v="10120101020200"/>
    <x v="0"/>
    <s v="0"/>
    <n v="203557"/>
    <n v="-2035.57"/>
    <x v="11"/>
  </r>
  <r>
    <s v="24"/>
    <s v="052"/>
    <s v="0024"/>
    <s v="55"/>
    <s v="55"/>
    <s v="00000000"/>
    <s v="000000"/>
    <s v="05022"/>
    <s v="20171108"/>
    <s v="0001"/>
    <s v="0"/>
    <s v="20171108"/>
    <s v="10120101020200"/>
    <x v="0"/>
    <s v="0"/>
    <n v="111791"/>
    <n v="-1117.9100000000001"/>
    <x v="11"/>
  </r>
  <r>
    <s v="24"/>
    <s v="052"/>
    <s v="0024"/>
    <s v="55"/>
    <s v="55"/>
    <s v="00000000"/>
    <s v="000000"/>
    <s v="05022"/>
    <s v="20171109"/>
    <s v="0001"/>
    <s v="0"/>
    <s v="20171109"/>
    <s v="10120101020200"/>
    <x v="1"/>
    <s v="0"/>
    <n v="8349"/>
    <n v="83.49"/>
    <x v="11"/>
  </r>
  <r>
    <s v="24"/>
    <s v="052"/>
    <s v="0024"/>
    <s v="55"/>
    <s v="55"/>
    <s v="00000000"/>
    <s v="000000"/>
    <s v="05022"/>
    <s v="20171113"/>
    <s v="0001"/>
    <s v="0"/>
    <s v="20171113"/>
    <s v="10120101020200"/>
    <x v="1"/>
    <s v="0"/>
    <n v="16427"/>
    <n v="164.27"/>
    <x v="11"/>
  </r>
  <r>
    <s v="24"/>
    <s v="052"/>
    <s v="0024"/>
    <s v="55"/>
    <s v="55"/>
    <s v="00000000"/>
    <s v="000000"/>
    <s v="05022"/>
    <s v="20171113"/>
    <s v="0001"/>
    <s v="0"/>
    <s v="20171113"/>
    <s v="10120101020200"/>
    <x v="1"/>
    <s v="0"/>
    <n v="226263"/>
    <n v="2262.63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108200000"/>
    <n v="1082000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30527"/>
    <n v="305.27"/>
    <x v="11"/>
  </r>
  <r>
    <s v="24"/>
    <s v="052"/>
    <s v="0024"/>
    <s v="55"/>
    <s v="55"/>
    <s v="00000000"/>
    <s v="000000"/>
    <s v="05022"/>
    <s v="20171114"/>
    <s v="0001"/>
    <s v="0"/>
    <s v="20171114"/>
    <s v="10120101020200"/>
    <x v="1"/>
    <s v="0"/>
    <n v="226263"/>
    <n v="2262.63"/>
    <x v="11"/>
  </r>
  <r>
    <s v="24"/>
    <s v="052"/>
    <s v="0024"/>
    <s v="55"/>
    <s v="55"/>
    <s v="00000000"/>
    <s v="000000"/>
    <s v="05022"/>
    <s v="20171117"/>
    <s v="0001"/>
    <s v="0"/>
    <s v="20171117"/>
    <s v="10120101020200"/>
    <x v="0"/>
    <s v="0"/>
    <n v="10029814"/>
    <n v="-100298.14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1"/>
    <s v="0"/>
    <n v="50000000"/>
    <n v="500000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0"/>
    <s v="0"/>
    <n v="74542843"/>
    <n v="-745428.43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0"/>
    <s v="0"/>
    <n v="545557"/>
    <n v="-5455.57"/>
    <x v="11"/>
  </r>
  <r>
    <s v="24"/>
    <s v="052"/>
    <s v="0024"/>
    <s v="55"/>
    <s v="55"/>
    <s v="00000000"/>
    <s v="000000"/>
    <s v="05022"/>
    <s v="20171120"/>
    <s v="0001"/>
    <s v="0"/>
    <s v="20171120"/>
    <s v="10120101020200"/>
    <x v="1"/>
    <s v="0"/>
    <n v="169662"/>
    <n v="1696.62"/>
    <x v="11"/>
  </r>
  <r>
    <s v="24"/>
    <s v="052"/>
    <s v="0024"/>
    <s v="55"/>
    <s v="55"/>
    <s v="00000000"/>
    <s v="000000"/>
    <s v="05022"/>
    <s v="20171121"/>
    <s v="0001"/>
    <s v="0"/>
    <s v="20171121"/>
    <s v="10120101020200"/>
    <x v="0"/>
    <s v="0"/>
    <n v="14904840"/>
    <n v="-149048.4"/>
    <x v="11"/>
  </r>
  <r>
    <s v="24"/>
    <s v="052"/>
    <s v="0024"/>
    <s v="55"/>
    <s v="55"/>
    <s v="00000000"/>
    <s v="000000"/>
    <s v="05023"/>
    <s v="20171121"/>
    <s v="0001"/>
    <s v="0"/>
    <s v="20171121"/>
    <s v="10120101020200"/>
    <x v="1"/>
    <s v="0"/>
    <n v="2216074"/>
    <n v="22160.74"/>
    <x v="11"/>
  </r>
  <r>
    <s v="24"/>
    <s v="052"/>
    <s v="0024"/>
    <s v="55"/>
    <s v="55"/>
    <s v="00000000"/>
    <s v="000000"/>
    <s v="05022"/>
    <s v="20171121"/>
    <s v="0001"/>
    <s v="0"/>
    <s v="20171121"/>
    <s v="10120101020200"/>
    <x v="1"/>
    <s v="0"/>
    <n v="199270"/>
    <n v="1992.7"/>
    <x v="11"/>
  </r>
  <r>
    <s v="24"/>
    <s v="052"/>
    <s v="0024"/>
    <s v="55"/>
    <s v="55"/>
    <s v="00000000"/>
    <s v="000000"/>
    <s v="05022"/>
    <s v="20171122"/>
    <s v="0001"/>
    <s v="0"/>
    <s v="20171122"/>
    <s v="10120101020200"/>
    <x v="0"/>
    <s v="0"/>
    <n v="50000000"/>
    <m/>
    <x v="11"/>
  </r>
  <r>
    <s v="24"/>
    <s v="052"/>
    <s v="0024"/>
    <s v="55"/>
    <s v="55"/>
    <s v="00000000"/>
    <s v="000000"/>
    <s v="05022"/>
    <s v="20171122"/>
    <s v="0001"/>
    <s v="0"/>
    <s v="20171122"/>
    <s v="10120101020200"/>
    <x v="0"/>
    <s v="0"/>
    <n v="20049242"/>
    <n v="-200492.42"/>
    <x v="11"/>
  </r>
  <r>
    <s v="24"/>
    <s v="052"/>
    <s v="0024"/>
    <s v="55"/>
    <s v="55"/>
    <s v="00000000"/>
    <s v="000000"/>
    <s v="05022"/>
    <s v="20171123"/>
    <s v="0001"/>
    <s v="0"/>
    <s v="20171123"/>
    <s v="10120101020200"/>
    <x v="1"/>
    <s v="0"/>
    <n v="20000000"/>
    <n v="200000"/>
    <x v="11"/>
  </r>
  <r>
    <s v="24"/>
    <s v="052"/>
    <s v="0024"/>
    <s v="55"/>
    <s v="55"/>
    <s v="00000000"/>
    <s v="000000"/>
    <s v="05023"/>
    <s v="20171123"/>
    <s v="0001"/>
    <s v="0"/>
    <s v="20171123"/>
    <s v="10120101020200"/>
    <x v="0"/>
    <s v="0"/>
    <n v="3645381"/>
    <n v="-36453.81"/>
    <x v="11"/>
  </r>
  <r>
    <s v="24"/>
    <s v="052"/>
    <s v="0024"/>
    <s v="55"/>
    <s v="55"/>
    <s v="00000000"/>
    <s v="000000"/>
    <s v="05022"/>
    <s v="20171124"/>
    <s v="0001"/>
    <s v="0"/>
    <s v="20171124"/>
    <s v="10120101020200"/>
    <x v="0"/>
    <s v="0"/>
    <n v="407466"/>
    <n v="-4074.66"/>
    <x v="11"/>
  </r>
  <r>
    <s v="24"/>
    <s v="052"/>
    <s v="0024"/>
    <s v="55"/>
    <s v="55"/>
    <s v="00000000"/>
    <s v="000000"/>
    <s v="05022"/>
    <s v="20171127"/>
    <s v="0001"/>
    <s v="0"/>
    <s v="20171127"/>
    <s v="10120101020200"/>
    <x v="1"/>
    <s v="0"/>
    <n v="1230765"/>
    <n v="12307.65"/>
    <x v="11"/>
  </r>
  <r>
    <s v="24"/>
    <s v="052"/>
    <s v="0024"/>
    <s v="55"/>
    <s v="55"/>
    <s v="00000000"/>
    <s v="000000"/>
    <s v="05023"/>
    <s v="20171129"/>
    <s v="0001"/>
    <s v="0"/>
    <s v="20171129"/>
    <s v="10120101020200"/>
    <x v="0"/>
    <s v="0"/>
    <n v="2022608"/>
    <n v="-20226.080000000002"/>
    <x v="11"/>
  </r>
  <r>
    <s v="24"/>
    <s v="052"/>
    <s v="0024"/>
    <s v="55"/>
    <s v="55"/>
    <s v="00000000"/>
    <s v="000000"/>
    <s v="05022"/>
    <s v="20171130"/>
    <s v="0001"/>
    <s v="0"/>
    <s v="20171130"/>
    <s v="10120101020200"/>
    <x v="1"/>
    <s v="0"/>
    <n v="503867"/>
    <n v="5038.67"/>
    <x v="11"/>
  </r>
  <r>
    <s v="24"/>
    <s v="052"/>
    <s v="0024"/>
    <s v="55"/>
    <s v="55"/>
    <s v="00000000"/>
    <s v="000000"/>
    <s v="05022"/>
    <s v="20171130"/>
    <s v="0001"/>
    <s v="0"/>
    <s v="20171130"/>
    <s v="10120101020200"/>
    <x v="1"/>
    <s v="0"/>
    <n v="702068"/>
    <n v="7020.68"/>
    <x v="11"/>
  </r>
  <r>
    <s v="24"/>
    <s v="052"/>
    <s v="0024"/>
    <s v="55"/>
    <s v="55"/>
    <s v="00000000"/>
    <s v="000000"/>
    <s v="05022"/>
    <s v="20171204"/>
    <s v="0001"/>
    <s v="0"/>
    <s v="20171204"/>
    <s v="10120101020200"/>
    <x v="1"/>
    <s v="0"/>
    <n v="318512"/>
    <n v="3185.12"/>
    <x v="12"/>
  </r>
  <r>
    <s v="24"/>
    <s v="052"/>
    <s v="0024"/>
    <s v="55"/>
    <s v="55"/>
    <s v="00000000"/>
    <s v="000000"/>
    <s v="05022"/>
    <s v="20171204"/>
    <s v="0001"/>
    <s v="0"/>
    <s v="20171204"/>
    <s v="10120101020200"/>
    <x v="1"/>
    <s v="0"/>
    <n v="50000000"/>
    <n v="500000"/>
    <x v="12"/>
  </r>
  <r>
    <s v="24"/>
    <s v="052"/>
    <s v="0024"/>
    <s v="55"/>
    <s v="55"/>
    <s v="00000000"/>
    <s v="000000"/>
    <s v="05022"/>
    <s v="20171204"/>
    <s v="0001"/>
    <s v="0"/>
    <s v="20171204"/>
    <s v="10120101020200"/>
    <x v="0"/>
    <s v="0"/>
    <n v="24794392"/>
    <n v="-247943.92"/>
    <x v="12"/>
  </r>
  <r>
    <s v="24"/>
    <s v="052"/>
    <s v="0024"/>
    <s v="55"/>
    <s v="55"/>
    <s v="00000000"/>
    <s v="000000"/>
    <s v="05022"/>
    <s v="20171205"/>
    <s v="0001"/>
    <s v="0"/>
    <s v="20171205"/>
    <s v="10120101020200"/>
    <x v="0"/>
    <s v="0"/>
    <n v="180112"/>
    <n v="-1801.12"/>
    <x v="12"/>
  </r>
  <r>
    <s v="24"/>
    <s v="052"/>
    <s v="0024"/>
    <s v="55"/>
    <s v="55"/>
    <s v="00000000"/>
    <s v="000000"/>
    <s v="05023"/>
    <s v="20171205"/>
    <s v="0001"/>
    <s v="0"/>
    <s v="20171205"/>
    <s v="10120101020200"/>
    <x v="1"/>
    <s v="0"/>
    <n v="400000000"/>
    <n v="4000000"/>
    <x v="12"/>
  </r>
  <r>
    <s v="24"/>
    <s v="052"/>
    <s v="0024"/>
    <s v="55"/>
    <s v="55"/>
    <s v="00000000"/>
    <s v="000000"/>
    <s v="05022"/>
    <s v="20171205"/>
    <s v="0001"/>
    <s v="0"/>
    <s v="20171205"/>
    <s v="10120101020200"/>
    <x v="0"/>
    <s v="0"/>
    <n v="379934740"/>
    <n v="-3799347.4"/>
    <x v="12"/>
  </r>
  <r>
    <s v="24"/>
    <s v="052"/>
    <s v="0024"/>
    <s v="55"/>
    <s v="55"/>
    <s v="00000000"/>
    <s v="000000"/>
    <s v="05022"/>
    <s v="20171206"/>
    <s v="0001"/>
    <s v="0"/>
    <s v="20171206"/>
    <s v="10120101020200"/>
    <x v="0"/>
    <s v="0"/>
    <n v="1508083"/>
    <n v="-15080.83"/>
    <x v="12"/>
  </r>
  <r>
    <s v="24"/>
    <s v="052"/>
    <s v="0024"/>
    <s v="55"/>
    <s v="55"/>
    <s v="00000000"/>
    <s v="000000"/>
    <s v="05022"/>
    <s v="20171206"/>
    <s v="0001"/>
    <s v="0"/>
    <s v="20171206"/>
    <s v="10120101020200"/>
    <x v="1"/>
    <s v="0"/>
    <n v="20000000"/>
    <n v="200000"/>
    <x v="12"/>
  </r>
  <r>
    <s v="24"/>
    <s v="052"/>
    <s v="0024"/>
    <s v="55"/>
    <s v="55"/>
    <s v="00000000"/>
    <s v="000000"/>
    <s v="05022"/>
    <s v="20171207"/>
    <s v="0001"/>
    <s v="0"/>
    <s v="20171207"/>
    <s v="10120101020200"/>
    <x v="1"/>
    <s v="0"/>
    <n v="952623"/>
    <n v="9526.23"/>
    <x v="12"/>
  </r>
  <r>
    <s v="24"/>
    <s v="052"/>
    <s v="0024"/>
    <s v="55"/>
    <s v="55"/>
    <s v="00000000"/>
    <s v="000000"/>
    <s v="05022"/>
    <s v="20171211"/>
    <s v="0001"/>
    <s v="0"/>
    <s v="20171211"/>
    <s v="10120101020200"/>
    <x v="0"/>
    <s v="0"/>
    <n v="8449"/>
    <n v="-84.49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75063"/>
    <n v="750.63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0"/>
    <s v="0"/>
    <n v="33047808"/>
    <n v="-330478.08000000002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30000000"/>
    <n v="300000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1"/>
    <s v="0"/>
    <n v="40000000"/>
    <n v="400000"/>
    <x v="12"/>
  </r>
  <r>
    <s v="24"/>
    <s v="052"/>
    <s v="0024"/>
    <s v="55"/>
    <s v="55"/>
    <s v="00000000"/>
    <s v="000000"/>
    <s v="05022"/>
    <s v="20171212"/>
    <s v="0001"/>
    <s v="0"/>
    <s v="20171212"/>
    <s v="10120101020200"/>
    <x v="0"/>
    <s v="0"/>
    <n v="14799215"/>
    <n v="-147992.15"/>
    <x v="12"/>
  </r>
  <r>
    <s v="24"/>
    <s v="052"/>
    <s v="0024"/>
    <s v="55"/>
    <s v="55"/>
    <s v="00000000"/>
    <s v="000000"/>
    <s v="05023"/>
    <s v="20171213"/>
    <s v="0001"/>
    <s v="0"/>
    <s v="20171213"/>
    <s v="10120101020200"/>
    <x v="0"/>
    <s v="0"/>
    <n v="2166501"/>
    <n v="-21665.01"/>
    <x v="12"/>
  </r>
  <r>
    <s v="24"/>
    <s v="052"/>
    <s v="0024"/>
    <s v="55"/>
    <s v="55"/>
    <s v="00000000"/>
    <s v="000000"/>
    <s v="05022"/>
    <s v="20171214"/>
    <s v="0001"/>
    <s v="0"/>
    <s v="20171214"/>
    <s v="10120101020200"/>
    <x v="0"/>
    <s v="0"/>
    <n v="416252"/>
    <n v="-4162.5200000000004"/>
    <x v="12"/>
  </r>
  <r>
    <s v="24"/>
    <s v="052"/>
    <s v="0024"/>
    <s v="55"/>
    <s v="55"/>
    <s v="00000000"/>
    <s v="000000"/>
    <s v="05022"/>
    <s v="20171215"/>
    <s v="0001"/>
    <s v="0"/>
    <s v="20171215"/>
    <s v="10120101020200"/>
    <x v="1"/>
    <s v="0"/>
    <n v="1386773"/>
    <n v="13867.73"/>
    <x v="12"/>
  </r>
  <r>
    <s v="24"/>
    <s v="052"/>
    <s v="0024"/>
    <s v="55"/>
    <s v="55"/>
    <s v="00000000"/>
    <s v="000000"/>
    <s v="05022"/>
    <s v="20171215"/>
    <s v="0001"/>
    <s v="0"/>
    <s v="20171215"/>
    <s v="10120101020200"/>
    <x v="1"/>
    <s v="0"/>
    <n v="20000000"/>
    <n v="200000"/>
    <x v="12"/>
  </r>
  <r>
    <s v="24"/>
    <s v="052"/>
    <s v="0024"/>
    <s v="55"/>
    <s v="55"/>
    <s v="00000000"/>
    <s v="000000"/>
    <s v="05022"/>
    <s v="20171218"/>
    <s v="0001"/>
    <s v="0"/>
    <s v="20171218"/>
    <s v="10120101020200"/>
    <x v="1"/>
    <s v="0"/>
    <n v="479247"/>
    <n v="4792.47"/>
    <x v="12"/>
  </r>
  <r>
    <s v="24"/>
    <s v="052"/>
    <s v="0024"/>
    <s v="55"/>
    <s v="55"/>
    <s v="00000000"/>
    <s v="000000"/>
    <s v="05022"/>
    <s v="20171218"/>
    <s v="0001"/>
    <s v="0"/>
    <s v="20171218"/>
    <s v="10120101020200"/>
    <x v="0"/>
    <s v="0"/>
    <n v="19992400"/>
    <n v="-199924"/>
    <x v="12"/>
  </r>
  <r>
    <s v="24"/>
    <s v="052"/>
    <s v="0024"/>
    <s v="55"/>
    <s v="55"/>
    <s v="00000000"/>
    <s v="000000"/>
    <s v="05022"/>
    <s v="20171219"/>
    <s v="0001"/>
    <s v="0"/>
    <s v="20171219"/>
    <s v="10120101020200"/>
    <x v="0"/>
    <s v="0"/>
    <n v="558568"/>
    <n v="-5585.68"/>
    <x v="12"/>
  </r>
  <r>
    <s v="24"/>
    <s v="052"/>
    <s v="0024"/>
    <s v="55"/>
    <s v="55"/>
    <s v="00000000"/>
    <s v="000000"/>
    <s v="05022"/>
    <s v="20171220"/>
    <s v="0001"/>
    <s v="0"/>
    <s v="20171220"/>
    <s v="10120101020200"/>
    <x v="0"/>
    <s v="0"/>
    <n v="462577"/>
    <n v="-4625.7700000000004"/>
    <x v="12"/>
  </r>
  <r>
    <s v="24"/>
    <s v="052"/>
    <s v="0024"/>
    <s v="55"/>
    <s v="55"/>
    <s v="00000000"/>
    <s v="000000"/>
    <s v="05022"/>
    <s v="20171220"/>
    <s v="0001"/>
    <s v="0"/>
    <s v="20171220"/>
    <s v="10120101020200"/>
    <x v="1"/>
    <s v="0"/>
    <n v="20008533"/>
    <m/>
    <x v="12"/>
  </r>
  <r>
    <s v="24"/>
    <s v="052"/>
    <s v="0024"/>
    <s v="55"/>
    <s v="55"/>
    <s v="00000000"/>
    <s v="000000"/>
    <s v="05022"/>
    <s v="20171222"/>
    <s v="0001"/>
    <s v="0"/>
    <s v="20171222"/>
    <s v="10120101020200"/>
    <x v="1"/>
    <s v="0"/>
    <n v="6699"/>
    <n v="66.989999999999995"/>
    <x v="12"/>
  </r>
  <r>
    <s v="24"/>
    <s v="052"/>
    <s v="0024"/>
    <s v="55"/>
    <s v="55"/>
    <s v="00000000"/>
    <s v="000000"/>
    <s v="05022"/>
    <s v="20171222"/>
    <s v="0001"/>
    <s v="0"/>
    <s v="20171222"/>
    <s v="10120101020200"/>
    <x v="0"/>
    <s v="0"/>
    <n v="623537"/>
    <n v="-6235.37"/>
    <x v="12"/>
  </r>
  <r>
    <s v="24"/>
    <s v="052"/>
    <s v="0024"/>
    <s v="55"/>
    <s v="55"/>
    <s v="00000000"/>
    <s v="000000"/>
    <s v="05022"/>
    <s v="20171226"/>
    <s v="0001"/>
    <s v="0"/>
    <s v="20171226"/>
    <s v="10120101020200"/>
    <x v="1"/>
    <s v="0"/>
    <n v="1985003"/>
    <n v="19850.03"/>
    <x v="12"/>
  </r>
  <r>
    <s v="24"/>
    <s v="052"/>
    <s v="0024"/>
    <s v="55"/>
    <s v="55"/>
    <s v="00000000"/>
    <s v="000000"/>
    <s v="05022"/>
    <s v="20171227"/>
    <s v="0001"/>
    <s v="0"/>
    <s v="20171227"/>
    <s v="10120101020200"/>
    <x v="0"/>
    <s v="0"/>
    <n v="1857797"/>
    <n v="-18577.97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0"/>
    <s v="0"/>
    <n v="251933"/>
    <n v="-2519.33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1"/>
    <s v="0"/>
    <n v="24500000"/>
    <n v="245000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1"/>
    <s v="0"/>
    <n v="45500000"/>
    <n v="455000"/>
    <x v="12"/>
  </r>
  <r>
    <s v="24"/>
    <s v="052"/>
    <s v="0024"/>
    <s v="55"/>
    <s v="55"/>
    <s v="00000000"/>
    <s v="000000"/>
    <s v="05022"/>
    <s v="20171228"/>
    <s v="0001"/>
    <s v="0"/>
    <s v="20171228"/>
    <s v="10120101020200"/>
    <x v="0"/>
    <s v="0"/>
    <n v="45576781"/>
    <n v="-455767.81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836972"/>
    <n v="8369.719999999999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76246"/>
    <n v="762.46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1"/>
    <s v="0"/>
    <n v="234283"/>
    <n v="2342.8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0"/>
    <s v="0"/>
    <n v="19604313"/>
    <n v="-196043.13"/>
    <x v="12"/>
  </r>
  <r>
    <s v="24"/>
    <s v="052"/>
    <s v="0024"/>
    <s v="55"/>
    <s v="55"/>
    <s v="00000000"/>
    <s v="000000"/>
    <s v="05022"/>
    <s v="20171229"/>
    <s v="0001"/>
    <s v="0"/>
    <s v="20171229"/>
    <s v="10120101020200"/>
    <x v="0"/>
    <s v="0"/>
    <n v="29542858"/>
    <n v="-295428.58"/>
    <x v="12"/>
  </r>
  <r>
    <s v="24"/>
    <s v="052"/>
    <s v="0024"/>
    <s v="55"/>
    <s v="55"/>
    <s v="00000000"/>
    <s v="000000"/>
    <s v="05023"/>
    <s v="20171030"/>
    <s v="0001"/>
    <s v="0"/>
    <s v="20171030"/>
    <s v="30010303000000"/>
    <x v="1"/>
    <s v="0"/>
    <n v="50010306"/>
    <m/>
    <x v="10"/>
  </r>
  <r>
    <s v="24"/>
    <s v="052"/>
    <s v="0024"/>
    <s v="55"/>
    <s v="55"/>
    <s v="00000000"/>
    <s v="000000"/>
    <s v="05023"/>
    <s v="20171031"/>
    <s v="0001"/>
    <s v="0"/>
    <s v="20171031"/>
    <s v="30010303000000"/>
    <x v="1"/>
    <s v="0"/>
    <n v="50028"/>
    <n v="500.28"/>
    <x v="10"/>
  </r>
  <r>
    <s v="24"/>
    <s v="052"/>
    <s v="0024"/>
    <s v="55"/>
    <s v="55"/>
    <s v="00000000"/>
    <s v="000000"/>
    <s v="05023"/>
    <s v="20171031"/>
    <s v="0001"/>
    <s v="0"/>
    <s v="20171031"/>
    <s v="30010303000000"/>
    <x v="0"/>
    <s v="0"/>
    <n v="109973"/>
    <n v="-1099.73"/>
    <x v="10"/>
  </r>
  <r>
    <s v="24"/>
    <s v="052"/>
    <s v="0024"/>
    <s v="55"/>
    <s v="55"/>
    <s v="00000000"/>
    <s v="000000"/>
    <s v="05023"/>
    <s v="20171102"/>
    <s v="0001"/>
    <s v="0"/>
    <s v="20171102"/>
    <s v="30010303000000"/>
    <x v="1"/>
    <s v="0"/>
    <n v="163528"/>
    <n v="1635.28"/>
    <x v="11"/>
  </r>
  <r>
    <s v="24"/>
    <s v="052"/>
    <s v="0024"/>
    <s v="55"/>
    <s v="55"/>
    <s v="00000000"/>
    <s v="000000"/>
    <s v="05023"/>
    <s v="20171108"/>
    <s v="0001"/>
    <s v="0"/>
    <s v="20171108"/>
    <s v="30010303000000"/>
    <x v="0"/>
    <s v="0"/>
    <n v="133472"/>
    <n v="-1334.72"/>
    <x v="11"/>
  </r>
  <r>
    <s v="24"/>
    <s v="052"/>
    <s v="0024"/>
    <s v="55"/>
    <s v="55"/>
    <s v="00000000"/>
    <s v="000000"/>
    <s v="05023"/>
    <s v="20171108"/>
    <s v="0001"/>
    <s v="0"/>
    <s v="20171108"/>
    <s v="30010303000000"/>
    <x v="0"/>
    <s v="0"/>
    <n v="37361"/>
    <n v="-373.61"/>
    <x v="11"/>
  </r>
  <r>
    <s v="24"/>
    <s v="052"/>
    <s v="0024"/>
    <s v="55"/>
    <s v="55"/>
    <s v="00000000"/>
    <s v="000000"/>
    <s v="05023"/>
    <s v="20171114"/>
    <s v="0001"/>
    <s v="0"/>
    <s v="20171114"/>
    <s v="30010303000000"/>
    <x v="0"/>
    <s v="0"/>
    <n v="96972"/>
    <n v="-969.72"/>
    <x v="11"/>
  </r>
  <r>
    <s v="24"/>
    <s v="052"/>
    <s v="0024"/>
    <s v="55"/>
    <s v="55"/>
    <s v="00000000"/>
    <s v="000000"/>
    <s v="05023"/>
    <s v="20171121"/>
    <s v="0001"/>
    <s v="0"/>
    <s v="20171121"/>
    <s v="30010303000000"/>
    <x v="0"/>
    <s v="0"/>
    <n v="112"/>
    <n v="-1.1200000000000001"/>
    <x v="11"/>
  </r>
  <r>
    <s v="24"/>
    <s v="052"/>
    <s v="0024"/>
    <s v="55"/>
    <s v="55"/>
    <s v="00000000"/>
    <s v="000000"/>
    <s v="05023"/>
    <s v="20171123"/>
    <s v="0001"/>
    <s v="0"/>
    <s v="20171123"/>
    <s v="30010303000000"/>
    <x v="0"/>
    <s v="0"/>
    <n v="75472"/>
    <n v="-754.72"/>
    <x v="11"/>
  </r>
  <r>
    <s v="24"/>
    <s v="052"/>
    <s v="0024"/>
    <s v="55"/>
    <s v="55"/>
    <s v="00000000"/>
    <s v="000000"/>
    <s v="05023"/>
    <s v="20171124"/>
    <s v="0001"/>
    <s v="0"/>
    <s v="20171124"/>
    <s v="30010303000000"/>
    <x v="1"/>
    <s v="0"/>
    <n v="19027"/>
    <n v="190.27"/>
    <x v="11"/>
  </r>
  <r>
    <s v="24"/>
    <s v="052"/>
    <s v="0024"/>
    <s v="55"/>
    <s v="55"/>
    <s v="00000000"/>
    <s v="000000"/>
    <s v="05022"/>
    <s v="20171127"/>
    <s v="0001"/>
    <s v="0"/>
    <s v="20171127"/>
    <s v="30010303000000"/>
    <x v="1"/>
    <s v="0"/>
    <n v="21528"/>
    <n v="215.28"/>
    <x v="11"/>
  </r>
  <r>
    <s v="24"/>
    <s v="052"/>
    <s v="0024"/>
    <s v="55"/>
    <s v="55"/>
    <s v="00000000"/>
    <s v="000000"/>
    <s v="05022"/>
    <s v="20171129"/>
    <s v="0001"/>
    <s v="0"/>
    <s v="20171129"/>
    <s v="30010303000000"/>
    <x v="0"/>
    <s v="0"/>
    <n v="85111"/>
    <n v="-851.11"/>
    <x v="11"/>
  </r>
  <r>
    <s v="24"/>
    <s v="052"/>
    <s v="0024"/>
    <s v="55"/>
    <s v="55"/>
    <s v="00000000"/>
    <s v="000000"/>
    <s v="05022"/>
    <s v="20171130"/>
    <s v="0001"/>
    <s v="0"/>
    <s v="20171130"/>
    <s v="30010303000000"/>
    <x v="1"/>
    <s v="0"/>
    <n v="353279"/>
    <n v="3532.79"/>
    <x v="11"/>
  </r>
  <r>
    <s v="24"/>
    <s v="052"/>
    <s v="0024"/>
    <s v="55"/>
    <s v="55"/>
    <s v="00000000"/>
    <s v="000000"/>
    <s v="05022"/>
    <s v="20171130"/>
    <s v="0001"/>
    <s v="0"/>
    <s v="20171130"/>
    <s v="30010303000000"/>
    <x v="0"/>
    <s v="0"/>
    <n v="38972"/>
    <n v="-389.72"/>
    <x v="11"/>
  </r>
  <r>
    <s v="24"/>
    <s v="052"/>
    <s v="0024"/>
    <s v="55"/>
    <s v="55"/>
    <s v="00000000"/>
    <s v="000000"/>
    <s v="05022"/>
    <s v="20171204"/>
    <s v="0001"/>
    <s v="0"/>
    <s v="20171204"/>
    <s v="30010303000000"/>
    <x v="1"/>
    <s v="0"/>
    <n v="3528"/>
    <n v="35.28"/>
    <x v="12"/>
  </r>
  <r>
    <s v="24"/>
    <s v="052"/>
    <s v="0024"/>
    <s v="55"/>
    <s v="55"/>
    <s v="00000000"/>
    <s v="000000"/>
    <s v="05022"/>
    <s v="20171205"/>
    <s v="0001"/>
    <s v="0"/>
    <s v="20171205"/>
    <s v="30010303000000"/>
    <x v="0"/>
    <s v="0"/>
    <n v="12604"/>
    <n v="-126.04"/>
    <x v="12"/>
  </r>
  <r>
    <s v="24"/>
    <s v="052"/>
    <s v="0024"/>
    <s v="55"/>
    <s v="55"/>
    <s v="00000000"/>
    <s v="000000"/>
    <s v="05022"/>
    <s v="20171206"/>
    <s v="0001"/>
    <s v="0"/>
    <s v="20171206"/>
    <s v="30010303000000"/>
    <x v="1"/>
    <s v="0"/>
    <n v="165215"/>
    <n v="1652.15"/>
    <x v="12"/>
  </r>
  <r>
    <s v="24"/>
    <s v="052"/>
    <s v="0024"/>
    <s v="55"/>
    <s v="55"/>
    <s v="00000000"/>
    <s v="000000"/>
    <s v="05022"/>
    <s v="20171207"/>
    <s v="0001"/>
    <s v="0"/>
    <s v="20171207"/>
    <s v="30010303000000"/>
    <x v="0"/>
    <s v="0"/>
    <n v="144972"/>
    <n v="-1449.72"/>
    <x v="12"/>
  </r>
  <r>
    <s v="24"/>
    <s v="052"/>
    <s v="0024"/>
    <s v="55"/>
    <s v="55"/>
    <s v="00000000"/>
    <s v="000000"/>
    <s v="05022"/>
    <s v="20171211"/>
    <s v="0001"/>
    <s v="0"/>
    <s v="20171211"/>
    <s v="30010303000000"/>
    <x v="1"/>
    <s v="0"/>
    <n v="69527"/>
    <n v="695.27"/>
    <x v="12"/>
  </r>
  <r>
    <s v="24"/>
    <s v="052"/>
    <s v="0024"/>
    <s v="55"/>
    <s v="55"/>
    <s v="00000000"/>
    <s v="000000"/>
    <s v="05022"/>
    <s v="20171212"/>
    <s v="0001"/>
    <s v="0"/>
    <s v="20171212"/>
    <s v="30010303000000"/>
    <x v="0"/>
    <s v="0"/>
    <n v="50120945"/>
    <n v="-501209.45"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T3:U6" firstHeaderRow="1" firstDataRow="1" firstDataCol="1" rowPageCount="1" colPageCount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dataField="1" showAll="0"/>
    <pivotField axis="axisPage" multipleItemSelectionAllowed="1" showAll="0" defaultSubtotal="0">
      <items count="13">
        <item x="0"/>
        <item x="1"/>
        <item x="3"/>
        <item x="4"/>
        <item x="5"/>
        <item x="6"/>
        <item x="7"/>
        <item x="8"/>
        <item x="9"/>
        <item x="10"/>
        <item x="11"/>
        <item x="12"/>
        <item x="2"/>
      </items>
    </pivotField>
  </pivotFields>
  <rowFields count="1">
    <field x="13"/>
  </rowFields>
  <rowItems count="3">
    <i>
      <x/>
    </i>
    <i>
      <x v="1"/>
    </i>
    <i t="grand">
      <x/>
    </i>
  </rowItems>
  <colItems count="1">
    <i/>
  </colItems>
  <pageFields count="1">
    <pageField fld="17" hier="-1"/>
  </pageFields>
  <dataFields count="1">
    <dataField name="Suma de Importe real" fld="16" baseField="13" baseItem="3" numFmtId="167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31" dT="2024-03-11T19:40:47.27" personId="{20E60284-6438-47E7-911D-25DF524AC316}" id="{964DF86D-CD75-4324-B928-053693AEE358}">
    <text>Se agregó la línea de financiamientos recibidos a los acreedores varios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42" dT="2022-03-21T19:22:20.27" personId="{20E60284-6438-47E7-911D-25DF524AC316}" id="{022EB3B4-714D-4657-8A29-4C1C6B86DC90}">
    <text>Estar pendiente si hay que cambiar la nomenclatura cuando se actualicen las cifras.</text>
  </threadedComment>
  <threadedComment ref="A48" dT="2022-03-21T19:22:27.05" personId="{20E60284-6438-47E7-911D-25DF524AC316}" id="{1711968E-A386-47F4-9B0F-DEB97A1A5AF2}">
    <text>Estar pendiente si hay que cambiar la nomenclatura cuando se actualicen las cifras.</text>
  </threadedComment>
  <threadedComment ref="A50" dT="2022-03-21T19:22:34.65" personId="{20E60284-6438-47E7-911D-25DF524AC316}" id="{83D5CD55-1951-4379-AB09-CF367C58F4D6}">
    <text>Estar pendeinte si hay que cambiar la nomenclatura cuando se actualicen las cifras.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J42" dT="2022-03-11T22:56:03.11" personId="{6D13F379-7625-4795-A561-DCE3FD1761B7}" id="{C315805A-7261-458A-9B06-DA26E4F20F5F}">
    <text>incluye seguro+papelería++relaciones publica y comunicación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31E2-9940-4072-8549-1C717D803480}">
  <dimension ref="A1:AM307"/>
  <sheetViews>
    <sheetView view="pageBreakPreview" topLeftCell="T1" zoomScale="80" zoomScaleNormal="100" zoomScaleSheetLayoutView="80" workbookViewId="0">
      <selection activeCell="AJ90" sqref="AJ90"/>
    </sheetView>
  </sheetViews>
  <sheetFormatPr baseColWidth="10" defaultColWidth="11.54296875" defaultRowHeight="14.5"/>
  <cols>
    <col min="37" max="37" width="18.54296875" bestFit="1" customWidth="1"/>
  </cols>
  <sheetData>
    <row r="1" spans="1:39">
      <c r="A1" s="370" t="s">
        <v>1556</v>
      </c>
      <c r="B1" s="370" t="s">
        <v>1557</v>
      </c>
      <c r="C1" s="370" t="s">
        <v>1558</v>
      </c>
      <c r="D1" s="370" t="s">
        <v>1559</v>
      </c>
      <c r="E1" s="589" t="s">
        <v>1560</v>
      </c>
      <c r="F1" s="370" t="s">
        <v>1561</v>
      </c>
      <c r="G1" s="370" t="s">
        <v>1562</v>
      </c>
      <c r="H1" s="370" t="s">
        <v>1563</v>
      </c>
      <c r="I1" s="370" t="s">
        <v>1564</v>
      </c>
      <c r="J1" s="370" t="s">
        <v>1565</v>
      </c>
      <c r="K1" s="370" t="s">
        <v>1566</v>
      </c>
      <c r="L1" s="370" t="s">
        <v>1567</v>
      </c>
      <c r="M1" s="370" t="s">
        <v>1568</v>
      </c>
      <c r="N1" s="370" t="s">
        <v>1569</v>
      </c>
      <c r="O1" s="370" t="s">
        <v>1570</v>
      </c>
      <c r="P1" s="370" t="s">
        <v>1571</v>
      </c>
      <c r="Q1" s="370" t="s">
        <v>188</v>
      </c>
      <c r="R1" s="370" t="s">
        <v>1572</v>
      </c>
      <c r="S1" s="370" t="s">
        <v>1573</v>
      </c>
      <c r="T1" s="370" t="s">
        <v>1574</v>
      </c>
      <c r="U1" s="370" t="s">
        <v>4370</v>
      </c>
      <c r="V1" s="370" t="s">
        <v>1575</v>
      </c>
      <c r="W1" s="370" t="s">
        <v>1576</v>
      </c>
      <c r="X1" s="589" t="s">
        <v>1577</v>
      </c>
      <c r="Y1" s="589" t="s">
        <v>1578</v>
      </c>
      <c r="Z1" s="370" t="s">
        <v>1579</v>
      </c>
      <c r="AA1" s="370" t="s">
        <v>1580</v>
      </c>
      <c r="AB1" s="370" t="s">
        <v>1581</v>
      </c>
      <c r="AC1" s="370" t="s">
        <v>1582</v>
      </c>
      <c r="AD1" s="370" t="s">
        <v>1583</v>
      </c>
      <c r="AE1" s="589" t="s">
        <v>1584</v>
      </c>
      <c r="AF1" s="370" t="s">
        <v>1585</v>
      </c>
      <c r="AG1" s="370" t="s">
        <v>1586</v>
      </c>
      <c r="AH1" s="370" t="s">
        <v>1587</v>
      </c>
      <c r="AI1" s="370" t="s">
        <v>1588</v>
      </c>
      <c r="AJ1" s="370" t="s">
        <v>1589</v>
      </c>
      <c r="AK1" s="65" t="s">
        <v>1590</v>
      </c>
      <c r="AL1" s="370" t="s">
        <v>1591</v>
      </c>
      <c r="AM1" s="370" t="s">
        <v>1592</v>
      </c>
    </row>
    <row r="2" spans="1:39">
      <c r="A2">
        <v>20220930</v>
      </c>
      <c r="B2">
        <v>7242</v>
      </c>
      <c r="C2">
        <v>8</v>
      </c>
      <c r="D2" t="s">
        <v>1722</v>
      </c>
      <c r="E2" s="402" t="s">
        <v>1968</v>
      </c>
      <c r="G2">
        <v>1</v>
      </c>
      <c r="H2" t="s">
        <v>1723</v>
      </c>
      <c r="I2">
        <v>1</v>
      </c>
      <c r="J2" t="s">
        <v>1724</v>
      </c>
      <c r="K2" t="s">
        <v>684</v>
      </c>
      <c r="L2">
        <v>8</v>
      </c>
      <c r="M2" t="s">
        <v>435</v>
      </c>
      <c r="N2" t="s">
        <v>1457</v>
      </c>
      <c r="O2" t="s">
        <v>1006</v>
      </c>
      <c r="P2" t="s">
        <v>674</v>
      </c>
      <c r="Q2">
        <v>0</v>
      </c>
      <c r="R2" t="s">
        <v>1595</v>
      </c>
      <c r="S2" t="s">
        <v>158</v>
      </c>
      <c r="T2" t="s">
        <v>1032</v>
      </c>
      <c r="U2" t="s">
        <v>1033</v>
      </c>
      <c r="V2" t="s">
        <v>675</v>
      </c>
      <c r="W2" t="s">
        <v>676</v>
      </c>
      <c r="X2" s="402" t="s">
        <v>677</v>
      </c>
      <c r="Y2" s="402" t="s">
        <v>677</v>
      </c>
      <c r="Z2" t="s">
        <v>678</v>
      </c>
      <c r="AA2" t="s">
        <v>4371</v>
      </c>
      <c r="AC2" t="s">
        <v>679</v>
      </c>
      <c r="AE2" s="402" t="s">
        <v>681</v>
      </c>
      <c r="AF2" t="s">
        <v>682</v>
      </c>
      <c r="AG2">
        <v>0</v>
      </c>
      <c r="AH2">
        <v>0</v>
      </c>
      <c r="AI2">
        <v>0</v>
      </c>
      <c r="AJ2">
        <v>0</v>
      </c>
      <c r="AK2" s="47">
        <v>25000</v>
      </c>
      <c r="AL2">
        <v>25000</v>
      </c>
      <c r="AM2">
        <v>25000</v>
      </c>
    </row>
    <row r="3" spans="1:39">
      <c r="A3">
        <v>20220930</v>
      </c>
      <c r="B3">
        <v>7242</v>
      </c>
      <c r="C3">
        <v>2</v>
      </c>
      <c r="D3" t="s">
        <v>1598</v>
      </c>
      <c r="E3" s="402" t="s">
        <v>1984</v>
      </c>
      <c r="F3" t="s">
        <v>1783</v>
      </c>
      <c r="G3">
        <v>201</v>
      </c>
      <c r="H3" t="s">
        <v>1609</v>
      </c>
      <c r="I3">
        <v>2</v>
      </c>
      <c r="J3" t="s">
        <v>1610</v>
      </c>
      <c r="K3" t="s">
        <v>684</v>
      </c>
      <c r="L3">
        <v>8</v>
      </c>
      <c r="M3" t="s">
        <v>435</v>
      </c>
      <c r="N3" t="s">
        <v>694</v>
      </c>
      <c r="O3" t="s">
        <v>703</v>
      </c>
      <c r="P3" t="s">
        <v>685</v>
      </c>
      <c r="Q3">
        <v>0</v>
      </c>
      <c r="R3" t="s">
        <v>1595</v>
      </c>
      <c r="S3" t="s">
        <v>158</v>
      </c>
      <c r="T3" t="s">
        <v>1276</v>
      </c>
      <c r="U3" t="s">
        <v>1277</v>
      </c>
      <c r="V3" t="s">
        <v>872</v>
      </c>
      <c r="W3" t="s">
        <v>873</v>
      </c>
      <c r="X3" s="402" t="s">
        <v>1278</v>
      </c>
      <c r="Y3" s="402" t="s">
        <v>1278</v>
      </c>
      <c r="Z3" t="s">
        <v>1279</v>
      </c>
      <c r="AA3" t="s">
        <v>4372</v>
      </c>
      <c r="AB3" t="s">
        <v>4373</v>
      </c>
      <c r="AC3" t="s">
        <v>759</v>
      </c>
      <c r="AD3" t="s">
        <v>760</v>
      </c>
      <c r="AE3" s="402" t="s">
        <v>1280</v>
      </c>
      <c r="AF3" t="s">
        <v>1169</v>
      </c>
      <c r="AG3">
        <v>213500</v>
      </c>
      <c r="AH3">
        <v>0</v>
      </c>
      <c r="AI3">
        <v>0</v>
      </c>
      <c r="AJ3">
        <v>0</v>
      </c>
      <c r="AK3" s="47">
        <v>213500</v>
      </c>
      <c r="AL3">
        <v>213500</v>
      </c>
      <c r="AM3">
        <v>0</v>
      </c>
    </row>
    <row r="4" spans="1:39">
      <c r="A4">
        <v>20220930</v>
      </c>
      <c r="B4">
        <v>7242</v>
      </c>
      <c r="C4">
        <v>2</v>
      </c>
      <c r="D4" t="s">
        <v>1598</v>
      </c>
      <c r="E4" s="402" t="s">
        <v>1886</v>
      </c>
      <c r="F4" t="s">
        <v>1692</v>
      </c>
      <c r="G4">
        <v>201</v>
      </c>
      <c r="H4" t="s">
        <v>1609</v>
      </c>
      <c r="I4">
        <v>2</v>
      </c>
      <c r="J4" t="s">
        <v>1610</v>
      </c>
      <c r="K4" t="s">
        <v>684</v>
      </c>
      <c r="L4">
        <v>8</v>
      </c>
      <c r="M4" t="s">
        <v>435</v>
      </c>
      <c r="N4" t="s">
        <v>694</v>
      </c>
      <c r="O4" t="s">
        <v>703</v>
      </c>
      <c r="P4" t="s">
        <v>685</v>
      </c>
      <c r="Q4">
        <v>0</v>
      </c>
      <c r="R4" t="s">
        <v>1595</v>
      </c>
      <c r="S4" t="s">
        <v>158</v>
      </c>
      <c r="T4" t="s">
        <v>1284</v>
      </c>
      <c r="U4" t="s">
        <v>687</v>
      </c>
      <c r="V4" t="s">
        <v>872</v>
      </c>
      <c r="W4" t="s">
        <v>873</v>
      </c>
      <c r="X4" s="402" t="s">
        <v>1284</v>
      </c>
      <c r="Y4" s="402" t="s">
        <v>1289</v>
      </c>
      <c r="Z4" t="s">
        <v>1290</v>
      </c>
      <c r="AA4" t="s">
        <v>4374</v>
      </c>
      <c r="AB4" t="s">
        <v>4375</v>
      </c>
      <c r="AC4" t="s">
        <v>1269</v>
      </c>
      <c r="AD4" t="s">
        <v>1270</v>
      </c>
      <c r="AE4" s="402" t="s">
        <v>1284</v>
      </c>
      <c r="AF4" t="s">
        <v>687</v>
      </c>
      <c r="AG4">
        <v>402138</v>
      </c>
      <c r="AH4">
        <v>5008.76</v>
      </c>
      <c r="AI4">
        <v>1066.75999999999</v>
      </c>
      <c r="AJ4">
        <v>3942</v>
      </c>
      <c r="AK4" s="47">
        <v>406080</v>
      </c>
      <c r="AL4">
        <v>3041789.8445999902</v>
      </c>
      <c r="AM4">
        <v>0</v>
      </c>
    </row>
    <row r="5" spans="1:39">
      <c r="A5">
        <v>20220930</v>
      </c>
      <c r="B5">
        <v>7242</v>
      </c>
      <c r="C5">
        <v>2</v>
      </c>
      <c r="D5" t="s">
        <v>1598</v>
      </c>
      <c r="E5" s="402" t="s">
        <v>1878</v>
      </c>
      <c r="F5" t="s">
        <v>1684</v>
      </c>
      <c r="G5">
        <v>201</v>
      </c>
      <c r="H5" t="s">
        <v>1609</v>
      </c>
      <c r="I5">
        <v>2</v>
      </c>
      <c r="J5" t="s">
        <v>1610</v>
      </c>
      <c r="K5" t="s">
        <v>684</v>
      </c>
      <c r="L5">
        <v>8</v>
      </c>
      <c r="M5" t="s">
        <v>435</v>
      </c>
      <c r="N5" t="s">
        <v>694</v>
      </c>
      <c r="O5" t="s">
        <v>703</v>
      </c>
      <c r="P5" t="s">
        <v>685</v>
      </c>
      <c r="Q5">
        <v>0</v>
      </c>
      <c r="R5" t="s">
        <v>1595</v>
      </c>
      <c r="S5" t="s">
        <v>158</v>
      </c>
      <c r="T5" t="s">
        <v>1284</v>
      </c>
      <c r="U5" t="s">
        <v>687</v>
      </c>
      <c r="V5" t="s">
        <v>872</v>
      </c>
      <c r="W5" t="s">
        <v>873</v>
      </c>
      <c r="X5" s="402" t="s">
        <v>1284</v>
      </c>
      <c r="Y5" s="402" t="s">
        <v>1285</v>
      </c>
      <c r="Z5" t="s">
        <v>1286</v>
      </c>
      <c r="AA5" t="s">
        <v>4376</v>
      </c>
      <c r="AB5" t="s">
        <v>4377</v>
      </c>
      <c r="AC5" t="s">
        <v>752</v>
      </c>
      <c r="AD5" t="s">
        <v>753</v>
      </c>
      <c r="AE5" s="402" t="s">
        <v>1284</v>
      </c>
      <c r="AF5" t="s">
        <v>687</v>
      </c>
      <c r="AG5">
        <v>17700000</v>
      </c>
      <c r="AH5">
        <v>0</v>
      </c>
      <c r="AI5">
        <v>0</v>
      </c>
      <c r="AJ5">
        <v>0</v>
      </c>
      <c r="AK5" s="47">
        <v>17700000</v>
      </c>
      <c r="AL5">
        <v>17700000</v>
      </c>
      <c r="AM5">
        <v>0</v>
      </c>
    </row>
    <row r="6" spans="1:39">
      <c r="A6">
        <v>20220930</v>
      </c>
      <c r="B6">
        <v>7242</v>
      </c>
      <c r="C6">
        <v>2</v>
      </c>
      <c r="D6" t="s">
        <v>1598</v>
      </c>
      <c r="E6" s="402" t="s">
        <v>1885</v>
      </c>
      <c r="F6" t="s">
        <v>1691</v>
      </c>
      <c r="G6">
        <v>201</v>
      </c>
      <c r="H6" t="s">
        <v>1609</v>
      </c>
      <c r="I6">
        <v>2</v>
      </c>
      <c r="J6" t="s">
        <v>1610</v>
      </c>
      <c r="K6" t="s">
        <v>684</v>
      </c>
      <c r="L6">
        <v>8</v>
      </c>
      <c r="M6" t="s">
        <v>435</v>
      </c>
      <c r="N6" t="s">
        <v>694</v>
      </c>
      <c r="O6" t="s">
        <v>703</v>
      </c>
      <c r="P6" t="s">
        <v>685</v>
      </c>
      <c r="Q6">
        <v>0</v>
      </c>
      <c r="R6" t="s">
        <v>1595</v>
      </c>
      <c r="S6" t="s">
        <v>158</v>
      </c>
      <c r="T6" t="s">
        <v>1284</v>
      </c>
      <c r="U6" t="s">
        <v>687</v>
      </c>
      <c r="V6" t="s">
        <v>872</v>
      </c>
      <c r="W6" t="s">
        <v>873</v>
      </c>
      <c r="X6" s="402" t="s">
        <v>1284</v>
      </c>
      <c r="Y6" s="402" t="s">
        <v>451</v>
      </c>
      <c r="Z6" t="s">
        <v>480</v>
      </c>
      <c r="AA6" t="s">
        <v>4378</v>
      </c>
      <c r="AB6" t="s">
        <v>1273</v>
      </c>
      <c r="AC6" t="s">
        <v>1269</v>
      </c>
      <c r="AD6" t="s">
        <v>1270</v>
      </c>
      <c r="AE6" s="402" t="s">
        <v>1284</v>
      </c>
      <c r="AF6" t="s">
        <v>687</v>
      </c>
      <c r="AG6">
        <v>3028.0999999999899</v>
      </c>
      <c r="AH6">
        <v>106.28</v>
      </c>
      <c r="AI6">
        <v>0</v>
      </c>
      <c r="AJ6">
        <v>106.28</v>
      </c>
      <c r="AK6" s="47">
        <v>3134.38</v>
      </c>
      <c r="AL6">
        <v>49906.450299999902</v>
      </c>
      <c r="AM6">
        <v>0</v>
      </c>
    </row>
    <row r="7" spans="1:39">
      <c r="A7">
        <v>20220930</v>
      </c>
      <c r="B7">
        <v>7242</v>
      </c>
      <c r="C7">
        <v>2</v>
      </c>
      <c r="D7" t="s">
        <v>1598</v>
      </c>
      <c r="E7" s="402" t="s">
        <v>1884</v>
      </c>
      <c r="F7" t="s">
        <v>1690</v>
      </c>
      <c r="G7">
        <v>201</v>
      </c>
      <c r="H7" t="s">
        <v>1609</v>
      </c>
      <c r="I7">
        <v>2</v>
      </c>
      <c r="J7" t="s">
        <v>1610</v>
      </c>
      <c r="K7" t="s">
        <v>684</v>
      </c>
      <c r="L7">
        <v>8</v>
      </c>
      <c r="M7" t="s">
        <v>435</v>
      </c>
      <c r="N7" t="s">
        <v>694</v>
      </c>
      <c r="O7" t="s">
        <v>703</v>
      </c>
      <c r="P7" t="s">
        <v>685</v>
      </c>
      <c r="Q7">
        <v>0</v>
      </c>
      <c r="R7" t="s">
        <v>1595</v>
      </c>
      <c r="S7" t="s">
        <v>158</v>
      </c>
      <c r="T7" t="s">
        <v>1284</v>
      </c>
      <c r="U7" t="s">
        <v>687</v>
      </c>
      <c r="V7" t="s">
        <v>872</v>
      </c>
      <c r="W7" t="s">
        <v>873</v>
      </c>
      <c r="X7" s="402" t="s">
        <v>1284</v>
      </c>
      <c r="Y7" s="402" t="s">
        <v>688</v>
      </c>
      <c r="Z7" t="s">
        <v>689</v>
      </c>
      <c r="AA7" t="s">
        <v>4379</v>
      </c>
      <c r="AB7" t="s">
        <v>4380</v>
      </c>
      <c r="AC7" t="s">
        <v>752</v>
      </c>
      <c r="AD7" t="s">
        <v>753</v>
      </c>
      <c r="AE7" s="402" t="s">
        <v>1284</v>
      </c>
      <c r="AF7" t="s">
        <v>687</v>
      </c>
      <c r="AG7">
        <v>337148.679999999</v>
      </c>
      <c r="AH7">
        <v>0</v>
      </c>
      <c r="AI7">
        <v>8440.19</v>
      </c>
      <c r="AJ7">
        <v>-8440.19</v>
      </c>
      <c r="AK7" s="47">
        <v>328708.489999999</v>
      </c>
      <c r="AL7">
        <v>357670.16659999901</v>
      </c>
      <c r="AM7">
        <v>0</v>
      </c>
    </row>
    <row r="8" spans="1:39">
      <c r="A8">
        <v>20220930</v>
      </c>
      <c r="B8">
        <v>7242</v>
      </c>
      <c r="C8">
        <v>2</v>
      </c>
      <c r="D8" t="s">
        <v>1598</v>
      </c>
      <c r="E8" s="402" t="s">
        <v>1909</v>
      </c>
      <c r="F8" t="s">
        <v>1726</v>
      </c>
      <c r="G8">
        <v>201</v>
      </c>
      <c r="H8" t="s">
        <v>1609</v>
      </c>
      <c r="I8">
        <v>2</v>
      </c>
      <c r="J8" t="s">
        <v>1610</v>
      </c>
      <c r="K8" t="s">
        <v>684</v>
      </c>
      <c r="L8">
        <v>8</v>
      </c>
      <c r="M8" t="s">
        <v>435</v>
      </c>
      <c r="N8" t="s">
        <v>694</v>
      </c>
      <c r="O8" t="s">
        <v>703</v>
      </c>
      <c r="P8" t="s">
        <v>820</v>
      </c>
      <c r="Q8">
        <v>0</v>
      </c>
      <c r="R8" t="s">
        <v>1595</v>
      </c>
      <c r="S8" t="s">
        <v>158</v>
      </c>
      <c r="T8" t="s">
        <v>1223</v>
      </c>
      <c r="U8" t="s">
        <v>1224</v>
      </c>
      <c r="V8" t="s">
        <v>872</v>
      </c>
      <c r="W8" t="s">
        <v>873</v>
      </c>
      <c r="X8" s="402" t="s">
        <v>1223</v>
      </c>
      <c r="Y8" s="402" t="s">
        <v>1040</v>
      </c>
      <c r="Z8" t="s">
        <v>1041</v>
      </c>
      <c r="AA8" t="s">
        <v>4381</v>
      </c>
      <c r="AB8" t="s">
        <v>4382</v>
      </c>
      <c r="AC8" t="s">
        <v>1042</v>
      </c>
      <c r="AD8" t="s">
        <v>1043</v>
      </c>
      <c r="AE8" s="402" t="s">
        <v>1223</v>
      </c>
      <c r="AF8" t="s">
        <v>1224</v>
      </c>
      <c r="AG8">
        <v>-294999.36999999901</v>
      </c>
      <c r="AH8">
        <v>8440.19</v>
      </c>
      <c r="AI8">
        <v>0</v>
      </c>
      <c r="AJ8">
        <v>8440.19</v>
      </c>
      <c r="AK8" s="47">
        <v>-286559.179999999</v>
      </c>
      <c r="AL8">
        <v>-271886.52230000001</v>
      </c>
      <c r="AM8">
        <v>0</v>
      </c>
    </row>
    <row r="9" spans="1:39">
      <c r="A9">
        <v>20220930</v>
      </c>
      <c r="B9">
        <v>7242</v>
      </c>
      <c r="C9">
        <v>2</v>
      </c>
      <c r="D9" t="s">
        <v>1598</v>
      </c>
      <c r="E9" s="402" t="s">
        <v>1840</v>
      </c>
      <c r="F9" t="s">
        <v>1646</v>
      </c>
      <c r="G9">
        <v>201</v>
      </c>
      <c r="H9" t="s">
        <v>1609</v>
      </c>
      <c r="I9">
        <v>2</v>
      </c>
      <c r="J9" t="s">
        <v>1610</v>
      </c>
      <c r="K9" t="s">
        <v>684</v>
      </c>
      <c r="L9">
        <v>8</v>
      </c>
      <c r="M9" t="s">
        <v>435</v>
      </c>
      <c r="N9" t="s">
        <v>694</v>
      </c>
      <c r="O9" t="s">
        <v>703</v>
      </c>
      <c r="P9" t="s">
        <v>820</v>
      </c>
      <c r="Q9">
        <v>0</v>
      </c>
      <c r="R9" t="s">
        <v>1595</v>
      </c>
      <c r="S9" t="s">
        <v>158</v>
      </c>
      <c r="T9" t="s">
        <v>874</v>
      </c>
      <c r="U9" t="s">
        <v>875</v>
      </c>
      <c r="V9" t="s">
        <v>872</v>
      </c>
      <c r="W9" t="s">
        <v>873</v>
      </c>
      <c r="X9" s="402" t="s">
        <v>876</v>
      </c>
      <c r="Y9" s="402" t="s">
        <v>876</v>
      </c>
      <c r="Z9" t="s">
        <v>877</v>
      </c>
      <c r="AA9" t="s">
        <v>4383</v>
      </c>
      <c r="AB9" t="s">
        <v>4384</v>
      </c>
      <c r="AC9" t="s">
        <v>878</v>
      </c>
      <c r="AD9" t="s">
        <v>879</v>
      </c>
      <c r="AE9" s="402" t="s">
        <v>880</v>
      </c>
      <c r="AF9" t="s">
        <v>4385</v>
      </c>
      <c r="AG9">
        <v>595607.26</v>
      </c>
      <c r="AH9">
        <v>13747.04</v>
      </c>
      <c r="AI9">
        <v>4570.43</v>
      </c>
      <c r="AJ9">
        <v>9176.61</v>
      </c>
      <c r="AK9" s="47">
        <v>604783.86999999895</v>
      </c>
      <c r="AL9">
        <v>427686.59999999899</v>
      </c>
      <c r="AM9">
        <v>0</v>
      </c>
    </row>
    <row r="10" spans="1:39">
      <c r="A10">
        <v>20220930</v>
      </c>
      <c r="B10">
        <v>7242</v>
      </c>
      <c r="C10">
        <v>2</v>
      </c>
      <c r="D10" t="s">
        <v>1598</v>
      </c>
      <c r="E10" s="402" t="s">
        <v>1916</v>
      </c>
      <c r="F10" t="s">
        <v>1733</v>
      </c>
      <c r="G10">
        <v>201</v>
      </c>
      <c r="H10" t="s">
        <v>1609</v>
      </c>
      <c r="I10">
        <v>2</v>
      </c>
      <c r="J10" t="s">
        <v>1610</v>
      </c>
      <c r="K10" t="s">
        <v>684</v>
      </c>
      <c r="L10">
        <v>8</v>
      </c>
      <c r="M10" t="s">
        <v>435</v>
      </c>
      <c r="N10" t="s">
        <v>694</v>
      </c>
      <c r="O10" t="s">
        <v>703</v>
      </c>
      <c r="P10" t="s">
        <v>820</v>
      </c>
      <c r="Q10">
        <v>0</v>
      </c>
      <c r="R10" t="s">
        <v>1595</v>
      </c>
      <c r="S10" t="s">
        <v>158</v>
      </c>
      <c r="T10" t="s">
        <v>1223</v>
      </c>
      <c r="U10" t="s">
        <v>1224</v>
      </c>
      <c r="V10" t="s">
        <v>872</v>
      </c>
      <c r="W10" t="s">
        <v>873</v>
      </c>
      <c r="X10" s="402" t="s">
        <v>1223</v>
      </c>
      <c r="Y10" s="402" t="s">
        <v>881</v>
      </c>
      <c r="Z10" t="s">
        <v>455</v>
      </c>
      <c r="AA10" t="s">
        <v>4383</v>
      </c>
      <c r="AB10" t="s">
        <v>4384</v>
      </c>
      <c r="AC10" t="s">
        <v>886</v>
      </c>
      <c r="AD10" t="s">
        <v>887</v>
      </c>
      <c r="AE10" s="402" t="s">
        <v>1223</v>
      </c>
      <c r="AF10" t="s">
        <v>1224</v>
      </c>
      <c r="AG10">
        <v>31971.93</v>
      </c>
      <c r="AH10">
        <v>1066.75999999999</v>
      </c>
      <c r="AI10">
        <v>5115.03999999999</v>
      </c>
      <c r="AJ10">
        <v>-4048.28</v>
      </c>
      <c r="AK10" s="47">
        <v>27923.65</v>
      </c>
      <c r="AL10">
        <v>24787.132600000001</v>
      </c>
      <c r="AM10">
        <v>0</v>
      </c>
    </row>
    <row r="11" spans="1:39">
      <c r="A11">
        <v>20220930</v>
      </c>
      <c r="B11">
        <v>7242</v>
      </c>
      <c r="C11">
        <v>2</v>
      </c>
      <c r="D11" t="s">
        <v>1598</v>
      </c>
      <c r="E11" s="402" t="s">
        <v>1806</v>
      </c>
      <c r="F11" t="s">
        <v>1611</v>
      </c>
      <c r="G11">
        <v>201</v>
      </c>
      <c r="H11" t="s">
        <v>1609</v>
      </c>
      <c r="I11">
        <v>2</v>
      </c>
      <c r="J11" t="s">
        <v>1610</v>
      </c>
      <c r="K11" t="s">
        <v>684</v>
      </c>
      <c r="L11">
        <v>8</v>
      </c>
      <c r="M11" t="s">
        <v>435</v>
      </c>
      <c r="N11" t="s">
        <v>694</v>
      </c>
      <c r="O11" t="s">
        <v>703</v>
      </c>
      <c r="P11" t="s">
        <v>685</v>
      </c>
      <c r="Q11">
        <v>0</v>
      </c>
      <c r="R11" t="s">
        <v>1595</v>
      </c>
      <c r="S11" t="s">
        <v>158</v>
      </c>
      <c r="T11" t="s">
        <v>943</v>
      </c>
      <c r="U11" t="s">
        <v>944</v>
      </c>
      <c r="V11" t="s">
        <v>872</v>
      </c>
      <c r="W11" t="s">
        <v>873</v>
      </c>
      <c r="X11" s="402" t="s">
        <v>945</v>
      </c>
      <c r="Y11" s="402" t="s">
        <v>945</v>
      </c>
      <c r="Z11" t="s">
        <v>946</v>
      </c>
      <c r="AA11" t="s">
        <v>4386</v>
      </c>
      <c r="AB11" t="s">
        <v>952</v>
      </c>
      <c r="AC11" t="s">
        <v>948</v>
      </c>
      <c r="AD11" t="s">
        <v>949</v>
      </c>
      <c r="AE11" s="402" t="s">
        <v>950</v>
      </c>
      <c r="AF11" t="s">
        <v>951</v>
      </c>
      <c r="AG11">
        <v>9844327.2699999902</v>
      </c>
      <c r="AH11">
        <v>18791.409999999902</v>
      </c>
      <c r="AI11">
        <v>2869233.37</v>
      </c>
      <c r="AJ11">
        <v>-2850441.9599999902</v>
      </c>
      <c r="AK11" s="47">
        <v>6993885.3099999903</v>
      </c>
      <c r="AL11">
        <v>8135110.1446000002</v>
      </c>
      <c r="AM11">
        <v>0</v>
      </c>
    </row>
    <row r="12" spans="1:39">
      <c r="A12">
        <v>20220930</v>
      </c>
      <c r="B12">
        <v>7242</v>
      </c>
      <c r="C12">
        <v>2</v>
      </c>
      <c r="D12" t="s">
        <v>1598</v>
      </c>
      <c r="E12" s="402" t="s">
        <v>1805</v>
      </c>
      <c r="F12" t="s">
        <v>942</v>
      </c>
      <c r="G12">
        <v>201</v>
      </c>
      <c r="H12" t="s">
        <v>1609</v>
      </c>
      <c r="I12">
        <v>2</v>
      </c>
      <c r="J12" t="s">
        <v>1610</v>
      </c>
      <c r="K12" t="s">
        <v>684</v>
      </c>
      <c r="L12">
        <v>8</v>
      </c>
      <c r="M12" t="s">
        <v>435</v>
      </c>
      <c r="N12" t="s">
        <v>694</v>
      </c>
      <c r="O12" t="s">
        <v>703</v>
      </c>
      <c r="P12" t="s">
        <v>685</v>
      </c>
      <c r="Q12">
        <v>0</v>
      </c>
      <c r="R12" t="s">
        <v>1595</v>
      </c>
      <c r="S12" t="s">
        <v>158</v>
      </c>
      <c r="T12" t="s">
        <v>943</v>
      </c>
      <c r="U12" t="s">
        <v>944</v>
      </c>
      <c r="V12" t="s">
        <v>872</v>
      </c>
      <c r="W12" t="s">
        <v>873</v>
      </c>
      <c r="X12" s="402" t="s">
        <v>945</v>
      </c>
      <c r="Y12" s="402" t="s">
        <v>945</v>
      </c>
      <c r="Z12" t="s">
        <v>946</v>
      </c>
      <c r="AA12" t="s">
        <v>4387</v>
      </c>
      <c r="AB12" t="s">
        <v>947</v>
      </c>
      <c r="AC12" t="s">
        <v>948</v>
      </c>
      <c r="AD12" t="s">
        <v>949</v>
      </c>
      <c r="AE12" s="402" t="s">
        <v>950</v>
      </c>
      <c r="AF12" t="s">
        <v>951</v>
      </c>
      <c r="AG12">
        <v>-4538731.1500000004</v>
      </c>
      <c r="AH12">
        <v>2389425.62</v>
      </c>
      <c r="AI12">
        <v>0</v>
      </c>
      <c r="AJ12">
        <v>2389425.62</v>
      </c>
      <c r="AK12" s="47">
        <v>-2149305.52999999</v>
      </c>
      <c r="AL12">
        <v>-4459083.6293000001</v>
      </c>
      <c r="AM12">
        <v>0</v>
      </c>
    </row>
    <row r="13" spans="1:39">
      <c r="A13">
        <v>20220930</v>
      </c>
      <c r="B13">
        <v>7242</v>
      </c>
      <c r="C13">
        <v>2</v>
      </c>
      <c r="D13" t="s">
        <v>1598</v>
      </c>
      <c r="E13" s="402" t="s">
        <v>1804</v>
      </c>
      <c r="F13" t="s">
        <v>1608</v>
      </c>
      <c r="G13">
        <v>201</v>
      </c>
      <c r="H13" t="s">
        <v>1609</v>
      </c>
      <c r="I13">
        <v>2</v>
      </c>
      <c r="J13" t="s">
        <v>1610</v>
      </c>
      <c r="K13" t="s">
        <v>684</v>
      </c>
      <c r="L13">
        <v>8</v>
      </c>
      <c r="M13" t="s">
        <v>435</v>
      </c>
      <c r="N13" t="s">
        <v>694</v>
      </c>
      <c r="O13" t="s">
        <v>703</v>
      </c>
      <c r="P13" t="s">
        <v>685</v>
      </c>
      <c r="Q13">
        <v>0</v>
      </c>
      <c r="R13" t="s">
        <v>1595</v>
      </c>
      <c r="S13" t="s">
        <v>158</v>
      </c>
      <c r="T13" t="s">
        <v>943</v>
      </c>
      <c r="U13" t="s">
        <v>944</v>
      </c>
      <c r="V13" t="s">
        <v>872</v>
      </c>
      <c r="W13" t="s">
        <v>873</v>
      </c>
      <c r="X13" s="402" t="s">
        <v>945</v>
      </c>
      <c r="Y13" s="402" t="s">
        <v>945</v>
      </c>
      <c r="Z13" t="s">
        <v>946</v>
      </c>
      <c r="AA13" t="s">
        <v>4386</v>
      </c>
      <c r="AB13" t="s">
        <v>952</v>
      </c>
      <c r="AC13" t="s">
        <v>1161</v>
      </c>
      <c r="AD13" t="s">
        <v>1162</v>
      </c>
      <c r="AE13" s="402" t="s">
        <v>950</v>
      </c>
      <c r="AF13" t="s">
        <v>951</v>
      </c>
      <c r="AG13">
        <v>28.28</v>
      </c>
      <c r="AH13">
        <v>0</v>
      </c>
      <c r="AI13">
        <v>0</v>
      </c>
      <c r="AJ13">
        <v>0</v>
      </c>
      <c r="AK13" s="47">
        <v>28.28</v>
      </c>
      <c r="AL13">
        <v>28.28</v>
      </c>
      <c r="AM13">
        <v>0</v>
      </c>
    </row>
    <row r="14" spans="1:39">
      <c r="A14">
        <v>20220930</v>
      </c>
      <c r="B14">
        <v>7242</v>
      </c>
      <c r="C14">
        <v>2</v>
      </c>
      <c r="D14" t="s">
        <v>1598</v>
      </c>
      <c r="E14" s="402" t="s">
        <v>1977</v>
      </c>
      <c r="F14" t="s">
        <v>1134</v>
      </c>
      <c r="G14">
        <v>201</v>
      </c>
      <c r="H14" t="s">
        <v>1609</v>
      </c>
      <c r="I14">
        <v>2</v>
      </c>
      <c r="J14" t="s">
        <v>1610</v>
      </c>
      <c r="K14" t="s">
        <v>684</v>
      </c>
      <c r="L14">
        <v>8</v>
      </c>
      <c r="M14" t="s">
        <v>435</v>
      </c>
      <c r="N14" t="s">
        <v>694</v>
      </c>
      <c r="O14" t="s">
        <v>703</v>
      </c>
      <c r="P14" t="s">
        <v>685</v>
      </c>
      <c r="Q14">
        <v>0</v>
      </c>
      <c r="R14" t="s">
        <v>1595</v>
      </c>
      <c r="S14" t="s">
        <v>158</v>
      </c>
      <c r="T14" t="s">
        <v>4388</v>
      </c>
      <c r="U14" t="s">
        <v>4389</v>
      </c>
      <c r="V14" t="s">
        <v>872</v>
      </c>
      <c r="W14" t="s">
        <v>873</v>
      </c>
      <c r="X14" s="402" t="s">
        <v>1061</v>
      </c>
      <c r="Y14" s="402" t="s">
        <v>1061</v>
      </c>
      <c r="Z14" t="s">
        <v>1062</v>
      </c>
      <c r="AA14" t="s">
        <v>4390</v>
      </c>
      <c r="AB14" t="s">
        <v>4391</v>
      </c>
      <c r="AC14" t="s">
        <v>4392</v>
      </c>
      <c r="AD14" t="s">
        <v>1454</v>
      </c>
      <c r="AE14" s="402" t="s">
        <v>4393</v>
      </c>
      <c r="AF14" t="s">
        <v>4394</v>
      </c>
      <c r="AG14">
        <v>-38391403.3699999</v>
      </c>
      <c r="AH14">
        <v>482057.75</v>
      </c>
      <c r="AI14">
        <v>0</v>
      </c>
      <c r="AJ14">
        <v>482057.75</v>
      </c>
      <c r="AK14" s="47">
        <v>-37909345.6199999</v>
      </c>
      <c r="AL14">
        <v>-38368969.112599902</v>
      </c>
      <c r="AM14">
        <v>0</v>
      </c>
    </row>
    <row r="15" spans="1:39">
      <c r="A15">
        <v>20220930</v>
      </c>
      <c r="B15">
        <v>7242</v>
      </c>
      <c r="C15">
        <v>2</v>
      </c>
      <c r="D15" t="s">
        <v>1598</v>
      </c>
      <c r="E15" s="402" t="s">
        <v>1954</v>
      </c>
      <c r="F15" t="s">
        <v>1767</v>
      </c>
      <c r="G15">
        <v>201</v>
      </c>
      <c r="H15" t="s">
        <v>1609</v>
      </c>
      <c r="I15">
        <v>2</v>
      </c>
      <c r="J15" t="s">
        <v>1610</v>
      </c>
      <c r="K15" t="s">
        <v>684</v>
      </c>
      <c r="L15">
        <v>8</v>
      </c>
      <c r="M15" t="s">
        <v>435</v>
      </c>
      <c r="N15" t="s">
        <v>694</v>
      </c>
      <c r="O15" t="s">
        <v>703</v>
      </c>
      <c r="P15" t="s">
        <v>820</v>
      </c>
      <c r="Q15">
        <v>0</v>
      </c>
      <c r="R15" t="s">
        <v>1595</v>
      </c>
      <c r="S15" t="s">
        <v>158</v>
      </c>
      <c r="T15" t="s">
        <v>4395</v>
      </c>
      <c r="U15" t="s">
        <v>4396</v>
      </c>
      <c r="V15" t="s">
        <v>872</v>
      </c>
      <c r="W15" t="s">
        <v>873</v>
      </c>
      <c r="X15" s="402" t="s">
        <v>1040</v>
      </c>
      <c r="Y15" s="402" t="s">
        <v>1040</v>
      </c>
      <c r="Z15" t="s">
        <v>1041</v>
      </c>
      <c r="AA15" t="s">
        <v>4397</v>
      </c>
      <c r="AB15" t="s">
        <v>739</v>
      </c>
      <c r="AC15" t="s">
        <v>1219</v>
      </c>
      <c r="AD15" t="s">
        <v>1220</v>
      </c>
      <c r="AE15" s="402" t="s">
        <v>1044</v>
      </c>
      <c r="AF15" t="s">
        <v>1045</v>
      </c>
      <c r="AG15">
        <v>-1848.89</v>
      </c>
      <c r="AH15">
        <v>0</v>
      </c>
      <c r="AI15">
        <v>3791.4099999999899</v>
      </c>
      <c r="AJ15">
        <v>-3791.4099999999899</v>
      </c>
      <c r="AK15" s="47">
        <v>-5640.3</v>
      </c>
      <c r="AL15">
        <v>-1975.2702999999899</v>
      </c>
      <c r="AM15">
        <v>0</v>
      </c>
    </row>
    <row r="16" spans="1:39">
      <c r="A16">
        <v>20220930</v>
      </c>
      <c r="B16">
        <v>7242</v>
      </c>
      <c r="C16">
        <v>2</v>
      </c>
      <c r="D16" t="s">
        <v>1598</v>
      </c>
      <c r="E16" s="402" t="s">
        <v>1927</v>
      </c>
      <c r="F16" t="s">
        <v>1744</v>
      </c>
      <c r="G16">
        <v>201</v>
      </c>
      <c r="H16" t="s">
        <v>1609</v>
      </c>
      <c r="I16">
        <v>2</v>
      </c>
      <c r="J16" t="s">
        <v>1610</v>
      </c>
      <c r="K16" t="s">
        <v>684</v>
      </c>
      <c r="L16">
        <v>8</v>
      </c>
      <c r="M16" t="s">
        <v>435</v>
      </c>
      <c r="N16" t="s">
        <v>694</v>
      </c>
      <c r="O16" t="s">
        <v>703</v>
      </c>
      <c r="P16" t="s">
        <v>820</v>
      </c>
      <c r="Q16">
        <v>0</v>
      </c>
      <c r="R16" t="s">
        <v>1595</v>
      </c>
      <c r="S16" t="s">
        <v>158</v>
      </c>
      <c r="T16" t="s">
        <v>4398</v>
      </c>
      <c r="U16" t="s">
        <v>4399</v>
      </c>
      <c r="V16" t="s">
        <v>872</v>
      </c>
      <c r="W16" t="s">
        <v>873</v>
      </c>
      <c r="X16" s="402" t="s">
        <v>881</v>
      </c>
      <c r="Y16" s="402" t="s">
        <v>881</v>
      </c>
      <c r="Z16" t="s">
        <v>455</v>
      </c>
      <c r="AA16" t="s">
        <v>4383</v>
      </c>
      <c r="AB16" t="s">
        <v>4384</v>
      </c>
      <c r="AC16" t="s">
        <v>882</v>
      </c>
      <c r="AD16" t="s">
        <v>883</v>
      </c>
      <c r="AE16" s="402" t="s">
        <v>884</v>
      </c>
      <c r="AF16" t="s">
        <v>885</v>
      </c>
      <c r="AG16">
        <v>-27987.029999999901</v>
      </c>
      <c r="AH16">
        <v>3589.4</v>
      </c>
      <c r="AI16">
        <v>1042.5599999999899</v>
      </c>
      <c r="AJ16">
        <v>2546.84</v>
      </c>
      <c r="AK16" s="47">
        <v>-25440.1899999999</v>
      </c>
      <c r="AL16">
        <v>-37813.171300000002</v>
      </c>
      <c r="AM16">
        <v>0</v>
      </c>
    </row>
    <row r="17" spans="1:39">
      <c r="A17">
        <v>20220930</v>
      </c>
      <c r="B17">
        <v>7242</v>
      </c>
      <c r="C17">
        <v>2</v>
      </c>
      <c r="D17" t="s">
        <v>1598</v>
      </c>
      <c r="E17" s="402" t="s">
        <v>1929</v>
      </c>
      <c r="F17" t="s">
        <v>1749</v>
      </c>
      <c r="G17">
        <v>201</v>
      </c>
      <c r="H17" t="s">
        <v>1609</v>
      </c>
      <c r="I17">
        <v>2</v>
      </c>
      <c r="J17" t="s">
        <v>1610</v>
      </c>
      <c r="K17" t="s">
        <v>684</v>
      </c>
      <c r="L17">
        <v>8</v>
      </c>
      <c r="M17" t="s">
        <v>435</v>
      </c>
      <c r="N17" t="s">
        <v>694</v>
      </c>
      <c r="O17" t="s">
        <v>703</v>
      </c>
      <c r="P17" t="s">
        <v>820</v>
      </c>
      <c r="Q17">
        <v>0</v>
      </c>
      <c r="R17" t="s">
        <v>1595</v>
      </c>
      <c r="S17" t="s">
        <v>158</v>
      </c>
      <c r="T17" t="s">
        <v>4398</v>
      </c>
      <c r="U17" t="s">
        <v>4399</v>
      </c>
      <c r="V17" t="s">
        <v>872</v>
      </c>
      <c r="W17" t="s">
        <v>873</v>
      </c>
      <c r="X17" s="402" t="s">
        <v>881</v>
      </c>
      <c r="Y17" s="402" t="s">
        <v>881</v>
      </c>
      <c r="Z17" t="s">
        <v>455</v>
      </c>
      <c r="AA17" t="s">
        <v>4383</v>
      </c>
      <c r="AB17" t="s">
        <v>4384</v>
      </c>
      <c r="AC17" t="s">
        <v>886</v>
      </c>
      <c r="AD17" t="s">
        <v>887</v>
      </c>
      <c r="AE17" s="402" t="s">
        <v>884</v>
      </c>
      <c r="AF17" t="s">
        <v>885</v>
      </c>
      <c r="AG17">
        <v>138676.52999999901</v>
      </c>
      <c r="AH17">
        <v>0</v>
      </c>
      <c r="AI17">
        <v>13327.459999999901</v>
      </c>
      <c r="AJ17">
        <v>-13327.459999999901</v>
      </c>
      <c r="AK17" s="47">
        <v>125349.07</v>
      </c>
      <c r="AL17">
        <v>101056.58530000001</v>
      </c>
      <c r="AM17">
        <v>0</v>
      </c>
    </row>
    <row r="18" spans="1:39">
      <c r="A18">
        <v>20220930</v>
      </c>
      <c r="B18">
        <v>7242</v>
      </c>
      <c r="C18">
        <v>2</v>
      </c>
      <c r="D18" t="s">
        <v>1598</v>
      </c>
      <c r="E18" s="402" t="s">
        <v>1874</v>
      </c>
      <c r="F18" t="s">
        <v>1677</v>
      </c>
      <c r="G18">
        <v>201</v>
      </c>
      <c r="H18" t="s">
        <v>1609</v>
      </c>
      <c r="I18">
        <v>2</v>
      </c>
      <c r="J18" t="s">
        <v>1610</v>
      </c>
      <c r="K18" t="s">
        <v>684</v>
      </c>
      <c r="L18">
        <v>8</v>
      </c>
      <c r="M18" t="s">
        <v>435</v>
      </c>
      <c r="N18" t="s">
        <v>694</v>
      </c>
      <c r="O18" t="s">
        <v>703</v>
      </c>
      <c r="P18" t="s">
        <v>685</v>
      </c>
      <c r="Q18">
        <v>0</v>
      </c>
      <c r="R18" t="s">
        <v>1595</v>
      </c>
      <c r="S18" t="s">
        <v>158</v>
      </c>
      <c r="T18" t="s">
        <v>1163</v>
      </c>
      <c r="U18" t="s">
        <v>1164</v>
      </c>
      <c r="V18" t="s">
        <v>872</v>
      </c>
      <c r="W18" t="s">
        <v>873</v>
      </c>
      <c r="X18" s="402" t="s">
        <v>476</v>
      </c>
      <c r="Y18" s="402" t="s">
        <v>476</v>
      </c>
      <c r="Z18" t="s">
        <v>1165</v>
      </c>
      <c r="AA18" t="s">
        <v>4374</v>
      </c>
      <c r="AB18" t="s">
        <v>4375</v>
      </c>
      <c r="AC18" t="s">
        <v>1166</v>
      </c>
      <c r="AD18" t="s">
        <v>1167</v>
      </c>
      <c r="AE18" s="402" t="s">
        <v>1168</v>
      </c>
      <c r="AF18" t="s">
        <v>1169</v>
      </c>
      <c r="AG18">
        <v>6526186.79</v>
      </c>
      <c r="AH18">
        <v>4570.43</v>
      </c>
      <c r="AI18">
        <v>13747.04</v>
      </c>
      <c r="AJ18">
        <v>-9176.61</v>
      </c>
      <c r="AK18" s="47">
        <v>6517010.1799999904</v>
      </c>
      <c r="AL18">
        <v>6694107.4500000002</v>
      </c>
      <c r="AM18">
        <v>0</v>
      </c>
    </row>
    <row r="19" spans="1:39">
      <c r="A19">
        <v>20220930</v>
      </c>
      <c r="B19">
        <v>7242</v>
      </c>
      <c r="C19">
        <v>2</v>
      </c>
      <c r="D19" t="s">
        <v>1598</v>
      </c>
      <c r="E19" s="402" t="s">
        <v>1926</v>
      </c>
      <c r="F19" t="s">
        <v>1743</v>
      </c>
      <c r="G19">
        <v>201</v>
      </c>
      <c r="H19" t="s">
        <v>1609</v>
      </c>
      <c r="I19">
        <v>2</v>
      </c>
      <c r="J19" t="s">
        <v>1610</v>
      </c>
      <c r="K19" t="s">
        <v>684</v>
      </c>
      <c r="L19">
        <v>8</v>
      </c>
      <c r="M19" t="s">
        <v>435</v>
      </c>
      <c r="N19" t="s">
        <v>694</v>
      </c>
      <c r="O19" t="s">
        <v>703</v>
      </c>
      <c r="P19" t="s">
        <v>674</v>
      </c>
      <c r="Q19">
        <v>0</v>
      </c>
      <c r="R19" t="s">
        <v>1595</v>
      </c>
      <c r="S19" t="s">
        <v>158</v>
      </c>
      <c r="T19" t="s">
        <v>1032</v>
      </c>
      <c r="U19" t="s">
        <v>1033</v>
      </c>
      <c r="V19" t="s">
        <v>872</v>
      </c>
      <c r="W19" t="s">
        <v>873</v>
      </c>
      <c r="X19" s="402" t="s">
        <v>1244</v>
      </c>
      <c r="Y19" s="402" t="s">
        <v>1244</v>
      </c>
      <c r="Z19" t="s">
        <v>1245</v>
      </c>
      <c r="AA19" t="s">
        <v>4400</v>
      </c>
      <c r="AB19" t="s">
        <v>4401</v>
      </c>
      <c r="AC19" t="s">
        <v>1246</v>
      </c>
      <c r="AD19" t="s">
        <v>1247</v>
      </c>
      <c r="AE19" s="402" t="s">
        <v>1248</v>
      </c>
      <c r="AF19" t="s">
        <v>1249</v>
      </c>
      <c r="AG19">
        <v>-176446.35</v>
      </c>
      <c r="AH19">
        <v>0</v>
      </c>
      <c r="AI19">
        <v>0</v>
      </c>
      <c r="AJ19">
        <v>0</v>
      </c>
      <c r="AK19" s="47">
        <v>-176446.35</v>
      </c>
      <c r="AL19">
        <v>-176446.35</v>
      </c>
      <c r="AM19">
        <v>0</v>
      </c>
    </row>
    <row r="20" spans="1:39">
      <c r="A20">
        <v>20220930</v>
      </c>
      <c r="B20">
        <v>7242</v>
      </c>
      <c r="C20">
        <v>2</v>
      </c>
      <c r="D20" t="s">
        <v>1598</v>
      </c>
      <c r="E20" s="402" t="s">
        <v>1865</v>
      </c>
      <c r="F20" t="s">
        <v>1670</v>
      </c>
      <c r="G20">
        <v>201</v>
      </c>
      <c r="H20" t="s">
        <v>1609</v>
      </c>
      <c r="I20">
        <v>2</v>
      </c>
      <c r="J20" t="s">
        <v>1610</v>
      </c>
      <c r="K20" t="s">
        <v>684</v>
      </c>
      <c r="L20">
        <v>8</v>
      </c>
      <c r="M20" t="s">
        <v>435</v>
      </c>
      <c r="N20" t="s">
        <v>694</v>
      </c>
      <c r="O20" t="s">
        <v>703</v>
      </c>
      <c r="P20" t="s">
        <v>820</v>
      </c>
      <c r="Q20">
        <v>0</v>
      </c>
      <c r="R20" t="s">
        <v>1595</v>
      </c>
      <c r="S20" t="s">
        <v>158</v>
      </c>
      <c r="T20" t="s">
        <v>1469</v>
      </c>
      <c r="U20" t="s">
        <v>1470</v>
      </c>
      <c r="V20" t="s">
        <v>872</v>
      </c>
      <c r="W20" t="s">
        <v>873</v>
      </c>
      <c r="X20" s="402" t="s">
        <v>1471</v>
      </c>
      <c r="Y20" s="402" t="s">
        <v>1471</v>
      </c>
      <c r="Z20" t="s">
        <v>1472</v>
      </c>
      <c r="AA20" t="s">
        <v>4402</v>
      </c>
      <c r="AB20" t="s">
        <v>1473</v>
      </c>
      <c r="AC20" t="s">
        <v>1474</v>
      </c>
      <c r="AD20" t="s">
        <v>1475</v>
      </c>
      <c r="AE20" s="402" t="s">
        <v>1476</v>
      </c>
      <c r="AF20" t="s">
        <v>1477</v>
      </c>
      <c r="AG20">
        <v>-13524.6599999999</v>
      </c>
      <c r="AH20">
        <v>0</v>
      </c>
      <c r="AI20">
        <v>0</v>
      </c>
      <c r="AJ20">
        <v>0</v>
      </c>
      <c r="AK20" s="47">
        <v>-13524.6599999999</v>
      </c>
      <c r="AL20">
        <v>-13524.6599999999</v>
      </c>
      <c r="AM20">
        <v>0</v>
      </c>
    </row>
    <row r="21" spans="1:39">
      <c r="A21">
        <v>20220930</v>
      </c>
      <c r="B21">
        <v>7242</v>
      </c>
      <c r="C21">
        <v>2</v>
      </c>
      <c r="D21" t="s">
        <v>1598</v>
      </c>
      <c r="E21" s="402" t="s">
        <v>1836</v>
      </c>
      <c r="F21" t="s">
        <v>1641</v>
      </c>
      <c r="G21">
        <v>201</v>
      </c>
      <c r="H21" t="s">
        <v>1609</v>
      </c>
      <c r="I21">
        <v>2</v>
      </c>
      <c r="J21" t="s">
        <v>1610</v>
      </c>
      <c r="K21" t="s">
        <v>684</v>
      </c>
      <c r="L21">
        <v>8</v>
      </c>
      <c r="M21" t="s">
        <v>435</v>
      </c>
      <c r="N21" t="s">
        <v>694</v>
      </c>
      <c r="O21" t="s">
        <v>703</v>
      </c>
      <c r="P21" t="s">
        <v>685</v>
      </c>
      <c r="Q21">
        <v>0</v>
      </c>
      <c r="R21" t="s">
        <v>1595</v>
      </c>
      <c r="S21" t="s">
        <v>158</v>
      </c>
      <c r="T21" t="s">
        <v>1170</v>
      </c>
      <c r="U21" t="s">
        <v>1171</v>
      </c>
      <c r="V21" t="s">
        <v>872</v>
      </c>
      <c r="W21" t="s">
        <v>873</v>
      </c>
      <c r="X21" s="402" t="s">
        <v>611</v>
      </c>
      <c r="Y21" s="402" t="s">
        <v>611</v>
      </c>
      <c r="Z21" t="s">
        <v>612</v>
      </c>
      <c r="AA21" t="s">
        <v>4374</v>
      </c>
      <c r="AB21" t="s">
        <v>4375</v>
      </c>
      <c r="AC21" t="s">
        <v>1172</v>
      </c>
      <c r="AD21" t="s">
        <v>1173</v>
      </c>
      <c r="AE21" s="402" t="s">
        <v>1174</v>
      </c>
      <c r="AF21" t="s">
        <v>1169</v>
      </c>
      <c r="AG21">
        <v>6355070.2000000002</v>
      </c>
      <c r="AH21">
        <v>23.8399999999999</v>
      </c>
      <c r="AI21">
        <v>3589.4</v>
      </c>
      <c r="AJ21">
        <v>-3565.5599999999899</v>
      </c>
      <c r="AK21" s="47">
        <v>6351504.6399999904</v>
      </c>
      <c r="AL21">
        <v>4948845.6299999896</v>
      </c>
      <c r="AM21">
        <v>0</v>
      </c>
    </row>
    <row r="22" spans="1:39">
      <c r="A22">
        <v>20220930</v>
      </c>
      <c r="B22">
        <v>7242</v>
      </c>
      <c r="C22">
        <v>2</v>
      </c>
      <c r="D22" t="s">
        <v>1598</v>
      </c>
      <c r="E22" s="402" t="s">
        <v>1841</v>
      </c>
      <c r="F22" t="s">
        <v>1644</v>
      </c>
      <c r="G22">
        <v>201</v>
      </c>
      <c r="H22" t="s">
        <v>1609</v>
      </c>
      <c r="I22">
        <v>2</v>
      </c>
      <c r="J22" t="s">
        <v>1610</v>
      </c>
      <c r="K22" t="s">
        <v>684</v>
      </c>
      <c r="L22">
        <v>8</v>
      </c>
      <c r="M22" t="s">
        <v>435</v>
      </c>
      <c r="N22" t="s">
        <v>694</v>
      </c>
      <c r="O22" t="s">
        <v>703</v>
      </c>
      <c r="P22" t="s">
        <v>685</v>
      </c>
      <c r="Q22">
        <v>0</v>
      </c>
      <c r="R22" t="s">
        <v>1595</v>
      </c>
      <c r="S22" t="s">
        <v>158</v>
      </c>
      <c r="T22" t="s">
        <v>1271</v>
      </c>
      <c r="U22" t="s">
        <v>1272</v>
      </c>
      <c r="V22" t="s">
        <v>872</v>
      </c>
      <c r="W22" t="s">
        <v>873</v>
      </c>
      <c r="X22" s="402" t="s">
        <v>451</v>
      </c>
      <c r="Y22" s="402" t="s">
        <v>451</v>
      </c>
      <c r="Z22" t="s">
        <v>480</v>
      </c>
      <c r="AA22" t="s">
        <v>4378</v>
      </c>
      <c r="AB22" t="s">
        <v>1273</v>
      </c>
      <c r="AC22" t="s">
        <v>1172</v>
      </c>
      <c r="AD22" t="s">
        <v>1173</v>
      </c>
      <c r="AE22" s="402" t="s">
        <v>1174</v>
      </c>
      <c r="AF22" t="s">
        <v>1169</v>
      </c>
      <c r="AG22">
        <v>61978.459999999897</v>
      </c>
      <c r="AH22">
        <v>1018.72</v>
      </c>
      <c r="AI22">
        <v>15000</v>
      </c>
      <c r="AJ22">
        <v>-13981.28</v>
      </c>
      <c r="AK22" s="47">
        <v>47997.18</v>
      </c>
      <c r="AL22">
        <v>58507.925300000003</v>
      </c>
      <c r="AM22">
        <v>0</v>
      </c>
    </row>
    <row r="23" spans="1:39">
      <c r="A23">
        <v>20220930</v>
      </c>
      <c r="B23">
        <v>7242</v>
      </c>
      <c r="C23">
        <v>2</v>
      </c>
      <c r="D23" t="s">
        <v>1598</v>
      </c>
      <c r="E23" s="402" t="s">
        <v>1837</v>
      </c>
      <c r="F23" t="s">
        <v>1642</v>
      </c>
      <c r="G23">
        <v>201</v>
      </c>
      <c r="H23" t="s">
        <v>1609</v>
      </c>
      <c r="I23">
        <v>2</v>
      </c>
      <c r="J23" t="s">
        <v>1610</v>
      </c>
      <c r="K23" t="s">
        <v>684</v>
      </c>
      <c r="L23">
        <v>8</v>
      </c>
      <c r="M23" t="s">
        <v>435</v>
      </c>
      <c r="N23" t="s">
        <v>694</v>
      </c>
      <c r="O23" t="s">
        <v>703</v>
      </c>
      <c r="P23" t="s">
        <v>685</v>
      </c>
      <c r="Q23">
        <v>0</v>
      </c>
      <c r="R23" t="s">
        <v>1595</v>
      </c>
      <c r="S23" t="s">
        <v>158</v>
      </c>
      <c r="T23" t="s">
        <v>1271</v>
      </c>
      <c r="U23" t="s">
        <v>1272</v>
      </c>
      <c r="V23" t="s">
        <v>872</v>
      </c>
      <c r="W23" t="s">
        <v>873</v>
      </c>
      <c r="X23" s="402" t="s">
        <v>451</v>
      </c>
      <c r="Y23" s="402" t="s">
        <v>451</v>
      </c>
      <c r="Z23" t="s">
        <v>480</v>
      </c>
      <c r="AA23" t="s">
        <v>4378</v>
      </c>
      <c r="AB23" t="s">
        <v>1273</v>
      </c>
      <c r="AC23" t="s">
        <v>1269</v>
      </c>
      <c r="AD23" t="s">
        <v>1270</v>
      </c>
      <c r="AE23" s="402" t="s">
        <v>1174</v>
      </c>
      <c r="AF23" t="s">
        <v>1169</v>
      </c>
      <c r="AG23">
        <v>20200.619999999901</v>
      </c>
      <c r="AH23">
        <v>196.46</v>
      </c>
      <c r="AI23">
        <v>2250</v>
      </c>
      <c r="AJ23">
        <v>-2053.53999999999</v>
      </c>
      <c r="AK23" s="47">
        <v>18147.080000000002</v>
      </c>
      <c r="AL23">
        <v>20524.8895999999</v>
      </c>
      <c r="AM23">
        <v>0</v>
      </c>
    </row>
    <row r="24" spans="1:39">
      <c r="A24">
        <v>20220930</v>
      </c>
      <c r="B24">
        <v>7242</v>
      </c>
      <c r="C24">
        <v>2</v>
      </c>
      <c r="D24" t="s">
        <v>1598</v>
      </c>
      <c r="E24" s="402" t="s">
        <v>1843</v>
      </c>
      <c r="F24" t="s">
        <v>1645</v>
      </c>
      <c r="G24">
        <v>201</v>
      </c>
      <c r="H24" t="s">
        <v>1609</v>
      </c>
      <c r="I24">
        <v>2</v>
      </c>
      <c r="J24" t="s">
        <v>1610</v>
      </c>
      <c r="K24" t="s">
        <v>684</v>
      </c>
      <c r="L24">
        <v>8</v>
      </c>
      <c r="M24" t="s">
        <v>435</v>
      </c>
      <c r="N24" t="s">
        <v>694</v>
      </c>
      <c r="O24" t="s">
        <v>703</v>
      </c>
      <c r="P24" t="s">
        <v>685</v>
      </c>
      <c r="Q24">
        <v>0</v>
      </c>
      <c r="R24" t="s">
        <v>1595</v>
      </c>
      <c r="S24" t="s">
        <v>158</v>
      </c>
      <c r="T24" t="s">
        <v>1170</v>
      </c>
      <c r="U24" t="s">
        <v>1171</v>
      </c>
      <c r="V24" t="s">
        <v>872</v>
      </c>
      <c r="W24" t="s">
        <v>873</v>
      </c>
      <c r="X24" s="402" t="s">
        <v>611</v>
      </c>
      <c r="Y24" s="402" t="s">
        <v>611</v>
      </c>
      <c r="Z24" t="s">
        <v>612</v>
      </c>
      <c r="AA24" t="s">
        <v>4374</v>
      </c>
      <c r="AB24" t="s">
        <v>4375</v>
      </c>
      <c r="AC24" t="s">
        <v>1269</v>
      </c>
      <c r="AD24" t="s">
        <v>1270</v>
      </c>
      <c r="AE24" s="402" t="s">
        <v>1174</v>
      </c>
      <c r="AF24" t="s">
        <v>1169</v>
      </c>
      <c r="AG24">
        <v>1157349</v>
      </c>
      <c r="AH24">
        <v>13131</v>
      </c>
      <c r="AI24">
        <v>0</v>
      </c>
      <c r="AJ24">
        <v>13131</v>
      </c>
      <c r="AK24" s="47">
        <v>1170480</v>
      </c>
      <c r="AL24">
        <v>1498447.9166000001</v>
      </c>
      <c r="AM24">
        <v>0</v>
      </c>
    </row>
    <row r="25" spans="1:39">
      <c r="A25">
        <v>20220930</v>
      </c>
      <c r="B25">
        <v>7242</v>
      </c>
      <c r="C25">
        <v>2</v>
      </c>
      <c r="D25" t="s">
        <v>1598</v>
      </c>
      <c r="E25" s="402" t="s">
        <v>1856</v>
      </c>
      <c r="F25" t="s">
        <v>1662</v>
      </c>
      <c r="G25">
        <v>201</v>
      </c>
      <c r="H25" t="s">
        <v>1609</v>
      </c>
      <c r="I25">
        <v>2</v>
      </c>
      <c r="J25" t="s">
        <v>1610</v>
      </c>
      <c r="K25" t="s">
        <v>684</v>
      </c>
      <c r="L25">
        <v>8</v>
      </c>
      <c r="M25" t="s">
        <v>435</v>
      </c>
      <c r="N25" t="s">
        <v>694</v>
      </c>
      <c r="O25" t="s">
        <v>703</v>
      </c>
      <c r="P25" t="s">
        <v>685</v>
      </c>
      <c r="Q25">
        <v>0</v>
      </c>
      <c r="R25" t="s">
        <v>1595</v>
      </c>
      <c r="S25" t="s">
        <v>158</v>
      </c>
      <c r="T25" t="s">
        <v>1140</v>
      </c>
      <c r="U25" t="s">
        <v>1141</v>
      </c>
      <c r="V25" t="s">
        <v>872</v>
      </c>
      <c r="W25" t="s">
        <v>873</v>
      </c>
      <c r="X25" s="402" t="s">
        <v>1140</v>
      </c>
      <c r="Y25" s="402" t="s">
        <v>1142</v>
      </c>
      <c r="Z25" t="s">
        <v>1143</v>
      </c>
      <c r="AA25" t="s">
        <v>4387</v>
      </c>
      <c r="AB25" t="s">
        <v>947</v>
      </c>
      <c r="AC25" t="s">
        <v>1144</v>
      </c>
      <c r="AD25" t="s">
        <v>1145</v>
      </c>
      <c r="AE25" s="402" t="s">
        <v>1140</v>
      </c>
      <c r="AF25" t="s">
        <v>1141</v>
      </c>
      <c r="AG25">
        <v>57729.699999999903</v>
      </c>
      <c r="AH25">
        <v>0</v>
      </c>
      <c r="AI25">
        <v>0</v>
      </c>
      <c r="AJ25">
        <v>0</v>
      </c>
      <c r="AK25" s="47">
        <v>57729.699999999903</v>
      </c>
      <c r="AL25">
        <v>57729.699999999903</v>
      </c>
      <c r="AM25">
        <v>0</v>
      </c>
    </row>
    <row r="26" spans="1:39">
      <c r="A26">
        <v>20220930</v>
      </c>
      <c r="B26">
        <v>7242</v>
      </c>
      <c r="C26">
        <v>2</v>
      </c>
      <c r="D26" t="s">
        <v>1598</v>
      </c>
      <c r="E26" s="402" t="s">
        <v>1899</v>
      </c>
      <c r="F26" t="s">
        <v>1706</v>
      </c>
      <c r="G26">
        <v>107</v>
      </c>
      <c r="H26" t="s">
        <v>1600</v>
      </c>
      <c r="I26">
        <v>3</v>
      </c>
      <c r="J26" t="s">
        <v>1594</v>
      </c>
      <c r="K26" t="s">
        <v>684</v>
      </c>
      <c r="L26">
        <v>8</v>
      </c>
      <c r="M26" t="s">
        <v>435</v>
      </c>
      <c r="N26" t="s">
        <v>1994</v>
      </c>
      <c r="O26" t="s">
        <v>1451</v>
      </c>
      <c r="P26" t="s">
        <v>684</v>
      </c>
      <c r="Q26">
        <v>0</v>
      </c>
      <c r="R26" t="s">
        <v>1595</v>
      </c>
      <c r="S26" t="s">
        <v>158</v>
      </c>
      <c r="T26" t="s">
        <v>998</v>
      </c>
      <c r="U26" t="s">
        <v>999</v>
      </c>
      <c r="V26" t="s">
        <v>675</v>
      </c>
      <c r="W26" t="s">
        <v>676</v>
      </c>
      <c r="X26" s="402" t="s">
        <v>1047</v>
      </c>
      <c r="Y26" s="402" t="s">
        <v>1047</v>
      </c>
      <c r="Z26" t="s">
        <v>1048</v>
      </c>
      <c r="AA26" t="s">
        <v>4403</v>
      </c>
      <c r="AB26" t="s">
        <v>23</v>
      </c>
      <c r="AC26" t="s">
        <v>1365</v>
      </c>
      <c r="AD26" t="s">
        <v>1366</v>
      </c>
      <c r="AE26" s="402" t="s">
        <v>1004</v>
      </c>
      <c r="AF26" t="s">
        <v>1005</v>
      </c>
      <c r="AG26">
        <v>10476.5799999999</v>
      </c>
      <c r="AH26">
        <v>-18363</v>
      </c>
      <c r="AI26">
        <v>-1025.3299999999899</v>
      </c>
      <c r="AJ26">
        <v>-17337.6699999999</v>
      </c>
      <c r="AK26" s="47">
        <v>-6861.09</v>
      </c>
      <c r="AL26">
        <v>-1849.423</v>
      </c>
      <c r="AM26">
        <v>0</v>
      </c>
    </row>
    <row r="27" spans="1:39">
      <c r="A27">
        <v>20220930</v>
      </c>
      <c r="B27">
        <v>7242</v>
      </c>
      <c r="C27">
        <v>2</v>
      </c>
      <c r="D27" t="s">
        <v>1598</v>
      </c>
      <c r="E27" s="402" t="s">
        <v>1899</v>
      </c>
      <c r="F27" t="s">
        <v>1706</v>
      </c>
      <c r="G27">
        <v>107</v>
      </c>
      <c r="H27" t="s">
        <v>1600</v>
      </c>
      <c r="I27">
        <v>3</v>
      </c>
      <c r="J27" t="s">
        <v>1594</v>
      </c>
      <c r="K27" t="s">
        <v>684</v>
      </c>
      <c r="L27">
        <v>8</v>
      </c>
      <c r="M27" t="s">
        <v>435</v>
      </c>
      <c r="N27" t="s">
        <v>1994</v>
      </c>
      <c r="O27" t="s">
        <v>1451</v>
      </c>
      <c r="P27" t="s">
        <v>684</v>
      </c>
      <c r="Q27">
        <v>0</v>
      </c>
      <c r="R27" t="s">
        <v>1595</v>
      </c>
      <c r="S27" t="s">
        <v>158</v>
      </c>
      <c r="T27" t="s">
        <v>972</v>
      </c>
      <c r="U27" t="s">
        <v>973</v>
      </c>
      <c r="V27" t="s">
        <v>675</v>
      </c>
      <c r="W27" t="s">
        <v>676</v>
      </c>
      <c r="X27" s="402" t="s">
        <v>1061</v>
      </c>
      <c r="Y27" s="402" t="s">
        <v>1061</v>
      </c>
      <c r="Z27" t="s">
        <v>1062</v>
      </c>
      <c r="AE27" s="402" t="s">
        <v>1065</v>
      </c>
      <c r="AF27" t="s">
        <v>23</v>
      </c>
      <c r="AG27">
        <v>-10476.5799999999</v>
      </c>
      <c r="AH27">
        <v>18363</v>
      </c>
      <c r="AI27">
        <v>1025.3299999999899</v>
      </c>
      <c r="AJ27">
        <v>17337.6699999999</v>
      </c>
      <c r="AK27" s="47">
        <v>6861.09</v>
      </c>
      <c r="AL27">
        <v>1849.423</v>
      </c>
      <c r="AM27">
        <v>0</v>
      </c>
    </row>
    <row r="28" spans="1:39">
      <c r="A28">
        <v>20220930</v>
      </c>
      <c r="B28">
        <v>7242</v>
      </c>
      <c r="C28">
        <v>2</v>
      </c>
      <c r="D28" t="s">
        <v>1598</v>
      </c>
      <c r="E28" s="402" t="s">
        <v>1877</v>
      </c>
      <c r="F28" t="s">
        <v>1683</v>
      </c>
      <c r="G28">
        <v>110</v>
      </c>
      <c r="H28" t="s">
        <v>1616</v>
      </c>
      <c r="I28">
        <v>1</v>
      </c>
      <c r="J28" t="s">
        <v>1597</v>
      </c>
      <c r="K28" t="s">
        <v>684</v>
      </c>
      <c r="L28">
        <v>8</v>
      </c>
      <c r="M28" t="s">
        <v>435</v>
      </c>
      <c r="N28" t="s">
        <v>694</v>
      </c>
      <c r="O28" t="s">
        <v>703</v>
      </c>
      <c r="P28" t="s">
        <v>684</v>
      </c>
      <c r="Q28">
        <v>0</v>
      </c>
      <c r="R28" t="s">
        <v>1595</v>
      </c>
      <c r="S28" t="s">
        <v>158</v>
      </c>
      <c r="T28" t="s">
        <v>998</v>
      </c>
      <c r="U28" t="s">
        <v>999</v>
      </c>
      <c r="V28" t="s">
        <v>675</v>
      </c>
      <c r="W28" t="s">
        <v>676</v>
      </c>
      <c r="X28" s="402" t="s">
        <v>1125</v>
      </c>
      <c r="Y28" s="402" t="s">
        <v>1125</v>
      </c>
      <c r="Z28" t="s">
        <v>1126</v>
      </c>
      <c r="AA28" t="s">
        <v>4404</v>
      </c>
      <c r="AB28" t="s">
        <v>4405</v>
      </c>
      <c r="AC28" t="s">
        <v>1367</v>
      </c>
      <c r="AD28" t="s">
        <v>1368</v>
      </c>
      <c r="AE28" s="402" t="s">
        <v>1055</v>
      </c>
      <c r="AF28" t="s">
        <v>1056</v>
      </c>
      <c r="AG28">
        <v>-8821.8799999999901</v>
      </c>
      <c r="AH28">
        <v>0</v>
      </c>
      <c r="AI28">
        <v>0</v>
      </c>
      <c r="AJ28">
        <v>0</v>
      </c>
      <c r="AK28" s="47">
        <v>-8821.8799999999901</v>
      </c>
      <c r="AL28">
        <v>-8735.8479999999909</v>
      </c>
      <c r="AM28">
        <v>0</v>
      </c>
    </row>
    <row r="29" spans="1:39">
      <c r="A29">
        <v>20220930</v>
      </c>
      <c r="B29">
        <v>7242</v>
      </c>
      <c r="C29">
        <v>2</v>
      </c>
      <c r="D29" t="s">
        <v>1598</v>
      </c>
      <c r="E29" s="402" t="s">
        <v>1883</v>
      </c>
      <c r="F29" t="s">
        <v>1689</v>
      </c>
      <c r="G29">
        <v>110</v>
      </c>
      <c r="H29" t="s">
        <v>1616</v>
      </c>
      <c r="I29">
        <v>1</v>
      </c>
      <c r="J29" t="s">
        <v>1597</v>
      </c>
      <c r="K29" t="s">
        <v>684</v>
      </c>
      <c r="L29">
        <v>8</v>
      </c>
      <c r="M29" t="s">
        <v>435</v>
      </c>
      <c r="N29" t="s">
        <v>694</v>
      </c>
      <c r="O29" t="s">
        <v>703</v>
      </c>
      <c r="P29" t="s">
        <v>684</v>
      </c>
      <c r="Q29">
        <v>0</v>
      </c>
      <c r="R29" t="s">
        <v>1595</v>
      </c>
      <c r="S29" t="s">
        <v>158</v>
      </c>
      <c r="T29" t="s">
        <v>998</v>
      </c>
      <c r="U29" t="s">
        <v>999</v>
      </c>
      <c r="V29" t="s">
        <v>675</v>
      </c>
      <c r="W29" t="s">
        <v>676</v>
      </c>
      <c r="X29" s="402" t="s">
        <v>1000</v>
      </c>
      <c r="Y29" s="402" t="s">
        <v>1000</v>
      </c>
      <c r="Z29" t="s">
        <v>1001</v>
      </c>
      <c r="AA29" t="s">
        <v>4403</v>
      </c>
      <c r="AB29" t="s">
        <v>23</v>
      </c>
      <c r="AC29" t="s">
        <v>769</v>
      </c>
      <c r="AD29" t="s">
        <v>770</v>
      </c>
      <c r="AE29" s="402" t="s">
        <v>1055</v>
      </c>
      <c r="AF29" t="s">
        <v>1056</v>
      </c>
      <c r="AG29">
        <v>-9872.2199999999903</v>
      </c>
      <c r="AH29">
        <v>0</v>
      </c>
      <c r="AI29">
        <v>0</v>
      </c>
      <c r="AJ29">
        <v>0</v>
      </c>
      <c r="AK29" s="47">
        <v>-9872.2199999999903</v>
      </c>
      <c r="AL29">
        <v>-8701.5360000000001</v>
      </c>
      <c r="AM29">
        <v>0</v>
      </c>
    </row>
    <row r="30" spans="1:39">
      <c r="A30">
        <v>20220930</v>
      </c>
      <c r="B30">
        <v>7242</v>
      </c>
      <c r="C30">
        <v>2</v>
      </c>
      <c r="D30" t="s">
        <v>1598</v>
      </c>
      <c r="E30" s="402" t="s">
        <v>1832</v>
      </c>
      <c r="F30" t="s">
        <v>1634</v>
      </c>
      <c r="G30">
        <v>110</v>
      </c>
      <c r="H30" t="s">
        <v>1616</v>
      </c>
      <c r="I30">
        <v>1</v>
      </c>
      <c r="J30" t="s">
        <v>1597</v>
      </c>
      <c r="K30" t="s">
        <v>684</v>
      </c>
      <c r="L30">
        <v>8</v>
      </c>
      <c r="M30" t="s">
        <v>435</v>
      </c>
      <c r="N30" t="s">
        <v>694</v>
      </c>
      <c r="O30" t="s">
        <v>703</v>
      </c>
      <c r="P30" t="s">
        <v>693</v>
      </c>
      <c r="Q30">
        <v>0</v>
      </c>
      <c r="R30" t="s">
        <v>1595</v>
      </c>
      <c r="S30" t="s">
        <v>158</v>
      </c>
      <c r="T30" t="s">
        <v>695</v>
      </c>
      <c r="U30" t="s">
        <v>696</v>
      </c>
      <c r="V30" t="s">
        <v>675</v>
      </c>
      <c r="W30" t="s">
        <v>676</v>
      </c>
      <c r="X30" s="402" t="s">
        <v>697</v>
      </c>
      <c r="Y30" s="402" t="s">
        <v>697</v>
      </c>
      <c r="Z30" t="s">
        <v>698</v>
      </c>
      <c r="AA30" t="s">
        <v>4406</v>
      </c>
      <c r="AB30" t="s">
        <v>4407</v>
      </c>
      <c r="AC30" t="s">
        <v>699</v>
      </c>
      <c r="AD30" t="s">
        <v>700</v>
      </c>
      <c r="AE30" s="402" t="s">
        <v>701</v>
      </c>
      <c r="AF30" t="s">
        <v>702</v>
      </c>
      <c r="AG30">
        <v>6940.3199999999897</v>
      </c>
      <c r="AH30">
        <v>0</v>
      </c>
      <c r="AI30">
        <v>0</v>
      </c>
      <c r="AJ30">
        <v>0</v>
      </c>
      <c r="AK30" s="47">
        <v>6940.3199999999897</v>
      </c>
      <c r="AL30">
        <v>6571.0039999999899</v>
      </c>
      <c r="AM30">
        <v>0</v>
      </c>
    </row>
    <row r="31" spans="1:39">
      <c r="A31">
        <v>20220930</v>
      </c>
      <c r="B31">
        <v>7242</v>
      </c>
      <c r="C31">
        <v>2</v>
      </c>
      <c r="D31" t="s">
        <v>1598</v>
      </c>
      <c r="E31" s="402" t="s">
        <v>1866</v>
      </c>
      <c r="F31" t="s">
        <v>1406</v>
      </c>
      <c r="G31">
        <v>110</v>
      </c>
      <c r="H31" t="s">
        <v>1616</v>
      </c>
      <c r="I31">
        <v>1</v>
      </c>
      <c r="J31" t="s">
        <v>1597</v>
      </c>
      <c r="K31" t="s">
        <v>684</v>
      </c>
      <c r="L31">
        <v>8</v>
      </c>
      <c r="M31" t="s">
        <v>435</v>
      </c>
      <c r="N31" t="s">
        <v>694</v>
      </c>
      <c r="O31" t="s">
        <v>703</v>
      </c>
      <c r="P31" t="s">
        <v>684</v>
      </c>
      <c r="Q31">
        <v>0</v>
      </c>
      <c r="R31" t="s">
        <v>1595</v>
      </c>
      <c r="S31" t="s">
        <v>158</v>
      </c>
      <c r="T31" t="s">
        <v>998</v>
      </c>
      <c r="U31" t="s">
        <v>999</v>
      </c>
      <c r="V31" t="s">
        <v>675</v>
      </c>
      <c r="W31" t="s">
        <v>676</v>
      </c>
      <c r="X31" s="402" t="s">
        <v>1047</v>
      </c>
      <c r="Y31" s="402" t="s">
        <v>1047</v>
      </c>
      <c r="Z31" t="s">
        <v>1048</v>
      </c>
      <c r="AA31" t="s">
        <v>4408</v>
      </c>
      <c r="AB31" t="s">
        <v>4409</v>
      </c>
      <c r="AC31" t="s">
        <v>769</v>
      </c>
      <c r="AD31" t="s">
        <v>770</v>
      </c>
      <c r="AE31" s="402" t="s">
        <v>1490</v>
      </c>
      <c r="AF31" t="s">
        <v>1491</v>
      </c>
      <c r="AG31">
        <v>-5830.8999999999896</v>
      </c>
      <c r="AH31">
        <v>0</v>
      </c>
      <c r="AI31">
        <v>0</v>
      </c>
      <c r="AJ31">
        <v>0</v>
      </c>
      <c r="AK31" s="47">
        <v>-5830.8999999999896</v>
      </c>
      <c r="AL31">
        <v>-5233.4173000000001</v>
      </c>
      <c r="AM31">
        <v>0</v>
      </c>
    </row>
    <row r="32" spans="1:39">
      <c r="A32">
        <v>20220930</v>
      </c>
      <c r="B32">
        <v>7242</v>
      </c>
      <c r="C32">
        <v>2</v>
      </c>
      <c r="D32" t="s">
        <v>1598</v>
      </c>
      <c r="E32" s="402" t="s">
        <v>2001</v>
      </c>
      <c r="F32" t="s">
        <v>1995</v>
      </c>
      <c r="G32">
        <v>110</v>
      </c>
      <c r="H32" t="s">
        <v>1616</v>
      </c>
      <c r="I32">
        <v>1</v>
      </c>
      <c r="J32" t="s">
        <v>1597</v>
      </c>
      <c r="K32" t="s">
        <v>684</v>
      </c>
      <c r="L32">
        <v>8</v>
      </c>
      <c r="M32" t="s">
        <v>435</v>
      </c>
      <c r="N32" t="s">
        <v>694</v>
      </c>
      <c r="O32" t="s">
        <v>703</v>
      </c>
      <c r="P32" t="s">
        <v>684</v>
      </c>
      <c r="Q32">
        <v>0</v>
      </c>
      <c r="R32" t="s">
        <v>1595</v>
      </c>
      <c r="S32" t="s">
        <v>158</v>
      </c>
      <c r="T32" t="s">
        <v>998</v>
      </c>
      <c r="U32" t="s">
        <v>999</v>
      </c>
      <c r="V32" t="s">
        <v>675</v>
      </c>
      <c r="W32" t="s">
        <v>676</v>
      </c>
      <c r="X32" s="402" t="s">
        <v>1047</v>
      </c>
      <c r="Y32" s="402" t="s">
        <v>1047</v>
      </c>
      <c r="Z32" t="s">
        <v>1048</v>
      </c>
      <c r="AA32" t="s">
        <v>4403</v>
      </c>
      <c r="AB32" t="s">
        <v>23</v>
      </c>
      <c r="AC32" t="s">
        <v>1488</v>
      </c>
      <c r="AD32" t="s">
        <v>1489</v>
      </c>
      <c r="AE32" s="402" t="s">
        <v>1490</v>
      </c>
      <c r="AF32" t="s">
        <v>1491</v>
      </c>
      <c r="AG32">
        <v>0</v>
      </c>
      <c r="AH32">
        <v>0</v>
      </c>
      <c r="AI32">
        <v>0</v>
      </c>
      <c r="AJ32">
        <v>0</v>
      </c>
      <c r="AK32" s="47">
        <v>0</v>
      </c>
      <c r="AL32">
        <v>0</v>
      </c>
      <c r="AM32">
        <v>0</v>
      </c>
    </row>
    <row r="33" spans="1:39">
      <c r="A33">
        <v>20220930</v>
      </c>
      <c r="B33">
        <v>7242</v>
      </c>
      <c r="C33">
        <v>2</v>
      </c>
      <c r="D33" t="s">
        <v>1598</v>
      </c>
      <c r="E33" s="402" t="s">
        <v>1960</v>
      </c>
      <c r="F33" t="s">
        <v>58</v>
      </c>
      <c r="G33">
        <v>110</v>
      </c>
      <c r="H33" t="s">
        <v>1616</v>
      </c>
      <c r="I33">
        <v>1</v>
      </c>
      <c r="J33" t="s">
        <v>1597</v>
      </c>
      <c r="K33" t="s">
        <v>684</v>
      </c>
      <c r="L33">
        <v>8</v>
      </c>
      <c r="M33" t="s">
        <v>435</v>
      </c>
      <c r="N33" t="s">
        <v>694</v>
      </c>
      <c r="O33" t="s">
        <v>703</v>
      </c>
      <c r="P33" t="s">
        <v>693</v>
      </c>
      <c r="Q33">
        <v>0</v>
      </c>
      <c r="R33" t="s">
        <v>1595</v>
      </c>
      <c r="S33" t="s">
        <v>158</v>
      </c>
      <c r="T33" t="s">
        <v>695</v>
      </c>
      <c r="U33" t="s">
        <v>696</v>
      </c>
      <c r="V33" t="s">
        <v>675</v>
      </c>
      <c r="W33" t="s">
        <v>676</v>
      </c>
      <c r="X33" s="402" t="s">
        <v>697</v>
      </c>
      <c r="Y33" s="402" t="s">
        <v>697</v>
      </c>
      <c r="Z33" t="s">
        <v>698</v>
      </c>
      <c r="AA33" t="s">
        <v>4410</v>
      </c>
      <c r="AB33" t="s">
        <v>1130</v>
      </c>
      <c r="AC33" t="s">
        <v>1418</v>
      </c>
      <c r="AD33" t="s">
        <v>1419</v>
      </c>
      <c r="AE33" s="402" t="s">
        <v>1420</v>
      </c>
      <c r="AF33" t="s">
        <v>1130</v>
      </c>
      <c r="AG33">
        <v>6872.01</v>
      </c>
      <c r="AH33">
        <v>0</v>
      </c>
      <c r="AI33">
        <v>0</v>
      </c>
      <c r="AJ33">
        <v>0</v>
      </c>
      <c r="AK33" s="47">
        <v>6872.01</v>
      </c>
      <c r="AL33">
        <v>6478.2843000000003</v>
      </c>
      <c r="AM33">
        <v>0</v>
      </c>
    </row>
    <row r="34" spans="1:39">
      <c r="A34">
        <v>20220930</v>
      </c>
      <c r="B34">
        <v>7242</v>
      </c>
      <c r="C34">
        <v>2</v>
      </c>
      <c r="D34" t="s">
        <v>1598</v>
      </c>
      <c r="E34" s="402" t="s">
        <v>1992</v>
      </c>
      <c r="F34" t="s">
        <v>1789</v>
      </c>
      <c r="G34">
        <v>110</v>
      </c>
      <c r="H34" t="s">
        <v>1616</v>
      </c>
      <c r="I34">
        <v>1</v>
      </c>
      <c r="J34" t="s">
        <v>1597</v>
      </c>
      <c r="K34" t="s">
        <v>684</v>
      </c>
      <c r="L34">
        <v>8</v>
      </c>
      <c r="M34" t="s">
        <v>435</v>
      </c>
      <c r="N34" t="s">
        <v>694</v>
      </c>
      <c r="O34" t="s">
        <v>703</v>
      </c>
      <c r="P34" t="s">
        <v>693</v>
      </c>
      <c r="Q34">
        <v>0</v>
      </c>
      <c r="R34" t="s">
        <v>1595</v>
      </c>
      <c r="S34" t="s">
        <v>158</v>
      </c>
      <c r="T34" t="s">
        <v>695</v>
      </c>
      <c r="U34" t="s">
        <v>696</v>
      </c>
      <c r="V34" t="s">
        <v>675</v>
      </c>
      <c r="W34" t="s">
        <v>676</v>
      </c>
      <c r="X34" s="402" t="s">
        <v>1412</v>
      </c>
      <c r="Y34" s="402" t="s">
        <v>1412</v>
      </c>
      <c r="Z34" t="s">
        <v>1413</v>
      </c>
      <c r="AA34" t="s">
        <v>4411</v>
      </c>
      <c r="AB34" t="s">
        <v>1407</v>
      </c>
      <c r="AC34" t="s">
        <v>1408</v>
      </c>
      <c r="AD34" t="s">
        <v>1409</v>
      </c>
      <c r="AE34" s="402" t="s">
        <v>1414</v>
      </c>
      <c r="AF34" t="s">
        <v>1056</v>
      </c>
      <c r="AG34">
        <v>3935.76</v>
      </c>
      <c r="AH34">
        <v>0</v>
      </c>
      <c r="AI34">
        <v>0</v>
      </c>
      <c r="AJ34">
        <v>0</v>
      </c>
      <c r="AK34" s="47">
        <v>3935.76</v>
      </c>
      <c r="AL34">
        <v>2765.076</v>
      </c>
      <c r="AM34">
        <v>0</v>
      </c>
    </row>
    <row r="35" spans="1:39">
      <c r="A35">
        <v>20220930</v>
      </c>
      <c r="B35">
        <v>7242</v>
      </c>
      <c r="C35">
        <v>2</v>
      </c>
      <c r="D35" t="s">
        <v>1598</v>
      </c>
      <c r="E35" s="402" t="s">
        <v>1982</v>
      </c>
      <c r="F35" t="s">
        <v>1781</v>
      </c>
      <c r="G35">
        <v>110</v>
      </c>
      <c r="H35" t="s">
        <v>1616</v>
      </c>
      <c r="I35">
        <v>1</v>
      </c>
      <c r="J35" t="s">
        <v>1597</v>
      </c>
      <c r="K35" t="s">
        <v>684</v>
      </c>
      <c r="L35">
        <v>8</v>
      </c>
      <c r="M35" t="s">
        <v>435</v>
      </c>
      <c r="N35" t="s">
        <v>694</v>
      </c>
      <c r="O35" t="s">
        <v>703</v>
      </c>
      <c r="P35" t="s">
        <v>684</v>
      </c>
      <c r="Q35">
        <v>0</v>
      </c>
      <c r="R35" t="s">
        <v>1595</v>
      </c>
      <c r="S35" t="s">
        <v>158</v>
      </c>
      <c r="T35" t="s">
        <v>998</v>
      </c>
      <c r="U35" t="s">
        <v>999</v>
      </c>
      <c r="V35" t="s">
        <v>675</v>
      </c>
      <c r="W35" t="s">
        <v>676</v>
      </c>
      <c r="X35" s="402" t="s">
        <v>1125</v>
      </c>
      <c r="Y35" s="402" t="s">
        <v>1125</v>
      </c>
      <c r="Z35" t="s">
        <v>1126</v>
      </c>
      <c r="AA35" t="s">
        <v>4412</v>
      </c>
      <c r="AB35" t="s">
        <v>4407</v>
      </c>
      <c r="AC35" t="s">
        <v>1131</v>
      </c>
      <c r="AD35" t="s">
        <v>1132</v>
      </c>
      <c r="AE35" s="402" t="s">
        <v>1133</v>
      </c>
      <c r="AF35" t="s">
        <v>702</v>
      </c>
      <c r="AG35">
        <v>-1108.44</v>
      </c>
      <c r="AH35">
        <v>0</v>
      </c>
      <c r="AI35">
        <v>0</v>
      </c>
      <c r="AJ35">
        <v>0</v>
      </c>
      <c r="AK35" s="47">
        <v>-1108.44</v>
      </c>
      <c r="AL35">
        <v>-739.12400000000002</v>
      </c>
      <c r="AM35">
        <v>0</v>
      </c>
    </row>
    <row r="36" spans="1:39">
      <c r="A36">
        <v>20220930</v>
      </c>
      <c r="B36">
        <v>7242</v>
      </c>
      <c r="C36">
        <v>2</v>
      </c>
      <c r="D36" t="s">
        <v>1598</v>
      </c>
      <c r="E36" s="402" t="s">
        <v>1941</v>
      </c>
      <c r="F36" t="s">
        <v>1711</v>
      </c>
      <c r="G36">
        <v>110</v>
      </c>
      <c r="H36" t="s">
        <v>1616</v>
      </c>
      <c r="I36">
        <v>1</v>
      </c>
      <c r="J36" t="s">
        <v>1597</v>
      </c>
      <c r="K36" t="s">
        <v>684</v>
      </c>
      <c r="L36">
        <v>8</v>
      </c>
      <c r="M36" t="s">
        <v>435</v>
      </c>
      <c r="N36" t="s">
        <v>694</v>
      </c>
      <c r="O36" t="s">
        <v>703</v>
      </c>
      <c r="P36" t="s">
        <v>693</v>
      </c>
      <c r="Q36">
        <v>0</v>
      </c>
      <c r="R36" t="s">
        <v>1595</v>
      </c>
      <c r="S36" t="s">
        <v>158</v>
      </c>
      <c r="T36" t="s">
        <v>706</v>
      </c>
      <c r="U36" t="s">
        <v>707</v>
      </c>
      <c r="V36" t="s">
        <v>675</v>
      </c>
      <c r="W36" t="s">
        <v>676</v>
      </c>
      <c r="X36" s="402" t="s">
        <v>737</v>
      </c>
      <c r="Y36" s="402" t="s">
        <v>737</v>
      </c>
      <c r="Z36" t="s">
        <v>738</v>
      </c>
      <c r="AA36" t="s">
        <v>4413</v>
      </c>
      <c r="AB36" t="s">
        <v>739</v>
      </c>
      <c r="AC36" t="s">
        <v>740</v>
      </c>
      <c r="AD36" t="s">
        <v>741</v>
      </c>
      <c r="AE36" s="402" t="s">
        <v>722</v>
      </c>
      <c r="AF36" t="s">
        <v>723</v>
      </c>
      <c r="AG36">
        <v>487.56</v>
      </c>
      <c r="AH36">
        <v>0</v>
      </c>
      <c r="AI36">
        <v>0</v>
      </c>
      <c r="AJ36">
        <v>0</v>
      </c>
      <c r="AK36" s="47">
        <v>487.56</v>
      </c>
      <c r="AL36">
        <v>450.65129999999903</v>
      </c>
      <c r="AM36">
        <v>0</v>
      </c>
    </row>
    <row r="37" spans="1:39">
      <c r="A37">
        <v>20220930</v>
      </c>
      <c r="B37">
        <v>7242</v>
      </c>
      <c r="C37">
        <v>2</v>
      </c>
      <c r="D37" t="s">
        <v>1598</v>
      </c>
      <c r="E37" s="402" t="s">
        <v>1940</v>
      </c>
      <c r="F37" t="s">
        <v>1718</v>
      </c>
      <c r="G37">
        <v>110</v>
      </c>
      <c r="H37" t="s">
        <v>1616</v>
      </c>
      <c r="I37">
        <v>1</v>
      </c>
      <c r="J37" t="s">
        <v>1597</v>
      </c>
      <c r="K37" t="s">
        <v>684</v>
      </c>
      <c r="L37">
        <v>8</v>
      </c>
      <c r="M37" t="s">
        <v>435</v>
      </c>
      <c r="N37" t="s">
        <v>694</v>
      </c>
      <c r="O37" t="s">
        <v>703</v>
      </c>
      <c r="P37" t="s">
        <v>693</v>
      </c>
      <c r="Q37">
        <v>0</v>
      </c>
      <c r="R37" t="s">
        <v>1595</v>
      </c>
      <c r="S37" t="s">
        <v>158</v>
      </c>
      <c r="T37" t="s">
        <v>716</v>
      </c>
      <c r="U37" t="s">
        <v>717</v>
      </c>
      <c r="V37" t="s">
        <v>675</v>
      </c>
      <c r="W37" t="s">
        <v>676</v>
      </c>
      <c r="X37" s="402" t="s">
        <v>718</v>
      </c>
      <c r="Y37" s="402" t="s">
        <v>718</v>
      </c>
      <c r="Z37" t="s">
        <v>719</v>
      </c>
      <c r="AA37" t="s">
        <v>4414</v>
      </c>
      <c r="AB37" t="s">
        <v>4415</v>
      </c>
      <c r="AC37" t="s">
        <v>720</v>
      </c>
      <c r="AD37" t="s">
        <v>721</v>
      </c>
      <c r="AE37" s="402" t="s">
        <v>722</v>
      </c>
      <c r="AF37" t="s">
        <v>723</v>
      </c>
      <c r="AG37">
        <v>788.29999999999905</v>
      </c>
      <c r="AH37">
        <v>0</v>
      </c>
      <c r="AI37">
        <v>0</v>
      </c>
      <c r="AJ37">
        <v>0</v>
      </c>
      <c r="AK37" s="47">
        <v>788.29999999999905</v>
      </c>
      <c r="AL37">
        <v>744.87459999999896</v>
      </c>
      <c r="AM37">
        <v>0</v>
      </c>
    </row>
    <row r="38" spans="1:39">
      <c r="A38">
        <v>20220930</v>
      </c>
      <c r="B38">
        <v>7242</v>
      </c>
      <c r="C38">
        <v>2</v>
      </c>
      <c r="D38" t="s">
        <v>1598</v>
      </c>
      <c r="E38" s="402" t="s">
        <v>1939</v>
      </c>
      <c r="F38" t="s">
        <v>1716</v>
      </c>
      <c r="G38">
        <v>110</v>
      </c>
      <c r="H38" t="s">
        <v>1616</v>
      </c>
      <c r="I38">
        <v>1</v>
      </c>
      <c r="J38" t="s">
        <v>1597</v>
      </c>
      <c r="K38" t="s">
        <v>684</v>
      </c>
      <c r="L38">
        <v>8</v>
      </c>
      <c r="M38" t="s">
        <v>435</v>
      </c>
      <c r="N38" t="s">
        <v>694</v>
      </c>
      <c r="O38" t="s">
        <v>703</v>
      </c>
      <c r="P38" t="s">
        <v>693</v>
      </c>
      <c r="Q38">
        <v>0</v>
      </c>
      <c r="R38" t="s">
        <v>1595</v>
      </c>
      <c r="S38" t="s">
        <v>158</v>
      </c>
      <c r="T38" t="s">
        <v>716</v>
      </c>
      <c r="U38" t="s">
        <v>717</v>
      </c>
      <c r="V38" t="s">
        <v>675</v>
      </c>
      <c r="W38" t="s">
        <v>676</v>
      </c>
      <c r="X38" s="402" t="s">
        <v>718</v>
      </c>
      <c r="Y38" s="402" t="s">
        <v>718</v>
      </c>
      <c r="Z38" t="s">
        <v>719</v>
      </c>
      <c r="AA38" t="s">
        <v>4416</v>
      </c>
      <c r="AB38" t="s">
        <v>4417</v>
      </c>
      <c r="AC38" t="s">
        <v>720</v>
      </c>
      <c r="AD38" t="s">
        <v>721</v>
      </c>
      <c r="AE38" s="402" t="s">
        <v>722</v>
      </c>
      <c r="AF38" t="s">
        <v>723</v>
      </c>
      <c r="AG38">
        <v>10523.85</v>
      </c>
      <c r="AH38">
        <v>0</v>
      </c>
      <c r="AI38">
        <v>0</v>
      </c>
      <c r="AJ38">
        <v>0</v>
      </c>
      <c r="AK38" s="47">
        <v>10523.85</v>
      </c>
      <c r="AL38">
        <v>9980.8166000000001</v>
      </c>
      <c r="AM38">
        <v>0</v>
      </c>
    </row>
    <row r="39" spans="1:39">
      <c r="A39">
        <v>20220930</v>
      </c>
      <c r="B39">
        <v>7242</v>
      </c>
      <c r="C39">
        <v>2</v>
      </c>
      <c r="D39" t="s">
        <v>1598</v>
      </c>
      <c r="E39" s="402" t="s">
        <v>1907</v>
      </c>
      <c r="F39" t="s">
        <v>1713</v>
      </c>
      <c r="G39">
        <v>110</v>
      </c>
      <c r="H39" t="s">
        <v>1616</v>
      </c>
      <c r="I39">
        <v>1</v>
      </c>
      <c r="J39" t="s">
        <v>1597</v>
      </c>
      <c r="K39" t="s">
        <v>684</v>
      </c>
      <c r="L39">
        <v>8</v>
      </c>
      <c r="M39" t="s">
        <v>435</v>
      </c>
      <c r="N39" t="s">
        <v>694</v>
      </c>
      <c r="O39" t="s">
        <v>703</v>
      </c>
      <c r="P39" t="s">
        <v>693</v>
      </c>
      <c r="Q39">
        <v>0</v>
      </c>
      <c r="R39" t="s">
        <v>1595</v>
      </c>
      <c r="S39" t="s">
        <v>158</v>
      </c>
      <c r="T39" t="s">
        <v>716</v>
      </c>
      <c r="U39" t="s">
        <v>717</v>
      </c>
      <c r="V39" t="s">
        <v>675</v>
      </c>
      <c r="W39" t="s">
        <v>676</v>
      </c>
      <c r="X39" s="402" t="s">
        <v>718</v>
      </c>
      <c r="Y39" s="402" t="s">
        <v>718</v>
      </c>
      <c r="Z39" t="s">
        <v>719</v>
      </c>
      <c r="AA39" t="s">
        <v>4418</v>
      </c>
      <c r="AB39" t="s">
        <v>4419</v>
      </c>
      <c r="AC39" t="s">
        <v>720</v>
      </c>
      <c r="AD39" t="s">
        <v>721</v>
      </c>
      <c r="AE39" s="402" t="s">
        <v>722</v>
      </c>
      <c r="AF39" t="s">
        <v>723</v>
      </c>
      <c r="AG39">
        <v>1206.6099999999899</v>
      </c>
      <c r="AH39">
        <v>0</v>
      </c>
      <c r="AI39">
        <v>0</v>
      </c>
      <c r="AJ39">
        <v>0</v>
      </c>
      <c r="AK39" s="47">
        <v>1206.6099999999899</v>
      </c>
      <c r="AL39">
        <v>1140.0392999999899</v>
      </c>
      <c r="AM39">
        <v>0</v>
      </c>
    </row>
    <row r="40" spans="1:39">
      <c r="A40">
        <v>20220930</v>
      </c>
      <c r="B40">
        <v>7242</v>
      </c>
      <c r="C40">
        <v>2</v>
      </c>
      <c r="D40" t="s">
        <v>1598</v>
      </c>
      <c r="E40" s="402" t="s">
        <v>1937</v>
      </c>
      <c r="F40" t="s">
        <v>1754</v>
      </c>
      <c r="G40">
        <v>110</v>
      </c>
      <c r="H40" t="s">
        <v>1616</v>
      </c>
      <c r="I40">
        <v>1</v>
      </c>
      <c r="J40" t="s">
        <v>1597</v>
      </c>
      <c r="K40" t="s">
        <v>684</v>
      </c>
      <c r="L40">
        <v>8</v>
      </c>
      <c r="M40" t="s">
        <v>435</v>
      </c>
      <c r="N40" t="s">
        <v>694</v>
      </c>
      <c r="O40" t="s">
        <v>703</v>
      </c>
      <c r="P40" t="s">
        <v>684</v>
      </c>
      <c r="Q40">
        <v>0</v>
      </c>
      <c r="R40" t="s">
        <v>1595</v>
      </c>
      <c r="S40" t="s">
        <v>158</v>
      </c>
      <c r="T40" t="s">
        <v>998</v>
      </c>
      <c r="U40" t="s">
        <v>999</v>
      </c>
      <c r="V40" t="s">
        <v>675</v>
      </c>
      <c r="W40" t="s">
        <v>676</v>
      </c>
      <c r="X40" s="402" t="s">
        <v>1116</v>
      </c>
      <c r="Y40" s="402" t="s">
        <v>1116</v>
      </c>
      <c r="Z40" t="s">
        <v>1117</v>
      </c>
      <c r="AA40" t="s">
        <v>4403</v>
      </c>
      <c r="AB40" t="s">
        <v>23</v>
      </c>
      <c r="AC40" t="s">
        <v>1118</v>
      </c>
      <c r="AD40" t="s">
        <v>1119</v>
      </c>
      <c r="AE40" s="402" t="s">
        <v>1120</v>
      </c>
      <c r="AF40" t="s">
        <v>1121</v>
      </c>
      <c r="AG40">
        <v>-1014.8099999999901</v>
      </c>
      <c r="AH40">
        <v>0</v>
      </c>
      <c r="AI40">
        <v>0</v>
      </c>
      <c r="AJ40">
        <v>0</v>
      </c>
      <c r="AK40" s="47">
        <v>-1014.8099999999901</v>
      </c>
      <c r="AL40">
        <v>-1768.6626000000001</v>
      </c>
      <c r="AM40">
        <v>0</v>
      </c>
    </row>
    <row r="41" spans="1:39">
      <c r="A41">
        <v>20220930</v>
      </c>
      <c r="B41">
        <v>7242</v>
      </c>
      <c r="C41">
        <v>2</v>
      </c>
      <c r="D41" t="s">
        <v>1598</v>
      </c>
      <c r="E41" s="402" t="s">
        <v>1810</v>
      </c>
      <c r="F41" t="s">
        <v>1615</v>
      </c>
      <c r="G41">
        <v>110</v>
      </c>
      <c r="H41" t="s">
        <v>1616</v>
      </c>
      <c r="I41">
        <v>1</v>
      </c>
      <c r="J41" t="s">
        <v>1597</v>
      </c>
      <c r="K41" t="s">
        <v>684</v>
      </c>
      <c r="L41">
        <v>8</v>
      </c>
      <c r="M41" t="s">
        <v>435</v>
      </c>
      <c r="N41" t="s">
        <v>694</v>
      </c>
      <c r="O41" t="s">
        <v>703</v>
      </c>
      <c r="P41" t="s">
        <v>693</v>
      </c>
      <c r="Q41">
        <v>0</v>
      </c>
      <c r="R41" t="s">
        <v>1595</v>
      </c>
      <c r="S41" t="s">
        <v>158</v>
      </c>
      <c r="T41" t="s">
        <v>695</v>
      </c>
      <c r="U41" t="s">
        <v>696</v>
      </c>
      <c r="V41" t="s">
        <v>675</v>
      </c>
      <c r="W41" t="s">
        <v>676</v>
      </c>
      <c r="X41" s="402" t="s">
        <v>697</v>
      </c>
      <c r="Y41" s="402" t="s">
        <v>697</v>
      </c>
      <c r="Z41" t="s">
        <v>698</v>
      </c>
      <c r="AA41" t="s">
        <v>4420</v>
      </c>
      <c r="AB41" t="s">
        <v>4421</v>
      </c>
      <c r="AC41" t="s">
        <v>1393</v>
      </c>
      <c r="AD41" t="s">
        <v>1394</v>
      </c>
      <c r="AE41" s="402" t="s">
        <v>1390</v>
      </c>
      <c r="AF41" t="s">
        <v>1391</v>
      </c>
      <c r="AG41">
        <v>68486.13</v>
      </c>
      <c r="AH41">
        <v>0</v>
      </c>
      <c r="AI41">
        <v>0</v>
      </c>
      <c r="AJ41">
        <v>0</v>
      </c>
      <c r="AK41" s="47">
        <v>68486.13</v>
      </c>
      <c r="AL41">
        <v>64214.564599999903</v>
      </c>
      <c r="AM41">
        <v>0</v>
      </c>
    </row>
    <row r="42" spans="1:39">
      <c r="A42">
        <v>20220930</v>
      </c>
      <c r="B42">
        <v>7242</v>
      </c>
      <c r="C42">
        <v>2</v>
      </c>
      <c r="D42" t="s">
        <v>1598</v>
      </c>
      <c r="E42" s="402" t="s">
        <v>1813</v>
      </c>
      <c r="F42" t="s">
        <v>1406</v>
      </c>
      <c r="G42">
        <v>110</v>
      </c>
      <c r="H42" t="s">
        <v>1616</v>
      </c>
      <c r="I42">
        <v>1</v>
      </c>
      <c r="J42" t="s">
        <v>1597</v>
      </c>
      <c r="K42" t="s">
        <v>684</v>
      </c>
      <c r="L42">
        <v>8</v>
      </c>
      <c r="M42" t="s">
        <v>435</v>
      </c>
      <c r="N42" t="s">
        <v>694</v>
      </c>
      <c r="O42" t="s">
        <v>703</v>
      </c>
      <c r="P42" t="s">
        <v>693</v>
      </c>
      <c r="Q42">
        <v>0</v>
      </c>
      <c r="R42" t="s">
        <v>1595</v>
      </c>
      <c r="S42" t="s">
        <v>158</v>
      </c>
      <c r="T42" t="s">
        <v>695</v>
      </c>
      <c r="U42" t="s">
        <v>696</v>
      </c>
      <c r="V42" t="s">
        <v>675</v>
      </c>
      <c r="W42" t="s">
        <v>676</v>
      </c>
      <c r="X42" s="402" t="s">
        <v>697</v>
      </c>
      <c r="Y42" s="402" t="s">
        <v>697</v>
      </c>
      <c r="Z42" t="s">
        <v>698</v>
      </c>
      <c r="AA42" t="s">
        <v>4411</v>
      </c>
      <c r="AB42" t="s">
        <v>1407</v>
      </c>
      <c r="AC42" t="s">
        <v>1408</v>
      </c>
      <c r="AD42" t="s">
        <v>1409</v>
      </c>
      <c r="AE42" s="402" t="s">
        <v>1390</v>
      </c>
      <c r="AF42" t="s">
        <v>1391</v>
      </c>
      <c r="AG42">
        <v>1937.8399999999899</v>
      </c>
      <c r="AH42">
        <v>0</v>
      </c>
      <c r="AI42">
        <v>0</v>
      </c>
      <c r="AJ42">
        <v>0</v>
      </c>
      <c r="AK42" s="47">
        <v>1937.8399999999899</v>
      </c>
      <c r="AL42">
        <v>1340.3572999999899</v>
      </c>
      <c r="AM42">
        <v>0</v>
      </c>
    </row>
    <row r="43" spans="1:39">
      <c r="A43">
        <v>20220930</v>
      </c>
      <c r="B43">
        <v>7242</v>
      </c>
      <c r="C43">
        <v>2</v>
      </c>
      <c r="D43" t="s">
        <v>1598</v>
      </c>
      <c r="E43" s="402" t="s">
        <v>1817</v>
      </c>
      <c r="F43" t="s">
        <v>1619</v>
      </c>
      <c r="G43">
        <v>110</v>
      </c>
      <c r="H43" t="s">
        <v>1616</v>
      </c>
      <c r="I43">
        <v>1</v>
      </c>
      <c r="J43" t="s">
        <v>1597</v>
      </c>
      <c r="K43" t="s">
        <v>684</v>
      </c>
      <c r="L43">
        <v>8</v>
      </c>
      <c r="M43" t="s">
        <v>435</v>
      </c>
      <c r="N43" t="s">
        <v>694</v>
      </c>
      <c r="O43" t="s">
        <v>703</v>
      </c>
      <c r="P43" t="s">
        <v>693</v>
      </c>
      <c r="Q43">
        <v>0</v>
      </c>
      <c r="R43" t="s">
        <v>1595</v>
      </c>
      <c r="S43" t="s">
        <v>158</v>
      </c>
      <c r="T43" t="s">
        <v>695</v>
      </c>
      <c r="U43" t="s">
        <v>696</v>
      </c>
      <c r="V43" t="s">
        <v>675</v>
      </c>
      <c r="W43" t="s">
        <v>676</v>
      </c>
      <c r="X43" s="402" t="s">
        <v>697</v>
      </c>
      <c r="Y43" s="402" t="s">
        <v>697</v>
      </c>
      <c r="Z43" t="s">
        <v>698</v>
      </c>
      <c r="AA43" t="s">
        <v>4422</v>
      </c>
      <c r="AB43" t="s">
        <v>4423</v>
      </c>
      <c r="AC43" t="s">
        <v>1397</v>
      </c>
      <c r="AD43" t="s">
        <v>1398</v>
      </c>
      <c r="AE43" s="402" t="s">
        <v>1390</v>
      </c>
      <c r="AF43" t="s">
        <v>1391</v>
      </c>
      <c r="AG43">
        <v>3750</v>
      </c>
      <c r="AH43">
        <v>0</v>
      </c>
      <c r="AI43">
        <v>0</v>
      </c>
      <c r="AJ43">
        <v>0</v>
      </c>
      <c r="AK43" s="47">
        <v>3750</v>
      </c>
      <c r="AL43">
        <v>3750</v>
      </c>
      <c r="AM43">
        <v>0</v>
      </c>
    </row>
    <row r="44" spans="1:39">
      <c r="A44">
        <v>20220930</v>
      </c>
      <c r="B44">
        <v>7242</v>
      </c>
      <c r="C44">
        <v>2</v>
      </c>
      <c r="D44" t="s">
        <v>1598</v>
      </c>
      <c r="E44" s="402" t="s">
        <v>1942</v>
      </c>
      <c r="F44" t="s">
        <v>1719</v>
      </c>
      <c r="G44">
        <v>110</v>
      </c>
      <c r="H44" t="s">
        <v>1616</v>
      </c>
      <c r="I44">
        <v>1</v>
      </c>
      <c r="J44" t="s">
        <v>1597</v>
      </c>
      <c r="K44" t="s">
        <v>684</v>
      </c>
      <c r="L44">
        <v>8</v>
      </c>
      <c r="M44" t="s">
        <v>435</v>
      </c>
      <c r="N44" t="s">
        <v>694</v>
      </c>
      <c r="O44" t="s">
        <v>703</v>
      </c>
      <c r="P44" t="s">
        <v>684</v>
      </c>
      <c r="Q44">
        <v>0</v>
      </c>
      <c r="R44" t="s">
        <v>1595</v>
      </c>
      <c r="S44" t="s">
        <v>158</v>
      </c>
      <c r="T44" t="s">
        <v>998</v>
      </c>
      <c r="U44" t="s">
        <v>999</v>
      </c>
      <c r="V44" t="s">
        <v>675</v>
      </c>
      <c r="W44" t="s">
        <v>676</v>
      </c>
      <c r="X44" s="402" t="s">
        <v>1047</v>
      </c>
      <c r="Y44" s="402" t="s">
        <v>1047</v>
      </c>
      <c r="Z44" t="s">
        <v>1048</v>
      </c>
      <c r="AA44" t="s">
        <v>4403</v>
      </c>
      <c r="AB44" t="s">
        <v>23</v>
      </c>
      <c r="AC44" t="s">
        <v>1358</v>
      </c>
      <c r="AD44" t="s">
        <v>1359</v>
      </c>
      <c r="AE44" s="402" t="s">
        <v>1124</v>
      </c>
      <c r="AF44" t="s">
        <v>739</v>
      </c>
      <c r="AG44">
        <v>0</v>
      </c>
      <c r="AH44">
        <v>0</v>
      </c>
      <c r="AI44">
        <v>0</v>
      </c>
      <c r="AJ44">
        <v>0</v>
      </c>
      <c r="AK44" s="47">
        <v>0</v>
      </c>
      <c r="AL44">
        <v>-249.6036</v>
      </c>
      <c r="AM44">
        <v>0</v>
      </c>
    </row>
    <row r="45" spans="1:39">
      <c r="A45">
        <v>20220930</v>
      </c>
      <c r="B45">
        <v>7242</v>
      </c>
      <c r="C45">
        <v>2</v>
      </c>
      <c r="D45" t="s">
        <v>1598</v>
      </c>
      <c r="E45" s="402" t="s">
        <v>1905</v>
      </c>
      <c r="F45" t="s">
        <v>1714</v>
      </c>
      <c r="G45">
        <v>110</v>
      </c>
      <c r="H45" t="s">
        <v>1616</v>
      </c>
      <c r="I45">
        <v>1</v>
      </c>
      <c r="J45" t="s">
        <v>1597</v>
      </c>
      <c r="K45" t="s">
        <v>684</v>
      </c>
      <c r="L45">
        <v>8</v>
      </c>
      <c r="M45" t="s">
        <v>435</v>
      </c>
      <c r="N45" t="s">
        <v>694</v>
      </c>
      <c r="O45" t="s">
        <v>703</v>
      </c>
      <c r="P45" t="s">
        <v>684</v>
      </c>
      <c r="Q45">
        <v>0</v>
      </c>
      <c r="R45" t="s">
        <v>1595</v>
      </c>
      <c r="S45" t="s">
        <v>158</v>
      </c>
      <c r="T45" t="s">
        <v>998</v>
      </c>
      <c r="U45" t="s">
        <v>999</v>
      </c>
      <c r="V45" t="s">
        <v>675</v>
      </c>
      <c r="W45" t="s">
        <v>676</v>
      </c>
      <c r="X45" s="402" t="s">
        <v>1116</v>
      </c>
      <c r="Y45" s="402" t="s">
        <v>1116</v>
      </c>
      <c r="Z45" t="s">
        <v>1117</v>
      </c>
      <c r="AA45" t="s">
        <v>4403</v>
      </c>
      <c r="AB45" t="s">
        <v>23</v>
      </c>
      <c r="AC45" t="s">
        <v>1153</v>
      </c>
      <c r="AD45" t="s">
        <v>1154</v>
      </c>
      <c r="AE45" s="402" t="s">
        <v>1124</v>
      </c>
      <c r="AF45" t="s">
        <v>739</v>
      </c>
      <c r="AG45">
        <v>-87</v>
      </c>
      <c r="AH45">
        <v>0</v>
      </c>
      <c r="AI45">
        <v>0</v>
      </c>
      <c r="AJ45">
        <v>0</v>
      </c>
      <c r="AK45" s="47">
        <v>-87</v>
      </c>
      <c r="AL45">
        <v>-124.49460000000001</v>
      </c>
      <c r="AM45">
        <v>0</v>
      </c>
    </row>
    <row r="46" spans="1:39">
      <c r="A46">
        <v>20220930</v>
      </c>
      <c r="B46">
        <v>7242</v>
      </c>
      <c r="C46">
        <v>2</v>
      </c>
      <c r="D46" t="s">
        <v>1598</v>
      </c>
      <c r="E46" s="402" t="s">
        <v>1943</v>
      </c>
      <c r="F46" t="s">
        <v>1715</v>
      </c>
      <c r="G46">
        <v>110</v>
      </c>
      <c r="H46" t="s">
        <v>1616</v>
      </c>
      <c r="I46">
        <v>1</v>
      </c>
      <c r="J46" t="s">
        <v>1597</v>
      </c>
      <c r="K46" t="s">
        <v>684</v>
      </c>
      <c r="L46">
        <v>8</v>
      </c>
      <c r="M46" t="s">
        <v>435</v>
      </c>
      <c r="N46" t="s">
        <v>694</v>
      </c>
      <c r="O46" t="s">
        <v>703</v>
      </c>
      <c r="P46" t="s">
        <v>684</v>
      </c>
      <c r="Q46">
        <v>0</v>
      </c>
      <c r="R46" t="s">
        <v>1595</v>
      </c>
      <c r="S46" t="s">
        <v>158</v>
      </c>
      <c r="T46" t="s">
        <v>998</v>
      </c>
      <c r="U46" t="s">
        <v>999</v>
      </c>
      <c r="V46" t="s">
        <v>675</v>
      </c>
      <c r="W46" t="s">
        <v>676</v>
      </c>
      <c r="X46" s="402" t="s">
        <v>1116</v>
      </c>
      <c r="Y46" s="402" t="s">
        <v>1116</v>
      </c>
      <c r="Z46" t="s">
        <v>1117</v>
      </c>
      <c r="AA46" t="s">
        <v>4403</v>
      </c>
      <c r="AB46" t="s">
        <v>23</v>
      </c>
      <c r="AC46" t="s">
        <v>1122</v>
      </c>
      <c r="AD46" t="s">
        <v>1123</v>
      </c>
      <c r="AE46" s="402" t="s">
        <v>1124</v>
      </c>
      <c r="AF46" t="s">
        <v>739</v>
      </c>
      <c r="AG46">
        <v>-110.969999999999</v>
      </c>
      <c r="AH46">
        <v>0</v>
      </c>
      <c r="AI46">
        <v>0</v>
      </c>
      <c r="AJ46">
        <v>0</v>
      </c>
      <c r="AK46" s="47">
        <v>-110.969999999999</v>
      </c>
      <c r="AL46">
        <v>-158.807299999999</v>
      </c>
      <c r="AM46">
        <v>0</v>
      </c>
    </row>
    <row r="47" spans="1:39">
      <c r="A47">
        <v>20220930</v>
      </c>
      <c r="B47">
        <v>7242</v>
      </c>
      <c r="C47">
        <v>2</v>
      </c>
      <c r="D47" t="s">
        <v>1598</v>
      </c>
      <c r="E47" s="402" t="s">
        <v>1948</v>
      </c>
      <c r="F47" t="s">
        <v>1757</v>
      </c>
      <c r="G47">
        <v>110</v>
      </c>
      <c r="H47" t="s">
        <v>1616</v>
      </c>
      <c r="I47">
        <v>1</v>
      </c>
      <c r="J47" t="s">
        <v>1597</v>
      </c>
      <c r="K47" t="s">
        <v>684</v>
      </c>
      <c r="L47">
        <v>8</v>
      </c>
      <c r="M47" t="s">
        <v>435</v>
      </c>
      <c r="N47" t="s">
        <v>694</v>
      </c>
      <c r="O47" t="s">
        <v>703</v>
      </c>
      <c r="P47" t="s">
        <v>684</v>
      </c>
      <c r="Q47">
        <v>0</v>
      </c>
      <c r="R47" t="s">
        <v>1595</v>
      </c>
      <c r="S47" t="s">
        <v>158</v>
      </c>
      <c r="T47" t="s">
        <v>998</v>
      </c>
      <c r="U47" t="s">
        <v>999</v>
      </c>
      <c r="V47" t="s">
        <v>675</v>
      </c>
      <c r="W47" t="s">
        <v>676</v>
      </c>
      <c r="X47" s="402" t="s">
        <v>1116</v>
      </c>
      <c r="Y47" s="402" t="s">
        <v>1116</v>
      </c>
      <c r="Z47" t="s">
        <v>1117</v>
      </c>
      <c r="AA47" t="s">
        <v>4403</v>
      </c>
      <c r="AB47" t="s">
        <v>23</v>
      </c>
      <c r="AC47" t="s">
        <v>1155</v>
      </c>
      <c r="AD47" t="s">
        <v>1156</v>
      </c>
      <c r="AE47" s="402" t="s">
        <v>1124</v>
      </c>
      <c r="AF47" t="s">
        <v>739</v>
      </c>
      <c r="AG47">
        <v>-133.159999999999</v>
      </c>
      <c r="AH47">
        <v>0</v>
      </c>
      <c r="AI47">
        <v>0</v>
      </c>
      <c r="AJ47">
        <v>0</v>
      </c>
      <c r="AK47" s="47">
        <v>-133.159999999999</v>
      </c>
      <c r="AL47">
        <v>-190.545299999999</v>
      </c>
      <c r="AM47">
        <v>0</v>
      </c>
    </row>
    <row r="48" spans="1:39">
      <c r="A48">
        <v>20220930</v>
      </c>
      <c r="B48">
        <v>7242</v>
      </c>
      <c r="C48">
        <v>2</v>
      </c>
      <c r="D48" t="s">
        <v>1598</v>
      </c>
      <c r="E48" s="402" t="s">
        <v>1947</v>
      </c>
      <c r="F48" t="s">
        <v>1717</v>
      </c>
      <c r="G48">
        <v>110</v>
      </c>
      <c r="H48" t="s">
        <v>1616</v>
      </c>
      <c r="I48">
        <v>1</v>
      </c>
      <c r="J48" t="s">
        <v>1597</v>
      </c>
      <c r="K48" t="s">
        <v>684</v>
      </c>
      <c r="L48">
        <v>8</v>
      </c>
      <c r="M48" t="s">
        <v>435</v>
      </c>
      <c r="N48" t="s">
        <v>694</v>
      </c>
      <c r="O48" t="s">
        <v>703</v>
      </c>
      <c r="P48" t="s">
        <v>684</v>
      </c>
      <c r="Q48">
        <v>0</v>
      </c>
      <c r="R48" t="s">
        <v>1595</v>
      </c>
      <c r="S48" t="s">
        <v>158</v>
      </c>
      <c r="T48" t="s">
        <v>998</v>
      </c>
      <c r="U48" t="s">
        <v>999</v>
      </c>
      <c r="V48" t="s">
        <v>675</v>
      </c>
      <c r="W48" t="s">
        <v>676</v>
      </c>
      <c r="X48" s="402" t="s">
        <v>1116</v>
      </c>
      <c r="Y48" s="402" t="s">
        <v>1116</v>
      </c>
      <c r="Z48" t="s">
        <v>1117</v>
      </c>
      <c r="AA48" t="s">
        <v>4403</v>
      </c>
      <c r="AB48" t="s">
        <v>23</v>
      </c>
      <c r="AC48" t="s">
        <v>1151</v>
      </c>
      <c r="AD48" t="s">
        <v>1152</v>
      </c>
      <c r="AE48" s="402" t="s">
        <v>1124</v>
      </c>
      <c r="AF48" t="s">
        <v>739</v>
      </c>
      <c r="AG48">
        <v>-865.55999999999904</v>
      </c>
      <c r="AH48">
        <v>0</v>
      </c>
      <c r="AI48">
        <v>0</v>
      </c>
      <c r="AJ48">
        <v>0</v>
      </c>
      <c r="AK48" s="47">
        <v>-865.55999999999904</v>
      </c>
      <c r="AL48">
        <v>-1439.18399999999</v>
      </c>
      <c r="AM48">
        <v>0</v>
      </c>
    </row>
    <row r="49" spans="1:39">
      <c r="A49">
        <v>20220930</v>
      </c>
      <c r="B49">
        <v>7242</v>
      </c>
      <c r="C49">
        <v>2</v>
      </c>
      <c r="D49" t="s">
        <v>1598</v>
      </c>
      <c r="E49" s="402" t="s">
        <v>1904</v>
      </c>
      <c r="F49" t="s">
        <v>1712</v>
      </c>
      <c r="G49">
        <v>110</v>
      </c>
      <c r="H49" t="s">
        <v>1616</v>
      </c>
      <c r="I49">
        <v>1</v>
      </c>
      <c r="J49" t="s">
        <v>1597</v>
      </c>
      <c r="K49" t="s">
        <v>684</v>
      </c>
      <c r="L49">
        <v>8</v>
      </c>
      <c r="M49" t="s">
        <v>435</v>
      </c>
      <c r="N49" t="s">
        <v>694</v>
      </c>
      <c r="O49" t="s">
        <v>703</v>
      </c>
      <c r="P49" t="s">
        <v>684</v>
      </c>
      <c r="Q49">
        <v>0</v>
      </c>
      <c r="R49" t="s">
        <v>1595</v>
      </c>
      <c r="S49" t="s">
        <v>158</v>
      </c>
      <c r="T49" t="s">
        <v>998</v>
      </c>
      <c r="U49" t="s">
        <v>999</v>
      </c>
      <c r="V49" t="s">
        <v>675</v>
      </c>
      <c r="W49" t="s">
        <v>676</v>
      </c>
      <c r="X49" s="402" t="s">
        <v>1116</v>
      </c>
      <c r="Y49" s="402" t="s">
        <v>1116</v>
      </c>
      <c r="Z49" t="s">
        <v>1117</v>
      </c>
      <c r="AA49" t="s">
        <v>4403</v>
      </c>
      <c r="AB49" t="s">
        <v>23</v>
      </c>
      <c r="AC49" t="s">
        <v>1355</v>
      </c>
      <c r="AD49" t="s">
        <v>1356</v>
      </c>
      <c r="AE49" s="402" t="s">
        <v>1124</v>
      </c>
      <c r="AF49" t="s">
        <v>739</v>
      </c>
      <c r="AG49">
        <v>-1087.49</v>
      </c>
      <c r="AH49">
        <v>0</v>
      </c>
      <c r="AI49">
        <v>0</v>
      </c>
      <c r="AJ49">
        <v>0</v>
      </c>
      <c r="AK49" s="47">
        <v>-1087.49</v>
      </c>
      <c r="AL49">
        <v>-1853.5592999999899</v>
      </c>
      <c r="AM49">
        <v>0</v>
      </c>
    </row>
    <row r="50" spans="1:39">
      <c r="A50">
        <v>20220930</v>
      </c>
      <c r="B50">
        <v>7242</v>
      </c>
      <c r="C50">
        <v>2</v>
      </c>
      <c r="D50" t="s">
        <v>1598</v>
      </c>
      <c r="E50" s="402" t="s">
        <v>1977</v>
      </c>
      <c r="F50" t="s">
        <v>1134</v>
      </c>
      <c r="G50">
        <v>110</v>
      </c>
      <c r="H50" t="s">
        <v>1616</v>
      </c>
      <c r="I50">
        <v>1</v>
      </c>
      <c r="J50" t="s">
        <v>1597</v>
      </c>
      <c r="K50" t="s">
        <v>684</v>
      </c>
      <c r="L50">
        <v>8</v>
      </c>
      <c r="M50" t="s">
        <v>435</v>
      </c>
      <c r="N50" t="s">
        <v>694</v>
      </c>
      <c r="O50" t="s">
        <v>703</v>
      </c>
      <c r="P50" t="s">
        <v>685</v>
      </c>
      <c r="Q50">
        <v>0</v>
      </c>
      <c r="R50" t="s">
        <v>1595</v>
      </c>
      <c r="S50" t="s">
        <v>158</v>
      </c>
      <c r="T50" t="s">
        <v>4388</v>
      </c>
      <c r="U50" t="s">
        <v>4389</v>
      </c>
      <c r="V50" t="s">
        <v>675</v>
      </c>
      <c r="W50" t="s">
        <v>676</v>
      </c>
      <c r="X50" s="402" t="s">
        <v>1061</v>
      </c>
      <c r="Y50" s="402" t="s">
        <v>1061</v>
      </c>
      <c r="Z50" t="s">
        <v>1062</v>
      </c>
      <c r="AA50" t="s">
        <v>4390</v>
      </c>
      <c r="AB50" t="s">
        <v>4391</v>
      </c>
      <c r="AC50" t="s">
        <v>4392</v>
      </c>
      <c r="AD50" t="s">
        <v>1454</v>
      </c>
      <c r="AE50" s="402" t="s">
        <v>4393</v>
      </c>
      <c r="AF50" t="s">
        <v>4394</v>
      </c>
      <c r="AG50">
        <v>16053.889999999899</v>
      </c>
      <c r="AH50">
        <v>0</v>
      </c>
      <c r="AI50">
        <v>0</v>
      </c>
      <c r="AJ50">
        <v>0</v>
      </c>
      <c r="AK50" s="47">
        <v>16053.889999999899</v>
      </c>
      <c r="AL50">
        <v>-53942.266300000003</v>
      </c>
      <c r="AM50">
        <v>0</v>
      </c>
    </row>
    <row r="51" spans="1:39">
      <c r="A51">
        <v>20220930</v>
      </c>
      <c r="B51">
        <v>7242</v>
      </c>
      <c r="C51">
        <v>2</v>
      </c>
      <c r="D51" t="s">
        <v>1598</v>
      </c>
      <c r="E51" s="402" t="s">
        <v>1964</v>
      </c>
      <c r="F51" t="s">
        <v>1772</v>
      </c>
      <c r="G51">
        <v>110</v>
      </c>
      <c r="H51" t="s">
        <v>1616</v>
      </c>
      <c r="I51">
        <v>1</v>
      </c>
      <c r="J51" t="s">
        <v>1597</v>
      </c>
      <c r="K51" t="s">
        <v>684</v>
      </c>
      <c r="L51">
        <v>8</v>
      </c>
      <c r="M51" t="s">
        <v>435</v>
      </c>
      <c r="N51" t="s">
        <v>694</v>
      </c>
      <c r="O51" t="s">
        <v>703</v>
      </c>
      <c r="P51" t="s">
        <v>693</v>
      </c>
      <c r="Q51">
        <v>0</v>
      </c>
      <c r="R51" t="s">
        <v>1595</v>
      </c>
      <c r="S51" t="s">
        <v>158</v>
      </c>
      <c r="T51" t="s">
        <v>706</v>
      </c>
      <c r="U51" t="s">
        <v>707</v>
      </c>
      <c r="V51" t="s">
        <v>675</v>
      </c>
      <c r="W51" t="s">
        <v>676</v>
      </c>
      <c r="X51" s="402" t="s">
        <v>708</v>
      </c>
      <c r="Y51" s="402" t="s">
        <v>708</v>
      </c>
      <c r="Z51" t="s">
        <v>709</v>
      </c>
      <c r="AA51" t="s">
        <v>4424</v>
      </c>
      <c r="AB51" t="s">
        <v>4425</v>
      </c>
      <c r="AC51" t="s">
        <v>710</v>
      </c>
      <c r="AD51" t="s">
        <v>711</v>
      </c>
      <c r="AE51" s="402" t="s">
        <v>712</v>
      </c>
      <c r="AF51" t="s">
        <v>713</v>
      </c>
      <c r="AG51">
        <v>1361.1099999999899</v>
      </c>
      <c r="AH51">
        <v>0</v>
      </c>
      <c r="AI51">
        <v>0</v>
      </c>
      <c r="AJ51">
        <v>0</v>
      </c>
      <c r="AK51" s="47">
        <v>1361.1099999999899</v>
      </c>
      <c r="AL51">
        <v>1275.07799999999</v>
      </c>
      <c r="AM51">
        <v>0</v>
      </c>
    </row>
    <row r="52" spans="1:39">
      <c r="A52">
        <v>20220930</v>
      </c>
      <c r="B52">
        <v>7242</v>
      </c>
      <c r="C52">
        <v>2</v>
      </c>
      <c r="D52" t="s">
        <v>1598</v>
      </c>
      <c r="E52" s="402" t="s">
        <v>1853</v>
      </c>
      <c r="F52" t="s">
        <v>1653</v>
      </c>
      <c r="G52">
        <v>110</v>
      </c>
      <c r="H52" t="s">
        <v>1616</v>
      </c>
      <c r="I52">
        <v>1</v>
      </c>
      <c r="J52" t="s">
        <v>1597</v>
      </c>
      <c r="K52" t="s">
        <v>684</v>
      </c>
      <c r="L52">
        <v>8</v>
      </c>
      <c r="M52" t="s">
        <v>435</v>
      </c>
      <c r="N52" t="s">
        <v>694</v>
      </c>
      <c r="O52" t="s">
        <v>703</v>
      </c>
      <c r="P52" t="s">
        <v>684</v>
      </c>
      <c r="Q52">
        <v>0</v>
      </c>
      <c r="R52" t="s">
        <v>1595</v>
      </c>
      <c r="S52" t="s">
        <v>158</v>
      </c>
      <c r="T52" t="s">
        <v>998</v>
      </c>
      <c r="U52" t="s">
        <v>999</v>
      </c>
      <c r="V52" t="s">
        <v>675</v>
      </c>
      <c r="W52" t="s">
        <v>676</v>
      </c>
      <c r="X52" s="402" t="s">
        <v>1125</v>
      </c>
      <c r="Y52" s="402" t="s">
        <v>1125</v>
      </c>
      <c r="Z52" t="s">
        <v>1126</v>
      </c>
      <c r="AA52" t="s">
        <v>4426</v>
      </c>
      <c r="AB52" t="s">
        <v>1128</v>
      </c>
      <c r="AC52" t="s">
        <v>1127</v>
      </c>
      <c r="AD52" t="s">
        <v>1128</v>
      </c>
      <c r="AE52" s="402" t="s">
        <v>1129</v>
      </c>
      <c r="AF52" t="s">
        <v>1130</v>
      </c>
      <c r="AG52">
        <v>-10159.809999999899</v>
      </c>
      <c r="AH52">
        <v>0</v>
      </c>
      <c r="AI52">
        <v>0</v>
      </c>
      <c r="AJ52">
        <v>0</v>
      </c>
      <c r="AK52" s="47">
        <v>-10159.809999999899</v>
      </c>
      <c r="AL52">
        <v>-9926.3883000000005</v>
      </c>
      <c r="AM52">
        <v>0</v>
      </c>
    </row>
    <row r="53" spans="1:39">
      <c r="A53">
        <v>20220930</v>
      </c>
      <c r="B53">
        <v>7242</v>
      </c>
      <c r="C53">
        <v>2</v>
      </c>
      <c r="D53" t="s">
        <v>1598</v>
      </c>
      <c r="E53" s="402" t="s">
        <v>1863</v>
      </c>
      <c r="F53" t="s">
        <v>1668</v>
      </c>
      <c r="G53">
        <v>110</v>
      </c>
      <c r="H53" t="s">
        <v>1616</v>
      </c>
      <c r="I53">
        <v>1</v>
      </c>
      <c r="J53" t="s">
        <v>1597</v>
      </c>
      <c r="K53" t="s">
        <v>684</v>
      </c>
      <c r="L53">
        <v>8</v>
      </c>
      <c r="M53" t="s">
        <v>435</v>
      </c>
      <c r="N53" t="s">
        <v>694</v>
      </c>
      <c r="O53" t="s">
        <v>703</v>
      </c>
      <c r="P53" t="s">
        <v>685</v>
      </c>
      <c r="Q53">
        <v>0</v>
      </c>
      <c r="R53" t="s">
        <v>1595</v>
      </c>
      <c r="S53" t="s">
        <v>158</v>
      </c>
      <c r="T53" t="s">
        <v>1140</v>
      </c>
      <c r="U53" t="s">
        <v>1141</v>
      </c>
      <c r="V53" t="s">
        <v>675</v>
      </c>
      <c r="W53" t="s">
        <v>676</v>
      </c>
      <c r="X53" s="402" t="s">
        <v>1140</v>
      </c>
      <c r="Y53" s="402" t="s">
        <v>1142</v>
      </c>
      <c r="Z53" t="s">
        <v>1143</v>
      </c>
      <c r="AA53" t="s">
        <v>4387</v>
      </c>
      <c r="AB53" t="s">
        <v>947</v>
      </c>
      <c r="AC53" t="s">
        <v>1144</v>
      </c>
      <c r="AD53" t="s">
        <v>1145</v>
      </c>
      <c r="AE53" s="402" t="s">
        <v>1140</v>
      </c>
      <c r="AF53" t="s">
        <v>1141</v>
      </c>
      <c r="AG53">
        <v>-83117.139999999898</v>
      </c>
      <c r="AH53">
        <v>0</v>
      </c>
      <c r="AI53">
        <v>0</v>
      </c>
      <c r="AJ53">
        <v>0</v>
      </c>
      <c r="AK53" s="47">
        <v>-83117.139999999898</v>
      </c>
      <c r="AL53">
        <v>-5541.1426000000001</v>
      </c>
      <c r="AM53">
        <v>0</v>
      </c>
    </row>
    <row r="54" spans="1:39">
      <c r="A54">
        <v>20220930</v>
      </c>
      <c r="B54">
        <v>7242</v>
      </c>
      <c r="C54">
        <v>2</v>
      </c>
      <c r="D54" t="s">
        <v>1598</v>
      </c>
      <c r="E54" s="402" t="s">
        <v>1860</v>
      </c>
      <c r="F54" t="s">
        <v>1660</v>
      </c>
      <c r="G54">
        <v>110</v>
      </c>
      <c r="H54" t="s">
        <v>1616</v>
      </c>
      <c r="I54">
        <v>1</v>
      </c>
      <c r="J54" t="s">
        <v>1597</v>
      </c>
      <c r="K54" t="s">
        <v>684</v>
      </c>
      <c r="L54">
        <v>8</v>
      </c>
      <c r="M54" t="s">
        <v>435</v>
      </c>
      <c r="N54" t="s">
        <v>694</v>
      </c>
      <c r="O54" t="s">
        <v>703</v>
      </c>
      <c r="P54" t="s">
        <v>693</v>
      </c>
      <c r="Q54">
        <v>0</v>
      </c>
      <c r="R54" t="s">
        <v>1595</v>
      </c>
      <c r="S54" t="s">
        <v>158</v>
      </c>
      <c r="T54" t="s">
        <v>706</v>
      </c>
      <c r="U54" t="s">
        <v>707</v>
      </c>
      <c r="V54" t="s">
        <v>675</v>
      </c>
      <c r="W54" t="s">
        <v>676</v>
      </c>
      <c r="X54" s="402" t="s">
        <v>730</v>
      </c>
      <c r="Y54" s="402" t="s">
        <v>730</v>
      </c>
      <c r="Z54" t="s">
        <v>731</v>
      </c>
      <c r="AA54" t="s">
        <v>4427</v>
      </c>
      <c r="AB54" t="s">
        <v>4428</v>
      </c>
      <c r="AC54" t="s">
        <v>732</v>
      </c>
      <c r="AD54" t="s">
        <v>733</v>
      </c>
      <c r="AE54" s="402" t="s">
        <v>734</v>
      </c>
      <c r="AF54" t="s">
        <v>48</v>
      </c>
      <c r="AG54">
        <v>-204</v>
      </c>
      <c r="AH54">
        <v>0</v>
      </c>
      <c r="AI54">
        <v>0</v>
      </c>
      <c r="AJ54">
        <v>0</v>
      </c>
      <c r="AK54" s="47">
        <v>-204</v>
      </c>
      <c r="AL54">
        <v>-170</v>
      </c>
      <c r="AM54">
        <v>0</v>
      </c>
    </row>
    <row r="55" spans="1:39">
      <c r="A55">
        <v>20220930</v>
      </c>
      <c r="B55">
        <v>7242</v>
      </c>
      <c r="C55">
        <v>2</v>
      </c>
      <c r="D55" t="s">
        <v>1598</v>
      </c>
      <c r="E55" s="402" t="s">
        <v>1864</v>
      </c>
      <c r="F55" t="s">
        <v>1669</v>
      </c>
      <c r="G55">
        <v>110</v>
      </c>
      <c r="H55" t="s">
        <v>1616</v>
      </c>
      <c r="I55">
        <v>1</v>
      </c>
      <c r="J55" t="s">
        <v>1597</v>
      </c>
      <c r="K55" t="s">
        <v>684</v>
      </c>
      <c r="L55">
        <v>8</v>
      </c>
      <c r="M55" t="s">
        <v>435</v>
      </c>
      <c r="N55" t="s">
        <v>694</v>
      </c>
      <c r="O55" t="s">
        <v>703</v>
      </c>
      <c r="P55" t="s">
        <v>693</v>
      </c>
      <c r="Q55">
        <v>0</v>
      </c>
      <c r="R55" t="s">
        <v>1595</v>
      </c>
      <c r="S55" t="s">
        <v>158</v>
      </c>
      <c r="T55" t="s">
        <v>706</v>
      </c>
      <c r="U55" t="s">
        <v>707</v>
      </c>
      <c r="V55" t="s">
        <v>675</v>
      </c>
      <c r="W55" t="s">
        <v>676</v>
      </c>
      <c r="X55" s="402" t="s">
        <v>746</v>
      </c>
      <c r="Y55" s="402" t="s">
        <v>746</v>
      </c>
      <c r="Z55" t="s">
        <v>747</v>
      </c>
      <c r="AA55" t="s">
        <v>4429</v>
      </c>
      <c r="AB55" t="s">
        <v>4430</v>
      </c>
      <c r="AC55" t="s">
        <v>748</v>
      </c>
      <c r="AD55" t="s">
        <v>749</v>
      </c>
      <c r="AE55" s="402" t="s">
        <v>750</v>
      </c>
      <c r="AF55" t="s">
        <v>751</v>
      </c>
      <c r="AG55">
        <v>70</v>
      </c>
      <c r="AH55">
        <v>0</v>
      </c>
      <c r="AI55">
        <v>0</v>
      </c>
      <c r="AJ55">
        <v>0</v>
      </c>
      <c r="AK55" s="47">
        <v>70</v>
      </c>
      <c r="AL55">
        <v>63.833300000000001</v>
      </c>
      <c r="AM55">
        <v>0</v>
      </c>
    </row>
    <row r="56" spans="1:39">
      <c r="A56">
        <v>20220930</v>
      </c>
      <c r="B56">
        <v>7242</v>
      </c>
      <c r="C56">
        <v>2</v>
      </c>
      <c r="D56" t="s">
        <v>1598</v>
      </c>
      <c r="E56" s="402" t="s">
        <v>1896</v>
      </c>
      <c r="G56">
        <v>107</v>
      </c>
      <c r="H56" t="s">
        <v>1600</v>
      </c>
      <c r="I56">
        <v>3</v>
      </c>
      <c r="J56" t="s">
        <v>1594</v>
      </c>
      <c r="K56" t="s">
        <v>684</v>
      </c>
      <c r="L56">
        <v>8</v>
      </c>
      <c r="M56" t="s">
        <v>435</v>
      </c>
      <c r="N56" t="s">
        <v>1009</v>
      </c>
      <c r="O56" t="s">
        <v>1006</v>
      </c>
      <c r="P56" t="s">
        <v>685</v>
      </c>
      <c r="Q56">
        <v>0</v>
      </c>
      <c r="R56" t="s">
        <v>1595</v>
      </c>
      <c r="S56" t="s">
        <v>158</v>
      </c>
      <c r="T56" t="s">
        <v>1010</v>
      </c>
      <c r="U56" t="s">
        <v>1011</v>
      </c>
      <c r="V56" t="s">
        <v>675</v>
      </c>
      <c r="W56" t="s">
        <v>676</v>
      </c>
      <c r="X56" s="402" t="s">
        <v>1012</v>
      </c>
      <c r="Y56" s="402" t="s">
        <v>1012</v>
      </c>
      <c r="Z56" t="s">
        <v>1013</v>
      </c>
      <c r="AA56" t="s">
        <v>4431</v>
      </c>
      <c r="AC56" t="s">
        <v>1014</v>
      </c>
      <c r="AE56" s="402" t="s">
        <v>1016</v>
      </c>
      <c r="AF56" t="s">
        <v>23</v>
      </c>
      <c r="AG56">
        <v>0</v>
      </c>
      <c r="AH56">
        <v>0</v>
      </c>
      <c r="AI56">
        <v>0</v>
      </c>
      <c r="AJ56">
        <v>0</v>
      </c>
      <c r="AK56" s="47">
        <v>7.3099999999999898</v>
      </c>
      <c r="AL56">
        <v>7.3099999999999898</v>
      </c>
      <c r="AM56">
        <v>7.3099999999999898</v>
      </c>
    </row>
    <row r="57" spans="1:39">
      <c r="A57">
        <v>20220930</v>
      </c>
      <c r="B57">
        <v>7242</v>
      </c>
      <c r="C57">
        <v>2</v>
      </c>
      <c r="D57" t="s">
        <v>1598</v>
      </c>
      <c r="E57" s="402" t="s">
        <v>1895</v>
      </c>
      <c r="G57">
        <v>107</v>
      </c>
      <c r="H57" t="s">
        <v>1600</v>
      </c>
      <c r="I57">
        <v>3</v>
      </c>
      <c r="J57" t="s">
        <v>1594</v>
      </c>
      <c r="K57" t="s">
        <v>684</v>
      </c>
      <c r="L57">
        <v>8</v>
      </c>
      <c r="M57" t="s">
        <v>435</v>
      </c>
      <c r="N57" t="s">
        <v>1029</v>
      </c>
      <c r="O57" t="s">
        <v>1006</v>
      </c>
      <c r="P57" t="s">
        <v>685</v>
      </c>
      <c r="Q57">
        <v>0</v>
      </c>
      <c r="R57" t="s">
        <v>1595</v>
      </c>
      <c r="S57" t="s">
        <v>158</v>
      </c>
      <c r="T57" t="s">
        <v>1010</v>
      </c>
      <c r="U57" t="s">
        <v>1011</v>
      </c>
      <c r="V57" t="s">
        <v>675</v>
      </c>
      <c r="W57" t="s">
        <v>676</v>
      </c>
      <c r="X57" s="402" t="s">
        <v>1012</v>
      </c>
      <c r="Y57" s="402" t="s">
        <v>1012</v>
      </c>
      <c r="Z57" t="s">
        <v>1013</v>
      </c>
      <c r="AA57" t="s">
        <v>4431</v>
      </c>
      <c r="AC57" t="s">
        <v>1014</v>
      </c>
      <c r="AE57" s="402" t="s">
        <v>1016</v>
      </c>
      <c r="AF57" t="s">
        <v>23</v>
      </c>
      <c r="AG57">
        <v>0</v>
      </c>
      <c r="AH57">
        <v>0</v>
      </c>
      <c r="AI57">
        <v>0</v>
      </c>
      <c r="AJ57">
        <v>0</v>
      </c>
      <c r="AK57" s="47">
        <v>26.32</v>
      </c>
      <c r="AL57">
        <v>26.32</v>
      </c>
      <c r="AM57">
        <v>26.32</v>
      </c>
    </row>
    <row r="58" spans="1:39">
      <c r="A58">
        <v>20220930</v>
      </c>
      <c r="B58">
        <v>7242</v>
      </c>
      <c r="C58">
        <v>2</v>
      </c>
      <c r="D58" t="s">
        <v>1598</v>
      </c>
      <c r="E58" s="402" t="s">
        <v>1875</v>
      </c>
      <c r="G58">
        <v>107</v>
      </c>
      <c r="H58" t="s">
        <v>1600</v>
      </c>
      <c r="I58">
        <v>3</v>
      </c>
      <c r="J58" t="s">
        <v>1594</v>
      </c>
      <c r="K58" t="s">
        <v>684</v>
      </c>
      <c r="L58">
        <v>8</v>
      </c>
      <c r="M58" t="s">
        <v>435</v>
      </c>
      <c r="N58" t="s">
        <v>1029</v>
      </c>
      <c r="O58" t="s">
        <v>1006</v>
      </c>
      <c r="P58" t="s">
        <v>674</v>
      </c>
      <c r="Q58">
        <v>0</v>
      </c>
      <c r="R58" t="s">
        <v>1595</v>
      </c>
      <c r="S58" t="s">
        <v>158</v>
      </c>
      <c r="T58" t="s">
        <v>1032</v>
      </c>
      <c r="U58" t="s">
        <v>1033</v>
      </c>
      <c r="V58" t="s">
        <v>675</v>
      </c>
      <c r="W58" t="s">
        <v>676</v>
      </c>
      <c r="X58" s="402" t="s">
        <v>1034</v>
      </c>
      <c r="Y58" s="402" t="s">
        <v>1034</v>
      </c>
      <c r="Z58" t="s">
        <v>1035</v>
      </c>
      <c r="AA58" t="s">
        <v>4432</v>
      </c>
      <c r="AC58" t="s">
        <v>1036</v>
      </c>
      <c r="AE58" s="402" t="s">
        <v>1038</v>
      </c>
      <c r="AF58" t="s">
        <v>4433</v>
      </c>
      <c r="AG58">
        <v>0</v>
      </c>
      <c r="AH58">
        <v>0</v>
      </c>
      <c r="AI58">
        <v>0</v>
      </c>
      <c r="AJ58">
        <v>0</v>
      </c>
      <c r="AK58" s="47">
        <v>-26.32</v>
      </c>
      <c r="AL58">
        <v>-26.32</v>
      </c>
      <c r="AM58">
        <v>-26.32</v>
      </c>
    </row>
    <row r="59" spans="1:39">
      <c r="A59">
        <v>20220930</v>
      </c>
      <c r="B59">
        <v>7242</v>
      </c>
      <c r="C59">
        <v>2</v>
      </c>
      <c r="D59" t="s">
        <v>1598</v>
      </c>
      <c r="E59" s="402" t="s">
        <v>1880</v>
      </c>
      <c r="G59">
        <v>107</v>
      </c>
      <c r="H59" t="s">
        <v>1600</v>
      </c>
      <c r="I59">
        <v>3</v>
      </c>
      <c r="J59" t="s">
        <v>1594</v>
      </c>
      <c r="K59" t="s">
        <v>684</v>
      </c>
      <c r="L59">
        <v>8</v>
      </c>
      <c r="M59" t="s">
        <v>435</v>
      </c>
      <c r="N59" t="s">
        <v>1009</v>
      </c>
      <c r="O59" t="s">
        <v>1006</v>
      </c>
      <c r="P59" t="s">
        <v>693</v>
      </c>
      <c r="Q59">
        <v>0</v>
      </c>
      <c r="R59" t="s">
        <v>1595</v>
      </c>
      <c r="S59" t="s">
        <v>158</v>
      </c>
      <c r="T59" t="s">
        <v>1019</v>
      </c>
      <c r="U59" t="s">
        <v>1020</v>
      </c>
      <c r="V59" t="s">
        <v>675</v>
      </c>
      <c r="W59" t="s">
        <v>676</v>
      </c>
      <c r="X59" s="402" t="s">
        <v>1021</v>
      </c>
      <c r="Y59" s="402" t="s">
        <v>1021</v>
      </c>
      <c r="Z59" t="s">
        <v>1022</v>
      </c>
      <c r="AA59" t="s">
        <v>4434</v>
      </c>
      <c r="AC59" t="s">
        <v>1023</v>
      </c>
      <c r="AE59" s="402" t="s">
        <v>1025</v>
      </c>
      <c r="AF59" t="s">
        <v>1026</v>
      </c>
      <c r="AG59">
        <v>0</v>
      </c>
      <c r="AH59">
        <v>0</v>
      </c>
      <c r="AI59">
        <v>0</v>
      </c>
      <c r="AJ59">
        <v>0</v>
      </c>
      <c r="AK59" s="47">
        <v>-7.3099999999999898</v>
      </c>
      <c r="AL59">
        <v>-7.3099999999999898</v>
      </c>
      <c r="AM59">
        <v>-7.3099999999999898</v>
      </c>
    </row>
    <row r="60" spans="1:39">
      <c r="A60">
        <v>20220930</v>
      </c>
      <c r="B60">
        <v>7242</v>
      </c>
      <c r="C60">
        <v>8</v>
      </c>
      <c r="D60" t="s">
        <v>1722</v>
      </c>
      <c r="E60" s="402" t="s">
        <v>1968</v>
      </c>
      <c r="F60" t="s">
        <v>1776</v>
      </c>
      <c r="G60">
        <v>1</v>
      </c>
      <c r="H60" t="s">
        <v>1723</v>
      </c>
      <c r="I60">
        <v>1</v>
      </c>
      <c r="J60" t="s">
        <v>1724</v>
      </c>
      <c r="K60" t="s">
        <v>684</v>
      </c>
      <c r="L60">
        <v>8</v>
      </c>
      <c r="M60" t="s">
        <v>435</v>
      </c>
      <c r="N60" t="s">
        <v>694</v>
      </c>
      <c r="O60" t="s">
        <v>703</v>
      </c>
      <c r="P60" t="s">
        <v>674</v>
      </c>
      <c r="Q60">
        <v>0</v>
      </c>
      <c r="R60" t="s">
        <v>1595</v>
      </c>
      <c r="S60" t="s">
        <v>158</v>
      </c>
      <c r="T60" t="s">
        <v>1032</v>
      </c>
      <c r="U60" t="s">
        <v>1033</v>
      </c>
      <c r="V60" t="s">
        <v>675</v>
      </c>
      <c r="W60" t="s">
        <v>676</v>
      </c>
      <c r="X60" s="402" t="s">
        <v>677</v>
      </c>
      <c r="Y60" s="402" t="s">
        <v>677</v>
      </c>
      <c r="Z60" t="s">
        <v>678</v>
      </c>
      <c r="AA60" t="s">
        <v>4371</v>
      </c>
      <c r="AB60" t="s">
        <v>33</v>
      </c>
      <c r="AC60" t="s">
        <v>679</v>
      </c>
      <c r="AD60" t="s">
        <v>680</v>
      </c>
      <c r="AE60" s="402" t="s">
        <v>681</v>
      </c>
      <c r="AF60" t="s">
        <v>682</v>
      </c>
      <c r="AG60">
        <v>-25000</v>
      </c>
      <c r="AH60">
        <v>0</v>
      </c>
      <c r="AI60">
        <v>0</v>
      </c>
      <c r="AJ60">
        <v>0</v>
      </c>
      <c r="AK60" s="47">
        <v>-25000</v>
      </c>
      <c r="AL60">
        <v>-25000</v>
      </c>
      <c r="AM60">
        <v>0</v>
      </c>
    </row>
    <row r="61" spans="1:39">
      <c r="A61">
        <v>20220930</v>
      </c>
      <c r="B61">
        <v>7242</v>
      </c>
      <c r="C61">
        <v>8</v>
      </c>
      <c r="D61" t="s">
        <v>1722</v>
      </c>
      <c r="E61" s="402" t="s">
        <v>1909</v>
      </c>
      <c r="F61" t="s">
        <v>1727</v>
      </c>
      <c r="G61">
        <v>1</v>
      </c>
      <c r="H61" t="s">
        <v>1723</v>
      </c>
      <c r="I61">
        <v>1</v>
      </c>
      <c r="J61" t="s">
        <v>1724</v>
      </c>
      <c r="K61" t="s">
        <v>684</v>
      </c>
      <c r="L61">
        <v>8</v>
      </c>
      <c r="M61" t="s">
        <v>435</v>
      </c>
      <c r="N61" t="s">
        <v>694</v>
      </c>
      <c r="O61" t="s">
        <v>703</v>
      </c>
      <c r="P61" t="s">
        <v>820</v>
      </c>
      <c r="Q61">
        <v>0</v>
      </c>
      <c r="R61" t="s">
        <v>1595</v>
      </c>
      <c r="S61" t="s">
        <v>158</v>
      </c>
      <c r="T61" t="s">
        <v>1039</v>
      </c>
      <c r="U61" t="s">
        <v>1224</v>
      </c>
      <c r="V61" t="s">
        <v>675</v>
      </c>
      <c r="W61" t="s">
        <v>676</v>
      </c>
      <c r="X61" s="402" t="s">
        <v>1039</v>
      </c>
      <c r="Y61" s="402" t="s">
        <v>1040</v>
      </c>
      <c r="Z61" t="s">
        <v>1041</v>
      </c>
      <c r="AA61" t="s">
        <v>4381</v>
      </c>
      <c r="AB61" t="s">
        <v>4382</v>
      </c>
      <c r="AC61" t="s">
        <v>1042</v>
      </c>
      <c r="AD61" t="s">
        <v>1043</v>
      </c>
      <c r="AE61" s="402" t="s">
        <v>1039</v>
      </c>
      <c r="AF61" t="s">
        <v>1224</v>
      </c>
      <c r="AG61">
        <v>-375.36</v>
      </c>
      <c r="AH61">
        <v>0</v>
      </c>
      <c r="AI61">
        <v>0</v>
      </c>
      <c r="AJ61">
        <v>0</v>
      </c>
      <c r="AK61" s="47">
        <v>-375.36</v>
      </c>
      <c r="AL61">
        <v>-341.11</v>
      </c>
      <c r="AM61">
        <v>0</v>
      </c>
    </row>
    <row r="62" spans="1:39">
      <c r="A62">
        <v>20220930</v>
      </c>
      <c r="B62">
        <v>7242</v>
      </c>
      <c r="C62">
        <v>8</v>
      </c>
      <c r="D62" t="s">
        <v>1722</v>
      </c>
      <c r="E62" s="402" t="s">
        <v>2009</v>
      </c>
      <c r="F62" t="s">
        <v>2010</v>
      </c>
      <c r="G62">
        <v>1</v>
      </c>
      <c r="H62" t="s">
        <v>1723</v>
      </c>
      <c r="I62">
        <v>1</v>
      </c>
      <c r="J62" t="s">
        <v>1724</v>
      </c>
      <c r="K62" t="s">
        <v>684</v>
      </c>
      <c r="L62">
        <v>8</v>
      </c>
      <c r="M62" t="s">
        <v>435</v>
      </c>
      <c r="N62" t="s">
        <v>694</v>
      </c>
      <c r="O62" t="s">
        <v>703</v>
      </c>
      <c r="P62" t="s">
        <v>685</v>
      </c>
      <c r="Q62">
        <v>0</v>
      </c>
      <c r="R62" t="s">
        <v>1595</v>
      </c>
      <c r="S62" t="s">
        <v>158</v>
      </c>
      <c r="T62" t="s">
        <v>1493</v>
      </c>
      <c r="U62" t="s">
        <v>687</v>
      </c>
      <c r="V62" t="s">
        <v>675</v>
      </c>
      <c r="W62" t="s">
        <v>676</v>
      </c>
      <c r="X62" s="402" t="s">
        <v>1493</v>
      </c>
      <c r="Y62" s="402" t="s">
        <v>1070</v>
      </c>
      <c r="Z62" t="s">
        <v>1071</v>
      </c>
      <c r="AA62" t="s">
        <v>4435</v>
      </c>
      <c r="AB62" t="s">
        <v>4436</v>
      </c>
      <c r="AC62" t="s">
        <v>1081</v>
      </c>
      <c r="AD62" t="s">
        <v>1082</v>
      </c>
      <c r="AE62" s="402" t="s">
        <v>1493</v>
      </c>
      <c r="AF62" t="s">
        <v>687</v>
      </c>
      <c r="AG62">
        <v>252.879999999999</v>
      </c>
      <c r="AH62">
        <v>0</v>
      </c>
      <c r="AI62">
        <v>0</v>
      </c>
      <c r="AJ62">
        <v>0</v>
      </c>
      <c r="AK62" s="47">
        <v>252.879999999999</v>
      </c>
      <c r="AL62">
        <v>252.879999999999</v>
      </c>
      <c r="AM62">
        <v>0</v>
      </c>
    </row>
    <row r="63" spans="1:39">
      <c r="A63">
        <v>20220930</v>
      </c>
      <c r="B63">
        <v>7242</v>
      </c>
      <c r="C63">
        <v>8</v>
      </c>
      <c r="D63" t="s">
        <v>1722</v>
      </c>
      <c r="E63" s="402" t="s">
        <v>1878</v>
      </c>
      <c r="F63" t="s">
        <v>1684</v>
      </c>
      <c r="G63">
        <v>1</v>
      </c>
      <c r="H63" t="s">
        <v>1723</v>
      </c>
      <c r="I63">
        <v>1</v>
      </c>
      <c r="J63" t="s">
        <v>1724</v>
      </c>
      <c r="K63" t="s">
        <v>684</v>
      </c>
      <c r="L63">
        <v>8</v>
      </c>
      <c r="M63" t="s">
        <v>435</v>
      </c>
      <c r="N63" t="s">
        <v>694</v>
      </c>
      <c r="O63" t="s">
        <v>703</v>
      </c>
      <c r="P63" t="s">
        <v>685</v>
      </c>
      <c r="Q63">
        <v>0</v>
      </c>
      <c r="R63" t="s">
        <v>1595</v>
      </c>
      <c r="S63" t="s">
        <v>158</v>
      </c>
      <c r="T63" t="s">
        <v>686</v>
      </c>
      <c r="U63" t="s">
        <v>687</v>
      </c>
      <c r="V63" t="s">
        <v>675</v>
      </c>
      <c r="W63" t="s">
        <v>676</v>
      </c>
      <c r="X63" s="402" t="s">
        <v>686</v>
      </c>
      <c r="Y63" s="402" t="s">
        <v>1285</v>
      </c>
      <c r="Z63" t="s">
        <v>1286</v>
      </c>
      <c r="AA63" t="s">
        <v>4376</v>
      </c>
      <c r="AB63" t="s">
        <v>4377</v>
      </c>
      <c r="AC63" t="s">
        <v>752</v>
      </c>
      <c r="AD63" t="s">
        <v>753</v>
      </c>
      <c r="AE63" s="402" t="s">
        <v>686</v>
      </c>
      <c r="AF63" t="s">
        <v>687</v>
      </c>
      <c r="AG63">
        <v>25000</v>
      </c>
      <c r="AH63">
        <v>0</v>
      </c>
      <c r="AI63">
        <v>0</v>
      </c>
      <c r="AJ63">
        <v>0</v>
      </c>
      <c r="AK63" s="47">
        <v>25000</v>
      </c>
      <c r="AL63">
        <v>25000</v>
      </c>
      <c r="AM63">
        <v>0</v>
      </c>
    </row>
    <row r="64" spans="1:39">
      <c r="A64">
        <v>20220930</v>
      </c>
      <c r="B64">
        <v>7242</v>
      </c>
      <c r="C64">
        <v>8</v>
      </c>
      <c r="D64" t="s">
        <v>1722</v>
      </c>
      <c r="E64" s="402" t="s">
        <v>1884</v>
      </c>
      <c r="F64" t="s">
        <v>1690</v>
      </c>
      <c r="G64">
        <v>1</v>
      </c>
      <c r="H64" t="s">
        <v>1723</v>
      </c>
      <c r="I64">
        <v>1</v>
      </c>
      <c r="J64" t="s">
        <v>1724</v>
      </c>
      <c r="K64" t="s">
        <v>684</v>
      </c>
      <c r="L64">
        <v>8</v>
      </c>
      <c r="M64" t="s">
        <v>435</v>
      </c>
      <c r="N64" t="s">
        <v>694</v>
      </c>
      <c r="O64" t="s">
        <v>703</v>
      </c>
      <c r="P64" t="s">
        <v>685</v>
      </c>
      <c r="Q64">
        <v>0</v>
      </c>
      <c r="R64" t="s">
        <v>1595</v>
      </c>
      <c r="S64" t="s">
        <v>158</v>
      </c>
      <c r="T64" t="s">
        <v>686</v>
      </c>
      <c r="U64" t="s">
        <v>687</v>
      </c>
      <c r="V64" t="s">
        <v>675</v>
      </c>
      <c r="W64" t="s">
        <v>676</v>
      </c>
      <c r="X64" s="402" t="s">
        <v>686</v>
      </c>
      <c r="Y64" s="402" t="s">
        <v>688</v>
      </c>
      <c r="Z64" t="s">
        <v>689</v>
      </c>
      <c r="AA64" t="s">
        <v>4379</v>
      </c>
      <c r="AB64" t="s">
        <v>4380</v>
      </c>
      <c r="AC64" t="s">
        <v>752</v>
      </c>
      <c r="AD64" t="s">
        <v>753</v>
      </c>
      <c r="AE64" s="402" t="s">
        <v>686</v>
      </c>
      <c r="AF64" t="s">
        <v>687</v>
      </c>
      <c r="AG64">
        <v>409.62</v>
      </c>
      <c r="AH64">
        <v>0</v>
      </c>
      <c r="AI64">
        <v>0</v>
      </c>
      <c r="AJ64">
        <v>0</v>
      </c>
      <c r="AK64" s="47">
        <v>409.62</v>
      </c>
      <c r="AL64">
        <v>375.37</v>
      </c>
      <c r="AM64">
        <v>0</v>
      </c>
    </row>
    <row r="65" spans="1:39">
      <c r="A65">
        <v>20220930</v>
      </c>
      <c r="B65">
        <v>7242</v>
      </c>
      <c r="C65">
        <v>8</v>
      </c>
      <c r="D65" t="s">
        <v>1722</v>
      </c>
      <c r="E65" s="402" t="s">
        <v>1950</v>
      </c>
      <c r="F65" t="s">
        <v>1763</v>
      </c>
      <c r="G65">
        <v>1</v>
      </c>
      <c r="H65" t="s">
        <v>1723</v>
      </c>
      <c r="I65">
        <v>1</v>
      </c>
      <c r="J65" t="s">
        <v>1724</v>
      </c>
      <c r="K65" t="s">
        <v>684</v>
      </c>
      <c r="L65">
        <v>8</v>
      </c>
      <c r="M65" t="s">
        <v>435</v>
      </c>
      <c r="N65" t="s">
        <v>694</v>
      </c>
      <c r="O65" t="s">
        <v>703</v>
      </c>
      <c r="P65" t="s">
        <v>693</v>
      </c>
      <c r="Q65">
        <v>0</v>
      </c>
      <c r="R65" t="s">
        <v>1595</v>
      </c>
      <c r="S65" t="s">
        <v>158</v>
      </c>
      <c r="T65" t="s">
        <v>816</v>
      </c>
      <c r="U65" t="s">
        <v>817</v>
      </c>
      <c r="V65" t="s">
        <v>675</v>
      </c>
      <c r="W65" t="s">
        <v>676</v>
      </c>
      <c r="X65" s="402" t="s">
        <v>789</v>
      </c>
      <c r="Y65" s="402" t="s">
        <v>789</v>
      </c>
      <c r="Z65" t="s">
        <v>790</v>
      </c>
      <c r="AA65" t="s">
        <v>4437</v>
      </c>
      <c r="AB65" t="s">
        <v>4438</v>
      </c>
      <c r="AC65" t="s">
        <v>814</v>
      </c>
      <c r="AD65" t="s">
        <v>815</v>
      </c>
      <c r="AE65" s="402" t="s">
        <v>793</v>
      </c>
      <c r="AF65" t="s">
        <v>794</v>
      </c>
      <c r="AG65">
        <v>300</v>
      </c>
      <c r="AH65">
        <v>0</v>
      </c>
      <c r="AI65">
        <v>0</v>
      </c>
      <c r="AJ65">
        <v>0</v>
      </c>
      <c r="AK65" s="55">
        <v>300</v>
      </c>
      <c r="AL65">
        <v>300</v>
      </c>
      <c r="AM65">
        <v>0</v>
      </c>
    </row>
    <row r="66" spans="1:39">
      <c r="A66">
        <v>20220930</v>
      </c>
      <c r="B66">
        <v>7242</v>
      </c>
      <c r="C66">
        <v>8</v>
      </c>
      <c r="D66" t="s">
        <v>1722</v>
      </c>
      <c r="E66" s="402" t="s">
        <v>1875</v>
      </c>
      <c r="F66" t="s">
        <v>1678</v>
      </c>
      <c r="G66">
        <v>1</v>
      </c>
      <c r="H66" t="s">
        <v>1723</v>
      </c>
      <c r="I66">
        <v>1</v>
      </c>
      <c r="J66" t="s">
        <v>1724</v>
      </c>
      <c r="K66" t="s">
        <v>684</v>
      </c>
      <c r="L66">
        <v>8</v>
      </c>
      <c r="M66" t="s">
        <v>435</v>
      </c>
      <c r="N66" t="s">
        <v>694</v>
      </c>
      <c r="O66" t="s">
        <v>703</v>
      </c>
      <c r="P66" t="s">
        <v>674</v>
      </c>
      <c r="Q66">
        <v>0</v>
      </c>
      <c r="R66" t="s">
        <v>1595</v>
      </c>
      <c r="S66" t="s">
        <v>158</v>
      </c>
      <c r="T66" t="s">
        <v>1032</v>
      </c>
      <c r="U66" t="s">
        <v>1033</v>
      </c>
      <c r="V66" t="s">
        <v>675</v>
      </c>
      <c r="W66" t="s">
        <v>676</v>
      </c>
      <c r="X66" s="402" t="s">
        <v>1034</v>
      </c>
      <c r="Y66" s="402" t="s">
        <v>1034</v>
      </c>
      <c r="Z66" t="s">
        <v>1035</v>
      </c>
      <c r="AA66" t="s">
        <v>4432</v>
      </c>
      <c r="AB66" t="s">
        <v>4439</v>
      </c>
      <c r="AC66" t="s">
        <v>1036</v>
      </c>
      <c r="AD66" t="s">
        <v>1037</v>
      </c>
      <c r="AE66" s="402" t="s">
        <v>1038</v>
      </c>
      <c r="AF66" t="s">
        <v>4433</v>
      </c>
      <c r="AG66">
        <v>-587.13999999999896</v>
      </c>
      <c r="AH66">
        <v>0</v>
      </c>
      <c r="AI66">
        <v>0</v>
      </c>
      <c r="AJ66">
        <v>0</v>
      </c>
      <c r="AK66" s="47">
        <v>-587.13999999999896</v>
      </c>
      <c r="AL66">
        <v>-587.13999999999896</v>
      </c>
      <c r="AM66">
        <v>0</v>
      </c>
    </row>
    <row r="67" spans="1:39">
      <c r="A67">
        <v>20220930</v>
      </c>
      <c r="B67">
        <v>7242</v>
      </c>
      <c r="C67">
        <v>2</v>
      </c>
      <c r="D67" t="s">
        <v>1598</v>
      </c>
      <c r="E67" s="402" t="s">
        <v>1835</v>
      </c>
      <c r="F67" t="s">
        <v>1638</v>
      </c>
      <c r="G67">
        <v>107</v>
      </c>
      <c r="H67" t="s">
        <v>1600</v>
      </c>
      <c r="I67">
        <v>3</v>
      </c>
      <c r="J67" t="s">
        <v>1594</v>
      </c>
      <c r="K67" t="s">
        <v>684</v>
      </c>
      <c r="L67">
        <v>8</v>
      </c>
      <c r="M67" t="s">
        <v>435</v>
      </c>
      <c r="N67" t="s">
        <v>1639</v>
      </c>
      <c r="O67" t="s">
        <v>683</v>
      </c>
      <c r="P67" t="s">
        <v>685</v>
      </c>
      <c r="Q67">
        <v>0</v>
      </c>
      <c r="R67" t="s">
        <v>1595</v>
      </c>
      <c r="S67" t="s">
        <v>158</v>
      </c>
      <c r="T67" t="s">
        <v>756</v>
      </c>
      <c r="U67" t="s">
        <v>42</v>
      </c>
      <c r="V67" t="s">
        <v>675</v>
      </c>
      <c r="W67" t="s">
        <v>676</v>
      </c>
      <c r="X67" s="402" t="s">
        <v>757</v>
      </c>
      <c r="Y67" s="402" t="s">
        <v>757</v>
      </c>
      <c r="Z67" t="s">
        <v>758</v>
      </c>
      <c r="AA67" t="s">
        <v>4440</v>
      </c>
      <c r="AB67" t="s">
        <v>4441</v>
      </c>
      <c r="AC67" t="s">
        <v>759</v>
      </c>
      <c r="AD67" t="s">
        <v>760</v>
      </c>
      <c r="AE67" s="402" t="s">
        <v>761</v>
      </c>
      <c r="AF67" t="s">
        <v>762</v>
      </c>
      <c r="AG67">
        <v>-75000</v>
      </c>
      <c r="AH67">
        <v>0</v>
      </c>
      <c r="AI67">
        <v>0</v>
      </c>
      <c r="AJ67">
        <v>0</v>
      </c>
      <c r="AK67" s="47">
        <v>-75000</v>
      </c>
      <c r="AL67">
        <v>-75000</v>
      </c>
      <c r="AM67">
        <v>0</v>
      </c>
    </row>
    <row r="68" spans="1:39">
      <c r="A68">
        <v>20220930</v>
      </c>
      <c r="B68">
        <v>7242</v>
      </c>
      <c r="C68">
        <v>2</v>
      </c>
      <c r="D68" t="s">
        <v>1598</v>
      </c>
      <c r="E68" s="402" t="s">
        <v>1835</v>
      </c>
      <c r="F68" t="s">
        <v>1638</v>
      </c>
      <c r="G68">
        <v>107</v>
      </c>
      <c r="H68" t="s">
        <v>1600</v>
      </c>
      <c r="I68">
        <v>3</v>
      </c>
      <c r="J68" t="s">
        <v>1594</v>
      </c>
      <c r="K68" t="s">
        <v>684</v>
      </c>
      <c r="L68">
        <v>8</v>
      </c>
      <c r="M68" t="s">
        <v>435</v>
      </c>
      <c r="N68" t="s">
        <v>694</v>
      </c>
      <c r="O68" t="s">
        <v>703</v>
      </c>
      <c r="P68" t="s">
        <v>685</v>
      </c>
      <c r="Q68">
        <v>0</v>
      </c>
      <c r="R68" t="s">
        <v>1595</v>
      </c>
      <c r="S68" t="s">
        <v>158</v>
      </c>
      <c r="T68" t="s">
        <v>756</v>
      </c>
      <c r="U68" t="s">
        <v>42</v>
      </c>
      <c r="V68" t="s">
        <v>675</v>
      </c>
      <c r="W68" t="s">
        <v>676</v>
      </c>
      <c r="X68" s="402" t="s">
        <v>757</v>
      </c>
      <c r="Y68" s="402" t="s">
        <v>757</v>
      </c>
      <c r="Z68" t="s">
        <v>758</v>
      </c>
      <c r="AA68" t="s">
        <v>4440</v>
      </c>
      <c r="AB68" t="s">
        <v>4441</v>
      </c>
      <c r="AC68" t="s">
        <v>759</v>
      </c>
      <c r="AD68" t="s">
        <v>760</v>
      </c>
      <c r="AE68" s="402" t="s">
        <v>761</v>
      </c>
      <c r="AF68" t="s">
        <v>762</v>
      </c>
      <c r="AG68">
        <v>75000</v>
      </c>
      <c r="AH68">
        <v>0</v>
      </c>
      <c r="AI68">
        <v>0</v>
      </c>
      <c r="AJ68">
        <v>0</v>
      </c>
      <c r="AK68" s="47">
        <v>75000</v>
      </c>
      <c r="AL68">
        <v>75000</v>
      </c>
      <c r="AM68">
        <v>0</v>
      </c>
    </row>
    <row r="69" spans="1:39">
      <c r="A69">
        <v>20220930</v>
      </c>
      <c r="B69">
        <v>7242</v>
      </c>
      <c r="C69">
        <v>2</v>
      </c>
      <c r="D69" t="s">
        <v>1598</v>
      </c>
      <c r="E69" s="402" t="s">
        <v>1876</v>
      </c>
      <c r="F69" t="s">
        <v>1682</v>
      </c>
      <c r="G69">
        <v>107</v>
      </c>
      <c r="H69" t="s">
        <v>1600</v>
      </c>
      <c r="I69">
        <v>3</v>
      </c>
      <c r="J69" t="s">
        <v>1594</v>
      </c>
      <c r="K69" t="s">
        <v>684</v>
      </c>
      <c r="L69">
        <v>8</v>
      </c>
      <c r="M69" t="s">
        <v>435</v>
      </c>
      <c r="N69" t="s">
        <v>694</v>
      </c>
      <c r="O69" t="s">
        <v>703</v>
      </c>
      <c r="P69" t="s">
        <v>693</v>
      </c>
      <c r="Q69">
        <v>0</v>
      </c>
      <c r="R69" t="s">
        <v>1595</v>
      </c>
      <c r="S69" t="s">
        <v>158</v>
      </c>
      <c r="T69" t="s">
        <v>765</v>
      </c>
      <c r="U69" t="s">
        <v>766</v>
      </c>
      <c r="V69" t="s">
        <v>675</v>
      </c>
      <c r="W69" t="s">
        <v>676</v>
      </c>
      <c r="X69" s="402" t="s">
        <v>1344</v>
      </c>
      <c r="Y69" s="402" t="s">
        <v>1344</v>
      </c>
      <c r="Z69" t="s">
        <v>1345</v>
      </c>
      <c r="AA69" t="s">
        <v>4442</v>
      </c>
      <c r="AB69" t="s">
        <v>1196</v>
      </c>
      <c r="AC69" t="s">
        <v>785</v>
      </c>
      <c r="AD69" t="s">
        <v>786</v>
      </c>
      <c r="AE69" s="402" t="s">
        <v>1346</v>
      </c>
      <c r="AF69" t="s">
        <v>1347</v>
      </c>
      <c r="AG69">
        <v>8772.8999999999905</v>
      </c>
      <c r="AH69">
        <v>0</v>
      </c>
      <c r="AI69">
        <v>0</v>
      </c>
      <c r="AJ69">
        <v>0</v>
      </c>
      <c r="AK69" s="47">
        <v>8772.8999999999905</v>
      </c>
      <c r="AL69">
        <v>8131.2332999999899</v>
      </c>
      <c r="AM69">
        <v>0</v>
      </c>
    </row>
    <row r="70" spans="1:39">
      <c r="A70">
        <v>20220930</v>
      </c>
      <c r="B70">
        <v>7242</v>
      </c>
      <c r="C70">
        <v>2</v>
      </c>
      <c r="D70" t="s">
        <v>1598</v>
      </c>
      <c r="E70" s="402" t="s">
        <v>1955</v>
      </c>
      <c r="F70" t="s">
        <v>1768</v>
      </c>
      <c r="G70">
        <v>107</v>
      </c>
      <c r="H70" t="s">
        <v>1600</v>
      </c>
      <c r="I70">
        <v>3</v>
      </c>
      <c r="J70" t="s">
        <v>1594</v>
      </c>
      <c r="K70" t="s">
        <v>684</v>
      </c>
      <c r="L70">
        <v>8</v>
      </c>
      <c r="M70" t="s">
        <v>435</v>
      </c>
      <c r="N70" t="s">
        <v>694</v>
      </c>
      <c r="O70" t="s">
        <v>703</v>
      </c>
      <c r="P70" t="s">
        <v>693</v>
      </c>
      <c r="Q70">
        <v>0</v>
      </c>
      <c r="R70" t="s">
        <v>1595</v>
      </c>
      <c r="S70" t="s">
        <v>158</v>
      </c>
      <c r="T70" t="s">
        <v>816</v>
      </c>
      <c r="U70" t="s">
        <v>817</v>
      </c>
      <c r="V70" t="s">
        <v>675</v>
      </c>
      <c r="W70" t="s">
        <v>676</v>
      </c>
      <c r="X70" s="402" t="s">
        <v>789</v>
      </c>
      <c r="Y70" s="402" t="s">
        <v>789</v>
      </c>
      <c r="Z70" t="s">
        <v>790</v>
      </c>
      <c r="AA70" t="s">
        <v>4443</v>
      </c>
      <c r="AB70" t="s">
        <v>739</v>
      </c>
      <c r="AC70" t="s">
        <v>814</v>
      </c>
      <c r="AD70" t="s">
        <v>815</v>
      </c>
      <c r="AE70" s="402" t="s">
        <v>793</v>
      </c>
      <c r="AF70" t="s">
        <v>794</v>
      </c>
      <c r="AG70">
        <v>9083.3299999999908</v>
      </c>
      <c r="AH70">
        <v>0</v>
      </c>
      <c r="AI70">
        <v>0</v>
      </c>
      <c r="AJ70">
        <v>0</v>
      </c>
      <c r="AK70" s="55">
        <v>9083.3299999999908</v>
      </c>
      <c r="AL70">
        <v>9083.3299999999908</v>
      </c>
      <c r="AM70">
        <v>0</v>
      </c>
    </row>
    <row r="71" spans="1:39">
      <c r="A71">
        <v>20220930</v>
      </c>
      <c r="B71">
        <v>7242</v>
      </c>
      <c r="C71">
        <v>2</v>
      </c>
      <c r="D71" t="s">
        <v>1598</v>
      </c>
      <c r="E71" s="402" t="s">
        <v>1842</v>
      </c>
      <c r="F71" t="s">
        <v>1647</v>
      </c>
      <c r="G71">
        <v>107</v>
      </c>
      <c r="H71" t="s">
        <v>1600</v>
      </c>
      <c r="I71">
        <v>3</v>
      </c>
      <c r="J71" t="s">
        <v>1594</v>
      </c>
      <c r="K71" t="s">
        <v>684</v>
      </c>
      <c r="L71">
        <v>8</v>
      </c>
      <c r="M71" t="s">
        <v>435</v>
      </c>
      <c r="N71" t="s">
        <v>694</v>
      </c>
      <c r="O71" t="s">
        <v>703</v>
      </c>
      <c r="P71" t="s">
        <v>820</v>
      </c>
      <c r="Q71">
        <v>0</v>
      </c>
      <c r="R71" t="s">
        <v>1595</v>
      </c>
      <c r="S71" t="s">
        <v>158</v>
      </c>
      <c r="T71" t="s">
        <v>830</v>
      </c>
      <c r="U71" t="s">
        <v>831</v>
      </c>
      <c r="V71" t="s">
        <v>675</v>
      </c>
      <c r="W71" t="s">
        <v>676</v>
      </c>
      <c r="X71" s="402" t="s">
        <v>832</v>
      </c>
      <c r="Y71" s="402" t="s">
        <v>832</v>
      </c>
      <c r="Z71" t="s">
        <v>833</v>
      </c>
      <c r="AA71" t="s">
        <v>4444</v>
      </c>
      <c r="AB71" t="s">
        <v>4445</v>
      </c>
      <c r="AC71" t="s">
        <v>846</v>
      </c>
      <c r="AD71" t="s">
        <v>847</v>
      </c>
      <c r="AE71" s="402" t="s">
        <v>836</v>
      </c>
      <c r="AF71" t="s">
        <v>837</v>
      </c>
      <c r="AG71">
        <v>-58635.43</v>
      </c>
      <c r="AH71">
        <v>0</v>
      </c>
      <c r="AI71">
        <v>0</v>
      </c>
      <c r="AJ71">
        <v>0</v>
      </c>
      <c r="AK71" s="47">
        <v>-58635.43</v>
      </c>
      <c r="AL71">
        <v>-55466.128299999902</v>
      </c>
      <c r="AM71">
        <v>0</v>
      </c>
    </row>
    <row r="72" spans="1:39">
      <c r="A72">
        <v>20220930</v>
      </c>
      <c r="B72">
        <v>7242</v>
      </c>
      <c r="C72">
        <v>2</v>
      </c>
      <c r="D72" t="s">
        <v>1598</v>
      </c>
      <c r="E72" s="402" t="s">
        <v>1838</v>
      </c>
      <c r="F72" t="s">
        <v>1643</v>
      </c>
      <c r="G72">
        <v>107</v>
      </c>
      <c r="H72" t="s">
        <v>1600</v>
      </c>
      <c r="I72">
        <v>3</v>
      </c>
      <c r="J72" t="s">
        <v>1594</v>
      </c>
      <c r="K72" t="s">
        <v>684</v>
      </c>
      <c r="L72">
        <v>8</v>
      </c>
      <c r="M72" t="s">
        <v>435</v>
      </c>
      <c r="N72" t="s">
        <v>694</v>
      </c>
      <c r="O72" t="s">
        <v>703</v>
      </c>
      <c r="P72" t="s">
        <v>820</v>
      </c>
      <c r="Q72">
        <v>0</v>
      </c>
      <c r="R72" t="s">
        <v>1595</v>
      </c>
      <c r="S72" t="s">
        <v>158</v>
      </c>
      <c r="T72" t="s">
        <v>830</v>
      </c>
      <c r="U72" t="s">
        <v>831</v>
      </c>
      <c r="V72" t="s">
        <v>675</v>
      </c>
      <c r="W72" t="s">
        <v>676</v>
      </c>
      <c r="X72" s="402" t="s">
        <v>832</v>
      </c>
      <c r="Y72" s="402" t="s">
        <v>832</v>
      </c>
      <c r="Z72" t="s">
        <v>833</v>
      </c>
      <c r="AA72" t="s">
        <v>4446</v>
      </c>
      <c r="AB72" t="s">
        <v>4447</v>
      </c>
      <c r="AC72" t="s">
        <v>834</v>
      </c>
      <c r="AD72" t="s">
        <v>835</v>
      </c>
      <c r="AE72" s="402" t="s">
        <v>836</v>
      </c>
      <c r="AF72" t="s">
        <v>837</v>
      </c>
      <c r="AG72">
        <v>-1042903.58999999</v>
      </c>
      <c r="AH72">
        <v>3.24</v>
      </c>
      <c r="AI72">
        <v>0</v>
      </c>
      <c r="AJ72">
        <v>3.24</v>
      </c>
      <c r="AK72" s="47">
        <v>-1042900.34999999</v>
      </c>
      <c r="AL72">
        <v>-986629.63260000001</v>
      </c>
      <c r="AM72">
        <v>0</v>
      </c>
    </row>
    <row r="73" spans="1:39">
      <c r="A73">
        <v>20220930</v>
      </c>
      <c r="B73">
        <v>7242</v>
      </c>
      <c r="C73">
        <v>2</v>
      </c>
      <c r="D73" t="s">
        <v>1598</v>
      </c>
      <c r="E73" s="402" t="s">
        <v>1839</v>
      </c>
      <c r="F73" t="s">
        <v>1640</v>
      </c>
      <c r="G73">
        <v>107</v>
      </c>
      <c r="H73" t="s">
        <v>1600</v>
      </c>
      <c r="I73">
        <v>3</v>
      </c>
      <c r="J73" t="s">
        <v>1594</v>
      </c>
      <c r="K73" t="s">
        <v>684</v>
      </c>
      <c r="L73">
        <v>8</v>
      </c>
      <c r="M73" t="s">
        <v>435</v>
      </c>
      <c r="N73" t="s">
        <v>694</v>
      </c>
      <c r="O73" t="s">
        <v>703</v>
      </c>
      <c r="P73" t="s">
        <v>693</v>
      </c>
      <c r="Q73">
        <v>0</v>
      </c>
      <c r="R73" t="s">
        <v>1595</v>
      </c>
      <c r="S73" t="s">
        <v>158</v>
      </c>
      <c r="T73" t="s">
        <v>1199</v>
      </c>
      <c r="U73" t="s">
        <v>1200</v>
      </c>
      <c r="V73" t="s">
        <v>675</v>
      </c>
      <c r="W73" t="s">
        <v>676</v>
      </c>
      <c r="X73" s="402" t="s">
        <v>582</v>
      </c>
      <c r="Y73" s="402" t="s">
        <v>582</v>
      </c>
      <c r="Z73" t="s">
        <v>34</v>
      </c>
      <c r="AA73" t="s">
        <v>4448</v>
      </c>
      <c r="AB73" t="s">
        <v>4449</v>
      </c>
      <c r="AC73" t="s">
        <v>1201</v>
      </c>
      <c r="AD73" t="s">
        <v>1202</v>
      </c>
      <c r="AE73" s="402" t="s">
        <v>1203</v>
      </c>
      <c r="AF73" t="s">
        <v>1204</v>
      </c>
      <c r="AG73">
        <v>201.88999999999899</v>
      </c>
      <c r="AH73">
        <v>0</v>
      </c>
      <c r="AI73">
        <v>0</v>
      </c>
      <c r="AJ73">
        <v>0</v>
      </c>
      <c r="AK73" s="47">
        <v>201.88999999999899</v>
      </c>
      <c r="AL73">
        <v>201.88999999999899</v>
      </c>
      <c r="AM73">
        <v>0</v>
      </c>
    </row>
    <row r="74" spans="1:39">
      <c r="A74">
        <v>20220930</v>
      </c>
      <c r="B74">
        <v>7242</v>
      </c>
      <c r="C74">
        <v>2</v>
      </c>
      <c r="D74" t="s">
        <v>1598</v>
      </c>
      <c r="E74" s="402" t="s">
        <v>1952</v>
      </c>
      <c r="F74" t="s">
        <v>92</v>
      </c>
      <c r="G74">
        <v>107</v>
      </c>
      <c r="H74" t="s">
        <v>1600</v>
      </c>
      <c r="I74">
        <v>3</v>
      </c>
      <c r="J74" t="s">
        <v>1594</v>
      </c>
      <c r="K74" t="s">
        <v>684</v>
      </c>
      <c r="L74">
        <v>8</v>
      </c>
      <c r="M74" t="s">
        <v>435</v>
      </c>
      <c r="N74" t="s">
        <v>694</v>
      </c>
      <c r="O74" t="s">
        <v>703</v>
      </c>
      <c r="P74" t="s">
        <v>693</v>
      </c>
      <c r="Q74">
        <v>0</v>
      </c>
      <c r="R74" t="s">
        <v>1595</v>
      </c>
      <c r="S74" t="s">
        <v>158</v>
      </c>
      <c r="T74" t="s">
        <v>816</v>
      </c>
      <c r="U74" t="s">
        <v>817</v>
      </c>
      <c r="V74" t="s">
        <v>675</v>
      </c>
      <c r="W74" t="s">
        <v>676</v>
      </c>
      <c r="X74" s="402" t="s">
        <v>789</v>
      </c>
      <c r="Y74" s="402" t="s">
        <v>789</v>
      </c>
      <c r="Z74" t="s">
        <v>790</v>
      </c>
      <c r="AA74" t="s">
        <v>4443</v>
      </c>
      <c r="AB74" t="s">
        <v>739</v>
      </c>
      <c r="AC74" t="s">
        <v>814</v>
      </c>
      <c r="AD74" t="s">
        <v>815</v>
      </c>
      <c r="AE74" s="402" t="s">
        <v>793</v>
      </c>
      <c r="AF74" t="s">
        <v>794</v>
      </c>
      <c r="AG74">
        <v>2639.1799999999898</v>
      </c>
      <c r="AH74">
        <v>0</v>
      </c>
      <c r="AI74">
        <v>0</v>
      </c>
      <c r="AJ74">
        <v>0</v>
      </c>
      <c r="AK74" s="55">
        <v>2639.1799999999898</v>
      </c>
      <c r="AL74">
        <v>2620.2800000000002</v>
      </c>
      <c r="AM74">
        <v>0</v>
      </c>
    </row>
    <row r="75" spans="1:39">
      <c r="A75">
        <v>20220930</v>
      </c>
      <c r="B75">
        <v>7242</v>
      </c>
      <c r="C75">
        <v>2</v>
      </c>
      <c r="D75" t="s">
        <v>1598</v>
      </c>
      <c r="E75" s="402" t="s">
        <v>1950</v>
      </c>
      <c r="F75" t="s">
        <v>1763</v>
      </c>
      <c r="G75">
        <v>107</v>
      </c>
      <c r="H75" t="s">
        <v>1600</v>
      </c>
      <c r="I75">
        <v>3</v>
      </c>
      <c r="J75" t="s">
        <v>1594</v>
      </c>
      <c r="K75" t="s">
        <v>684</v>
      </c>
      <c r="L75">
        <v>8</v>
      </c>
      <c r="M75" t="s">
        <v>435</v>
      </c>
      <c r="N75" t="s">
        <v>694</v>
      </c>
      <c r="O75" t="s">
        <v>703</v>
      </c>
      <c r="P75" t="s">
        <v>693</v>
      </c>
      <c r="Q75">
        <v>0</v>
      </c>
      <c r="R75" t="s">
        <v>1595</v>
      </c>
      <c r="S75" t="s">
        <v>158</v>
      </c>
      <c r="T75" t="s">
        <v>816</v>
      </c>
      <c r="U75" t="s">
        <v>817</v>
      </c>
      <c r="V75" t="s">
        <v>675</v>
      </c>
      <c r="W75" t="s">
        <v>676</v>
      </c>
      <c r="X75" s="402" t="s">
        <v>789</v>
      </c>
      <c r="Y75" s="402" t="s">
        <v>789</v>
      </c>
      <c r="Z75" t="s">
        <v>790</v>
      </c>
      <c r="AA75" t="s">
        <v>4437</v>
      </c>
      <c r="AB75" t="s">
        <v>4438</v>
      </c>
      <c r="AC75" t="s">
        <v>814</v>
      </c>
      <c r="AD75" t="s">
        <v>815</v>
      </c>
      <c r="AE75" s="402" t="s">
        <v>793</v>
      </c>
      <c r="AF75" t="s">
        <v>794</v>
      </c>
      <c r="AG75">
        <v>300</v>
      </c>
      <c r="AH75">
        <v>0</v>
      </c>
      <c r="AI75">
        <v>0</v>
      </c>
      <c r="AJ75">
        <v>0</v>
      </c>
      <c r="AK75" s="55">
        <v>300</v>
      </c>
      <c r="AL75">
        <v>300</v>
      </c>
      <c r="AM75">
        <v>0</v>
      </c>
    </row>
    <row r="76" spans="1:39">
      <c r="A76">
        <v>20220930</v>
      </c>
      <c r="B76">
        <v>7242</v>
      </c>
      <c r="C76">
        <v>2</v>
      </c>
      <c r="D76" t="s">
        <v>1598</v>
      </c>
      <c r="E76" s="402" t="s">
        <v>1957</v>
      </c>
      <c r="F76" t="s">
        <v>1762</v>
      </c>
      <c r="G76">
        <v>107</v>
      </c>
      <c r="H76" t="s">
        <v>1600</v>
      </c>
      <c r="I76">
        <v>3</v>
      </c>
      <c r="J76" t="s">
        <v>1594</v>
      </c>
      <c r="K76" t="s">
        <v>684</v>
      </c>
      <c r="L76">
        <v>8</v>
      </c>
      <c r="M76" t="s">
        <v>435</v>
      </c>
      <c r="N76" t="s">
        <v>694</v>
      </c>
      <c r="O76" t="s">
        <v>703</v>
      </c>
      <c r="P76" t="s">
        <v>693</v>
      </c>
      <c r="Q76">
        <v>0</v>
      </c>
      <c r="R76" t="s">
        <v>1595</v>
      </c>
      <c r="S76" t="s">
        <v>158</v>
      </c>
      <c r="T76" t="s">
        <v>816</v>
      </c>
      <c r="U76" t="s">
        <v>817</v>
      </c>
      <c r="V76" t="s">
        <v>675</v>
      </c>
      <c r="W76" t="s">
        <v>676</v>
      </c>
      <c r="X76" s="402" t="s">
        <v>789</v>
      </c>
      <c r="Y76" s="402" t="s">
        <v>789</v>
      </c>
      <c r="Z76" t="s">
        <v>790</v>
      </c>
      <c r="AA76" t="s">
        <v>4450</v>
      </c>
      <c r="AB76" t="s">
        <v>4451</v>
      </c>
      <c r="AC76" t="s">
        <v>791</v>
      </c>
      <c r="AD76" t="s">
        <v>792</v>
      </c>
      <c r="AE76" s="402" t="s">
        <v>793</v>
      </c>
      <c r="AF76" t="s">
        <v>794</v>
      </c>
      <c r="AG76">
        <v>831.6</v>
      </c>
      <c r="AH76">
        <v>0</v>
      </c>
      <c r="AI76">
        <v>0</v>
      </c>
      <c r="AJ76">
        <v>0</v>
      </c>
      <c r="AK76" s="55">
        <v>831.6</v>
      </c>
      <c r="AL76">
        <v>831.6</v>
      </c>
      <c r="AM76">
        <v>0</v>
      </c>
    </row>
    <row r="77" spans="1:39">
      <c r="A77">
        <v>20220930</v>
      </c>
      <c r="B77">
        <v>7242</v>
      </c>
      <c r="C77">
        <v>2</v>
      </c>
      <c r="D77" t="s">
        <v>1598</v>
      </c>
      <c r="E77" s="402" t="s">
        <v>1951</v>
      </c>
      <c r="F77" t="s">
        <v>1765</v>
      </c>
      <c r="G77">
        <v>107</v>
      </c>
      <c r="H77" t="s">
        <v>1600</v>
      </c>
      <c r="I77">
        <v>3</v>
      </c>
      <c r="J77" t="s">
        <v>1594</v>
      </c>
      <c r="K77" t="s">
        <v>684</v>
      </c>
      <c r="L77">
        <v>8</v>
      </c>
      <c r="M77" t="s">
        <v>435</v>
      </c>
      <c r="N77" t="s">
        <v>694</v>
      </c>
      <c r="O77" t="s">
        <v>703</v>
      </c>
      <c r="P77" t="s">
        <v>693</v>
      </c>
      <c r="Q77">
        <v>0</v>
      </c>
      <c r="R77" t="s">
        <v>1595</v>
      </c>
      <c r="S77" t="s">
        <v>158</v>
      </c>
      <c r="T77" t="s">
        <v>816</v>
      </c>
      <c r="U77" t="s">
        <v>817</v>
      </c>
      <c r="V77" t="s">
        <v>675</v>
      </c>
      <c r="W77" t="s">
        <v>676</v>
      </c>
      <c r="X77" s="402" t="s">
        <v>789</v>
      </c>
      <c r="Y77" s="402" t="s">
        <v>789</v>
      </c>
      <c r="Z77" t="s">
        <v>790</v>
      </c>
      <c r="AA77" t="s">
        <v>4452</v>
      </c>
      <c r="AB77" t="s">
        <v>4453</v>
      </c>
      <c r="AC77" t="s">
        <v>814</v>
      </c>
      <c r="AD77" t="s">
        <v>815</v>
      </c>
      <c r="AE77" s="402" t="s">
        <v>793</v>
      </c>
      <c r="AF77" t="s">
        <v>794</v>
      </c>
      <c r="AG77">
        <v>45000</v>
      </c>
      <c r="AH77">
        <v>0</v>
      </c>
      <c r="AI77">
        <v>0</v>
      </c>
      <c r="AJ77">
        <v>0</v>
      </c>
      <c r="AK77" s="55">
        <v>45000</v>
      </c>
      <c r="AL77">
        <v>40833.333299999897</v>
      </c>
      <c r="AM77">
        <v>0</v>
      </c>
    </row>
    <row r="78" spans="1:39">
      <c r="A78">
        <v>20220930</v>
      </c>
      <c r="B78">
        <v>7242</v>
      </c>
      <c r="C78">
        <v>2</v>
      </c>
      <c r="D78" t="s">
        <v>1598</v>
      </c>
      <c r="E78" s="402" t="s">
        <v>1949</v>
      </c>
      <c r="F78" t="s">
        <v>1658</v>
      </c>
      <c r="G78">
        <v>107</v>
      </c>
      <c r="H78" t="s">
        <v>1600</v>
      </c>
      <c r="I78">
        <v>3</v>
      </c>
      <c r="J78" t="s">
        <v>1594</v>
      </c>
      <c r="K78" t="s">
        <v>684</v>
      </c>
      <c r="L78">
        <v>8</v>
      </c>
      <c r="M78" t="s">
        <v>435</v>
      </c>
      <c r="N78" t="s">
        <v>694</v>
      </c>
      <c r="O78" t="s">
        <v>703</v>
      </c>
      <c r="P78" t="s">
        <v>693</v>
      </c>
      <c r="Q78">
        <v>0</v>
      </c>
      <c r="R78" t="s">
        <v>1595</v>
      </c>
      <c r="S78" t="s">
        <v>158</v>
      </c>
      <c r="T78" t="s">
        <v>816</v>
      </c>
      <c r="U78" t="s">
        <v>817</v>
      </c>
      <c r="V78" t="s">
        <v>675</v>
      </c>
      <c r="W78" t="s">
        <v>676</v>
      </c>
      <c r="X78" s="402" t="s">
        <v>789</v>
      </c>
      <c r="Y78" s="402" t="s">
        <v>789</v>
      </c>
      <c r="Z78" t="s">
        <v>790</v>
      </c>
      <c r="AA78" t="s">
        <v>4443</v>
      </c>
      <c r="AB78" t="s">
        <v>739</v>
      </c>
      <c r="AC78" t="s">
        <v>814</v>
      </c>
      <c r="AD78" t="s">
        <v>815</v>
      </c>
      <c r="AE78" s="402" t="s">
        <v>793</v>
      </c>
      <c r="AF78" t="s">
        <v>794</v>
      </c>
      <c r="AG78">
        <v>66666.639999999898</v>
      </c>
      <c r="AH78">
        <v>0</v>
      </c>
      <c r="AI78">
        <v>0</v>
      </c>
      <c r="AJ78">
        <v>0</v>
      </c>
      <c r="AK78" s="55">
        <v>66666.639999999898</v>
      </c>
      <c r="AL78">
        <v>66666.639999999898</v>
      </c>
      <c r="AM78">
        <v>0</v>
      </c>
    </row>
    <row r="79" spans="1:39">
      <c r="A79">
        <v>20220930</v>
      </c>
      <c r="B79">
        <v>7242</v>
      </c>
      <c r="C79">
        <v>2</v>
      </c>
      <c r="D79" t="s">
        <v>1598</v>
      </c>
      <c r="E79" s="402" t="s">
        <v>1848</v>
      </c>
      <c r="F79" t="s">
        <v>1654</v>
      </c>
      <c r="G79">
        <v>107</v>
      </c>
      <c r="H79" t="s">
        <v>1600</v>
      </c>
      <c r="I79">
        <v>3</v>
      </c>
      <c r="J79" t="s">
        <v>1594</v>
      </c>
      <c r="K79" t="s">
        <v>684</v>
      </c>
      <c r="L79">
        <v>8</v>
      </c>
      <c r="M79" t="s">
        <v>435</v>
      </c>
      <c r="N79" t="s">
        <v>694</v>
      </c>
      <c r="O79" t="s">
        <v>703</v>
      </c>
      <c r="P79" t="s">
        <v>693</v>
      </c>
      <c r="Q79">
        <v>0</v>
      </c>
      <c r="R79" t="s">
        <v>1595</v>
      </c>
      <c r="S79" t="s">
        <v>158</v>
      </c>
      <c r="T79" t="s">
        <v>1192</v>
      </c>
      <c r="U79" t="s">
        <v>1193</v>
      </c>
      <c r="V79" t="s">
        <v>675</v>
      </c>
      <c r="W79" t="s">
        <v>676</v>
      </c>
      <c r="X79" s="402" t="s">
        <v>1194</v>
      </c>
      <c r="Y79" s="402" t="s">
        <v>1194</v>
      </c>
      <c r="Z79" t="s">
        <v>1195</v>
      </c>
      <c r="AA79" t="s">
        <v>4442</v>
      </c>
      <c r="AB79" t="s">
        <v>1196</v>
      </c>
      <c r="AC79" t="s">
        <v>1342</v>
      </c>
      <c r="AD79" t="s">
        <v>1343</v>
      </c>
      <c r="AE79" s="402" t="s">
        <v>1197</v>
      </c>
      <c r="AF79" t="s">
        <v>1198</v>
      </c>
      <c r="AG79">
        <v>4568.5799999999899</v>
      </c>
      <c r="AH79">
        <v>0</v>
      </c>
      <c r="AI79">
        <v>0</v>
      </c>
      <c r="AJ79">
        <v>0</v>
      </c>
      <c r="AK79" s="47">
        <v>4568.5799999999899</v>
      </c>
      <c r="AL79">
        <v>4145.5632999999898</v>
      </c>
      <c r="AM79">
        <v>0</v>
      </c>
    </row>
    <row r="80" spans="1:39">
      <c r="A80">
        <v>20220930</v>
      </c>
      <c r="B80">
        <v>7242</v>
      </c>
      <c r="C80">
        <v>2</v>
      </c>
      <c r="D80" t="s">
        <v>1598</v>
      </c>
      <c r="E80" s="402" t="s">
        <v>1824</v>
      </c>
      <c r="F80" t="s">
        <v>1627</v>
      </c>
      <c r="G80">
        <v>107</v>
      </c>
      <c r="H80" t="s">
        <v>1600</v>
      </c>
      <c r="I80">
        <v>3</v>
      </c>
      <c r="J80" t="s">
        <v>1594</v>
      </c>
      <c r="K80" t="s">
        <v>684</v>
      </c>
      <c r="L80">
        <v>8</v>
      </c>
      <c r="M80" t="s">
        <v>435</v>
      </c>
      <c r="N80" t="s">
        <v>694</v>
      </c>
      <c r="O80" t="s">
        <v>703</v>
      </c>
      <c r="P80" t="s">
        <v>899</v>
      </c>
      <c r="Q80">
        <v>0</v>
      </c>
      <c r="R80" t="s">
        <v>1595</v>
      </c>
      <c r="S80" t="s">
        <v>158</v>
      </c>
      <c r="T80">
        <v>9999999</v>
      </c>
      <c r="U80">
        <v>9999999</v>
      </c>
      <c r="V80" t="s">
        <v>675</v>
      </c>
      <c r="W80" t="s">
        <v>676</v>
      </c>
      <c r="X80" s="402" t="s">
        <v>900</v>
      </c>
      <c r="Y80" s="402" t="s">
        <v>900</v>
      </c>
      <c r="Z80" t="s">
        <v>901</v>
      </c>
      <c r="AA80" t="s">
        <v>4454</v>
      </c>
      <c r="AB80" t="s">
        <v>902</v>
      </c>
      <c r="AC80" t="s">
        <v>903</v>
      </c>
      <c r="AD80" t="s">
        <v>904</v>
      </c>
      <c r="AE80" s="402" t="s">
        <v>905</v>
      </c>
      <c r="AF80" t="s">
        <v>906</v>
      </c>
      <c r="AG80">
        <v>709173.9</v>
      </c>
      <c r="AH80">
        <v>686950.15</v>
      </c>
      <c r="AI80">
        <v>709173.9</v>
      </c>
      <c r="AJ80">
        <v>-22223.75</v>
      </c>
      <c r="AK80" s="47">
        <v>686950.15</v>
      </c>
      <c r="AL80">
        <v>750141.2206</v>
      </c>
      <c r="AM80">
        <v>0</v>
      </c>
    </row>
    <row r="81" spans="1:39">
      <c r="A81">
        <v>20220930</v>
      </c>
      <c r="B81">
        <v>7242</v>
      </c>
      <c r="C81">
        <v>2</v>
      </c>
      <c r="D81" t="s">
        <v>1598</v>
      </c>
      <c r="E81" s="402" t="s">
        <v>1819</v>
      </c>
      <c r="F81" t="s">
        <v>1622</v>
      </c>
      <c r="G81">
        <v>107</v>
      </c>
      <c r="H81" t="s">
        <v>1600</v>
      </c>
      <c r="I81">
        <v>3</v>
      </c>
      <c r="J81" t="s">
        <v>1594</v>
      </c>
      <c r="K81" t="s">
        <v>684</v>
      </c>
      <c r="L81">
        <v>8</v>
      </c>
      <c r="M81" t="s">
        <v>435</v>
      </c>
      <c r="N81" t="s">
        <v>694</v>
      </c>
      <c r="O81" t="s">
        <v>703</v>
      </c>
      <c r="P81" t="s">
        <v>899</v>
      </c>
      <c r="Q81">
        <v>0</v>
      </c>
      <c r="R81" t="s">
        <v>1595</v>
      </c>
      <c r="S81" t="s">
        <v>158</v>
      </c>
      <c r="T81">
        <v>9999999</v>
      </c>
      <c r="U81">
        <v>9999999</v>
      </c>
      <c r="V81" t="s">
        <v>675</v>
      </c>
      <c r="W81" t="s">
        <v>676</v>
      </c>
      <c r="X81" s="402" t="s">
        <v>900</v>
      </c>
      <c r="Y81" s="402" t="s">
        <v>900</v>
      </c>
      <c r="Z81" t="s">
        <v>901</v>
      </c>
      <c r="AA81" t="s">
        <v>4454</v>
      </c>
      <c r="AB81" t="s">
        <v>902</v>
      </c>
      <c r="AC81" t="s">
        <v>903</v>
      </c>
      <c r="AD81" t="s">
        <v>904</v>
      </c>
      <c r="AE81" s="402" t="s">
        <v>905</v>
      </c>
      <c r="AF81" t="s">
        <v>906</v>
      </c>
      <c r="AG81">
        <v>10266.459999999901</v>
      </c>
      <c r="AH81">
        <v>0</v>
      </c>
      <c r="AI81">
        <v>0</v>
      </c>
      <c r="AJ81">
        <v>0</v>
      </c>
      <c r="AK81" s="47">
        <v>10266.459999999901</v>
      </c>
      <c r="AL81">
        <v>10266.459999999901</v>
      </c>
      <c r="AM81">
        <v>0</v>
      </c>
    </row>
    <row r="82" spans="1:39">
      <c r="A82">
        <v>20220930</v>
      </c>
      <c r="B82">
        <v>7242</v>
      </c>
      <c r="C82">
        <v>2</v>
      </c>
      <c r="D82" t="s">
        <v>1598</v>
      </c>
      <c r="E82" s="402" t="s">
        <v>1818</v>
      </c>
      <c r="F82" t="s">
        <v>1621</v>
      </c>
      <c r="G82">
        <v>107</v>
      </c>
      <c r="H82" t="s">
        <v>1600</v>
      </c>
      <c r="I82">
        <v>3</v>
      </c>
      <c r="J82" t="s">
        <v>1594</v>
      </c>
      <c r="K82" t="s">
        <v>684</v>
      </c>
      <c r="L82">
        <v>8</v>
      </c>
      <c r="M82" t="s">
        <v>435</v>
      </c>
      <c r="N82" t="s">
        <v>694</v>
      </c>
      <c r="O82" t="s">
        <v>703</v>
      </c>
      <c r="P82" t="s">
        <v>899</v>
      </c>
      <c r="Q82">
        <v>0</v>
      </c>
      <c r="R82" t="s">
        <v>1595</v>
      </c>
      <c r="S82" t="s">
        <v>158</v>
      </c>
      <c r="T82">
        <v>9999999</v>
      </c>
      <c r="U82">
        <v>9999999</v>
      </c>
      <c r="V82" t="s">
        <v>675</v>
      </c>
      <c r="W82" t="s">
        <v>676</v>
      </c>
      <c r="X82" s="402" t="s">
        <v>900</v>
      </c>
      <c r="Y82" s="402" t="s">
        <v>900</v>
      </c>
      <c r="Z82" t="s">
        <v>901</v>
      </c>
      <c r="AA82" t="s">
        <v>4454</v>
      </c>
      <c r="AB82" t="s">
        <v>902</v>
      </c>
      <c r="AC82" t="s">
        <v>903</v>
      </c>
      <c r="AD82" t="s">
        <v>904</v>
      </c>
      <c r="AE82" s="402" t="s">
        <v>905</v>
      </c>
      <c r="AF82" t="s">
        <v>906</v>
      </c>
      <c r="AG82">
        <v>22958.720000000001</v>
      </c>
      <c r="AH82">
        <v>0</v>
      </c>
      <c r="AI82">
        <v>0</v>
      </c>
      <c r="AJ82">
        <v>0</v>
      </c>
      <c r="AK82" s="47">
        <v>22958.720000000001</v>
      </c>
      <c r="AL82">
        <v>22982.996999999901</v>
      </c>
      <c r="AM82">
        <v>0</v>
      </c>
    </row>
    <row r="83" spans="1:39">
      <c r="A83">
        <v>20220930</v>
      </c>
      <c r="B83">
        <v>7242</v>
      </c>
      <c r="C83">
        <v>2</v>
      </c>
      <c r="D83" t="s">
        <v>1598</v>
      </c>
      <c r="E83" s="402" t="s">
        <v>1816</v>
      </c>
      <c r="F83" t="s">
        <v>1620</v>
      </c>
      <c r="G83">
        <v>107</v>
      </c>
      <c r="H83" t="s">
        <v>1600</v>
      </c>
      <c r="I83">
        <v>3</v>
      </c>
      <c r="J83" t="s">
        <v>1594</v>
      </c>
      <c r="K83" t="s">
        <v>684</v>
      </c>
      <c r="L83">
        <v>8</v>
      </c>
      <c r="M83" t="s">
        <v>435</v>
      </c>
      <c r="N83" t="s">
        <v>694</v>
      </c>
      <c r="O83" t="s">
        <v>703</v>
      </c>
      <c r="P83" t="s">
        <v>693</v>
      </c>
      <c r="Q83">
        <v>0</v>
      </c>
      <c r="R83" t="s">
        <v>1595</v>
      </c>
      <c r="S83" t="s">
        <v>158</v>
      </c>
      <c r="T83" t="s">
        <v>1312</v>
      </c>
      <c r="U83" t="s">
        <v>50</v>
      </c>
      <c r="V83" t="s">
        <v>675</v>
      </c>
      <c r="W83" t="s">
        <v>676</v>
      </c>
      <c r="X83" s="402" t="s">
        <v>1313</v>
      </c>
      <c r="Y83" s="402" t="s">
        <v>1313</v>
      </c>
      <c r="Z83" t="s">
        <v>1314</v>
      </c>
      <c r="AA83" t="s">
        <v>4455</v>
      </c>
      <c r="AB83" t="s">
        <v>4456</v>
      </c>
      <c r="AC83" t="s">
        <v>1318</v>
      </c>
      <c r="AD83" t="s">
        <v>1319</v>
      </c>
      <c r="AE83" s="402" t="s">
        <v>1320</v>
      </c>
      <c r="AF83" t="s">
        <v>1321</v>
      </c>
      <c r="AG83">
        <v>4997.5</v>
      </c>
      <c r="AH83">
        <v>0</v>
      </c>
      <c r="AI83">
        <v>0</v>
      </c>
      <c r="AJ83">
        <v>0</v>
      </c>
      <c r="AK83" s="47">
        <v>4997.5</v>
      </c>
      <c r="AL83">
        <v>4595.9996000000001</v>
      </c>
      <c r="AM83">
        <v>0</v>
      </c>
    </row>
    <row r="84" spans="1:39">
      <c r="A84">
        <v>20220930</v>
      </c>
      <c r="B84">
        <v>7242</v>
      </c>
      <c r="C84">
        <v>2</v>
      </c>
      <c r="D84" t="s">
        <v>1598</v>
      </c>
      <c r="E84" s="402" t="s">
        <v>1967</v>
      </c>
      <c r="F84" t="s">
        <v>1775</v>
      </c>
      <c r="G84">
        <v>107</v>
      </c>
      <c r="H84" t="s">
        <v>1600</v>
      </c>
      <c r="I84">
        <v>3</v>
      </c>
      <c r="J84" t="s">
        <v>1594</v>
      </c>
      <c r="K84" t="s">
        <v>684</v>
      </c>
      <c r="L84">
        <v>8</v>
      </c>
      <c r="M84" t="s">
        <v>435</v>
      </c>
      <c r="N84" t="s">
        <v>694</v>
      </c>
      <c r="O84" t="s">
        <v>703</v>
      </c>
      <c r="P84" t="s">
        <v>674</v>
      </c>
      <c r="Q84">
        <v>0</v>
      </c>
      <c r="R84" t="s">
        <v>1595</v>
      </c>
      <c r="S84" t="s">
        <v>158</v>
      </c>
      <c r="T84" t="s">
        <v>1032</v>
      </c>
      <c r="U84" t="s">
        <v>1033</v>
      </c>
      <c r="V84" t="s">
        <v>675</v>
      </c>
      <c r="W84" t="s">
        <v>676</v>
      </c>
      <c r="X84" s="402" t="s">
        <v>677</v>
      </c>
      <c r="Y84" s="402" t="s">
        <v>677</v>
      </c>
      <c r="Z84" t="s">
        <v>678</v>
      </c>
      <c r="AA84" t="s">
        <v>4371</v>
      </c>
      <c r="AB84" t="s">
        <v>33</v>
      </c>
      <c r="AC84" t="s">
        <v>679</v>
      </c>
      <c r="AD84" t="s">
        <v>680</v>
      </c>
      <c r="AE84" s="402" t="s">
        <v>681</v>
      </c>
      <c r="AF84" t="s">
        <v>682</v>
      </c>
      <c r="AG84">
        <v>-150000</v>
      </c>
      <c r="AH84">
        <v>0</v>
      </c>
      <c r="AI84">
        <v>0</v>
      </c>
      <c r="AJ84">
        <v>0</v>
      </c>
      <c r="AK84" s="47">
        <v>-150000</v>
      </c>
      <c r="AL84">
        <v>-150000</v>
      </c>
      <c r="AM84">
        <v>0</v>
      </c>
    </row>
    <row r="85" spans="1:39">
      <c r="A85">
        <v>20220930</v>
      </c>
      <c r="B85">
        <v>7242</v>
      </c>
      <c r="C85">
        <v>2</v>
      </c>
      <c r="D85" t="s">
        <v>1598</v>
      </c>
      <c r="E85" s="402" t="s">
        <v>1968</v>
      </c>
      <c r="F85" t="s">
        <v>1237</v>
      </c>
      <c r="G85">
        <v>107</v>
      </c>
      <c r="H85" t="s">
        <v>1600</v>
      </c>
      <c r="I85">
        <v>3</v>
      </c>
      <c r="J85" t="s">
        <v>1594</v>
      </c>
      <c r="K85" t="s">
        <v>684</v>
      </c>
      <c r="L85">
        <v>8</v>
      </c>
      <c r="M85" t="s">
        <v>435</v>
      </c>
      <c r="N85" t="s">
        <v>694</v>
      </c>
      <c r="O85" t="s">
        <v>703</v>
      </c>
      <c r="P85" t="s">
        <v>674</v>
      </c>
      <c r="Q85">
        <v>0</v>
      </c>
      <c r="R85" t="s">
        <v>1595</v>
      </c>
      <c r="S85" t="s">
        <v>158</v>
      </c>
      <c r="T85" t="s">
        <v>1032</v>
      </c>
      <c r="U85" t="s">
        <v>1033</v>
      </c>
      <c r="V85" t="s">
        <v>675</v>
      </c>
      <c r="W85" t="s">
        <v>676</v>
      </c>
      <c r="X85" s="402" t="s">
        <v>1239</v>
      </c>
      <c r="Y85" s="402" t="s">
        <v>1239</v>
      </c>
      <c r="Z85" t="s">
        <v>1240</v>
      </c>
      <c r="AA85" t="s">
        <v>4457</v>
      </c>
      <c r="AB85" t="s">
        <v>4458</v>
      </c>
      <c r="AC85" t="s">
        <v>679</v>
      </c>
      <c r="AD85" t="s">
        <v>680</v>
      </c>
      <c r="AE85" s="402" t="s">
        <v>681</v>
      </c>
      <c r="AF85" t="s">
        <v>682</v>
      </c>
      <c r="AG85">
        <v>-2089458.1799999899</v>
      </c>
      <c r="AH85">
        <v>0</v>
      </c>
      <c r="AI85">
        <v>0</v>
      </c>
      <c r="AJ85">
        <v>0</v>
      </c>
      <c r="AK85" s="47">
        <v>-2089458.1799999899</v>
      </c>
      <c r="AL85">
        <v>-2089458.1799999899</v>
      </c>
      <c r="AM85">
        <v>0</v>
      </c>
    </row>
    <row r="86" spans="1:39">
      <c r="A86">
        <v>20220930</v>
      </c>
      <c r="B86">
        <v>7242</v>
      </c>
      <c r="C86">
        <v>2</v>
      </c>
      <c r="D86" t="s">
        <v>1598</v>
      </c>
      <c r="E86" s="402" t="s">
        <v>1851</v>
      </c>
      <c r="F86" t="s">
        <v>1652</v>
      </c>
      <c r="G86">
        <v>107</v>
      </c>
      <c r="H86" t="s">
        <v>1600</v>
      </c>
      <c r="I86">
        <v>3</v>
      </c>
      <c r="J86" t="s">
        <v>1594</v>
      </c>
      <c r="K86" t="s">
        <v>684</v>
      </c>
      <c r="L86">
        <v>8</v>
      </c>
      <c r="M86" t="s">
        <v>435</v>
      </c>
      <c r="N86" t="s">
        <v>694</v>
      </c>
      <c r="O86" t="s">
        <v>703</v>
      </c>
      <c r="P86" t="s">
        <v>693</v>
      </c>
      <c r="Q86">
        <v>0</v>
      </c>
      <c r="R86" t="s">
        <v>1595</v>
      </c>
      <c r="S86" t="s">
        <v>158</v>
      </c>
      <c r="T86" t="s">
        <v>1192</v>
      </c>
      <c r="U86" t="s">
        <v>1193</v>
      </c>
      <c r="V86" t="s">
        <v>675</v>
      </c>
      <c r="W86" t="s">
        <v>676</v>
      </c>
      <c r="X86" s="402" t="s">
        <v>1194</v>
      </c>
      <c r="Y86" s="402" t="s">
        <v>1194</v>
      </c>
      <c r="Z86" t="s">
        <v>1195</v>
      </c>
      <c r="AA86" t="s">
        <v>4442</v>
      </c>
      <c r="AB86" t="s">
        <v>1196</v>
      </c>
      <c r="AC86" t="s">
        <v>1342</v>
      </c>
      <c r="AD86" t="s">
        <v>1343</v>
      </c>
      <c r="AE86" s="402" t="s">
        <v>1197</v>
      </c>
      <c r="AF86" t="s">
        <v>1198</v>
      </c>
      <c r="AG86">
        <v>8004.1099999999897</v>
      </c>
      <c r="AH86">
        <v>0</v>
      </c>
      <c r="AI86">
        <v>0</v>
      </c>
      <c r="AJ86">
        <v>0</v>
      </c>
      <c r="AK86" s="47">
        <v>8004.1099999999897</v>
      </c>
      <c r="AL86">
        <v>7153.0952999999899</v>
      </c>
      <c r="AM86">
        <v>0</v>
      </c>
    </row>
    <row r="87" spans="1:39">
      <c r="A87">
        <v>20220930</v>
      </c>
      <c r="B87">
        <v>7242</v>
      </c>
      <c r="C87">
        <v>2</v>
      </c>
      <c r="D87" t="s">
        <v>1598</v>
      </c>
      <c r="E87" s="402" t="s">
        <v>1821</v>
      </c>
      <c r="F87" t="s">
        <v>1624</v>
      </c>
      <c r="G87">
        <v>107</v>
      </c>
      <c r="H87" t="s">
        <v>1600</v>
      </c>
      <c r="I87">
        <v>3</v>
      </c>
      <c r="J87" t="s">
        <v>1594</v>
      </c>
      <c r="K87" t="s">
        <v>684</v>
      </c>
      <c r="L87">
        <v>8</v>
      </c>
      <c r="M87" t="s">
        <v>435</v>
      </c>
      <c r="N87" t="s">
        <v>694</v>
      </c>
      <c r="O87" t="s">
        <v>703</v>
      </c>
      <c r="P87" t="s">
        <v>899</v>
      </c>
      <c r="Q87">
        <v>0</v>
      </c>
      <c r="R87" t="s">
        <v>1595</v>
      </c>
      <c r="S87" t="s">
        <v>158</v>
      </c>
      <c r="T87">
        <v>9999999</v>
      </c>
      <c r="U87">
        <v>9999999</v>
      </c>
      <c r="V87" t="s">
        <v>675</v>
      </c>
      <c r="W87" t="s">
        <v>676</v>
      </c>
      <c r="X87" s="402" t="s">
        <v>900</v>
      </c>
      <c r="Y87" s="402" t="s">
        <v>900</v>
      </c>
      <c r="Z87" t="s">
        <v>901</v>
      </c>
      <c r="AA87" t="s">
        <v>4454</v>
      </c>
      <c r="AB87" t="s">
        <v>902</v>
      </c>
      <c r="AC87" t="s">
        <v>903</v>
      </c>
      <c r="AD87" t="s">
        <v>904</v>
      </c>
      <c r="AE87" s="402" t="s">
        <v>905</v>
      </c>
      <c r="AF87" t="s">
        <v>906</v>
      </c>
      <c r="AG87">
        <v>1370072853.3900001</v>
      </c>
      <c r="AH87">
        <v>1247300958.1199901</v>
      </c>
      <c r="AI87">
        <v>1370072853.3900001</v>
      </c>
      <c r="AJ87">
        <v>-122771895.269999</v>
      </c>
      <c r="AK87" s="47">
        <v>1247300958.1199901</v>
      </c>
      <c r="AL87">
        <v>1052034411.4003</v>
      </c>
      <c r="AM87">
        <v>0</v>
      </c>
    </row>
    <row r="88" spans="1:39">
      <c r="A88">
        <v>20220930</v>
      </c>
      <c r="B88">
        <v>7242</v>
      </c>
      <c r="C88">
        <v>2</v>
      </c>
      <c r="D88" t="s">
        <v>1598</v>
      </c>
      <c r="E88" s="402" t="s">
        <v>1852</v>
      </c>
      <c r="F88" t="s">
        <v>1657</v>
      </c>
      <c r="G88">
        <v>107</v>
      </c>
      <c r="H88" t="s">
        <v>1600</v>
      </c>
      <c r="I88">
        <v>3</v>
      </c>
      <c r="J88" t="s">
        <v>1594</v>
      </c>
      <c r="K88" t="s">
        <v>684</v>
      </c>
      <c r="L88">
        <v>8</v>
      </c>
      <c r="M88" t="s">
        <v>435</v>
      </c>
      <c r="N88" t="s">
        <v>694</v>
      </c>
      <c r="O88" t="s">
        <v>703</v>
      </c>
      <c r="P88" t="s">
        <v>693</v>
      </c>
      <c r="Q88">
        <v>0</v>
      </c>
      <c r="R88" t="s">
        <v>1595</v>
      </c>
      <c r="S88" t="s">
        <v>158</v>
      </c>
      <c r="T88" t="s">
        <v>765</v>
      </c>
      <c r="U88" t="s">
        <v>766</v>
      </c>
      <c r="V88" t="s">
        <v>675</v>
      </c>
      <c r="W88" t="s">
        <v>676</v>
      </c>
      <c r="X88" s="402" t="s">
        <v>1194</v>
      </c>
      <c r="Y88" s="402" t="s">
        <v>1194</v>
      </c>
      <c r="Z88" t="s">
        <v>1195</v>
      </c>
      <c r="AA88" t="s">
        <v>4442</v>
      </c>
      <c r="AB88" t="s">
        <v>1196</v>
      </c>
      <c r="AC88" t="s">
        <v>785</v>
      </c>
      <c r="AD88" t="s">
        <v>786</v>
      </c>
      <c r="AE88" s="402" t="s">
        <v>1197</v>
      </c>
      <c r="AF88" t="s">
        <v>1198</v>
      </c>
      <c r="AG88">
        <v>-208.59</v>
      </c>
      <c r="AH88">
        <v>0</v>
      </c>
      <c r="AI88">
        <v>0</v>
      </c>
      <c r="AJ88">
        <v>0</v>
      </c>
      <c r="AK88" s="47">
        <v>-208.59</v>
      </c>
      <c r="AL88">
        <v>-280.80930000000001</v>
      </c>
      <c r="AM88">
        <v>0</v>
      </c>
    </row>
    <row r="89" spans="1:39">
      <c r="A89">
        <v>20220930</v>
      </c>
      <c r="B89">
        <v>7242</v>
      </c>
      <c r="C89">
        <v>2</v>
      </c>
      <c r="D89" t="s">
        <v>1598</v>
      </c>
      <c r="E89" s="402" t="s">
        <v>1993</v>
      </c>
      <c r="F89" t="s">
        <v>178</v>
      </c>
      <c r="G89">
        <v>107</v>
      </c>
      <c r="H89" t="s">
        <v>1600</v>
      </c>
      <c r="I89">
        <v>3</v>
      </c>
      <c r="J89" t="s">
        <v>1594</v>
      </c>
      <c r="K89" t="s">
        <v>684</v>
      </c>
      <c r="L89">
        <v>8</v>
      </c>
      <c r="M89" t="s">
        <v>435</v>
      </c>
      <c r="N89" t="s">
        <v>694</v>
      </c>
      <c r="O89" t="s">
        <v>703</v>
      </c>
      <c r="P89" t="s">
        <v>693</v>
      </c>
      <c r="Q89">
        <v>0</v>
      </c>
      <c r="R89" t="s">
        <v>1595</v>
      </c>
      <c r="S89" t="s">
        <v>158</v>
      </c>
      <c r="T89" t="s">
        <v>765</v>
      </c>
      <c r="U89" t="s">
        <v>766</v>
      </c>
      <c r="V89" t="s">
        <v>675</v>
      </c>
      <c r="W89" t="s">
        <v>676</v>
      </c>
      <c r="X89" s="402" t="s">
        <v>1525</v>
      </c>
      <c r="Y89" s="402" t="s">
        <v>1525</v>
      </c>
      <c r="Z89" t="s">
        <v>1526</v>
      </c>
      <c r="AA89" t="s">
        <v>4459</v>
      </c>
      <c r="AB89" t="s">
        <v>1528</v>
      </c>
      <c r="AC89" t="s">
        <v>1546</v>
      </c>
      <c r="AD89" t="s">
        <v>1547</v>
      </c>
      <c r="AE89" s="402" t="s">
        <v>1537</v>
      </c>
      <c r="AF89" t="s">
        <v>1538</v>
      </c>
      <c r="AG89">
        <v>2000</v>
      </c>
      <c r="AH89">
        <v>0</v>
      </c>
      <c r="AI89">
        <v>0</v>
      </c>
      <c r="AJ89">
        <v>0</v>
      </c>
      <c r="AK89" s="47">
        <v>2000</v>
      </c>
      <c r="AL89">
        <v>2000</v>
      </c>
      <c r="AM89">
        <v>0</v>
      </c>
    </row>
    <row r="90" spans="1:39">
      <c r="A90">
        <v>20220930</v>
      </c>
      <c r="B90">
        <v>7242</v>
      </c>
      <c r="C90">
        <v>2</v>
      </c>
      <c r="D90" t="s">
        <v>1598</v>
      </c>
      <c r="E90" s="402" t="s">
        <v>1959</v>
      </c>
      <c r="F90" t="s">
        <v>1761</v>
      </c>
      <c r="G90">
        <v>107</v>
      </c>
      <c r="H90" t="s">
        <v>1600</v>
      </c>
      <c r="I90">
        <v>3</v>
      </c>
      <c r="J90" t="s">
        <v>1594</v>
      </c>
      <c r="K90" t="s">
        <v>684</v>
      </c>
      <c r="L90">
        <v>8</v>
      </c>
      <c r="M90" t="s">
        <v>435</v>
      </c>
      <c r="N90" t="s">
        <v>694</v>
      </c>
      <c r="O90" t="s">
        <v>703</v>
      </c>
      <c r="P90" t="s">
        <v>693</v>
      </c>
      <c r="Q90">
        <v>0</v>
      </c>
      <c r="R90" t="s">
        <v>1595</v>
      </c>
      <c r="S90" t="s">
        <v>158</v>
      </c>
      <c r="T90" t="s">
        <v>816</v>
      </c>
      <c r="U90" t="s">
        <v>817</v>
      </c>
      <c r="V90" t="s">
        <v>675</v>
      </c>
      <c r="W90" t="s">
        <v>676</v>
      </c>
      <c r="X90" s="402" t="s">
        <v>789</v>
      </c>
      <c r="Y90" s="402" t="s">
        <v>789</v>
      </c>
      <c r="Z90" t="s">
        <v>790</v>
      </c>
      <c r="AA90" t="s">
        <v>4443</v>
      </c>
      <c r="AB90" t="s">
        <v>739</v>
      </c>
      <c r="AC90" t="s">
        <v>814</v>
      </c>
      <c r="AD90" t="s">
        <v>815</v>
      </c>
      <c r="AE90" s="402" t="s">
        <v>793</v>
      </c>
      <c r="AF90" t="s">
        <v>794</v>
      </c>
      <c r="AG90">
        <v>16259.639999999899</v>
      </c>
      <c r="AH90">
        <v>0</v>
      </c>
      <c r="AI90">
        <v>0</v>
      </c>
      <c r="AJ90">
        <v>0</v>
      </c>
      <c r="AK90" s="55">
        <v>16259.639999999899</v>
      </c>
      <c r="AL90">
        <v>14658.4233</v>
      </c>
      <c r="AM90">
        <v>0</v>
      </c>
    </row>
    <row r="91" spans="1:39">
      <c r="A91">
        <v>20220930</v>
      </c>
      <c r="B91">
        <v>7242</v>
      </c>
      <c r="C91">
        <v>2</v>
      </c>
      <c r="D91" t="s">
        <v>1598</v>
      </c>
      <c r="E91" s="402" t="s">
        <v>1986</v>
      </c>
      <c r="F91" t="s">
        <v>1784</v>
      </c>
      <c r="G91">
        <v>107</v>
      </c>
      <c r="H91" t="s">
        <v>1600</v>
      </c>
      <c r="I91">
        <v>3</v>
      </c>
      <c r="J91" t="s">
        <v>1594</v>
      </c>
      <c r="K91" t="s">
        <v>684</v>
      </c>
      <c r="L91">
        <v>8</v>
      </c>
      <c r="M91" t="s">
        <v>435</v>
      </c>
      <c r="N91" t="s">
        <v>694</v>
      </c>
      <c r="O91" t="s">
        <v>703</v>
      </c>
      <c r="P91" t="s">
        <v>693</v>
      </c>
      <c r="Q91">
        <v>0</v>
      </c>
      <c r="R91" t="s">
        <v>1595</v>
      </c>
      <c r="S91" t="s">
        <v>158</v>
      </c>
      <c r="T91" t="s">
        <v>765</v>
      </c>
      <c r="U91" t="s">
        <v>766</v>
      </c>
      <c r="V91" t="s">
        <v>675</v>
      </c>
      <c r="W91" t="s">
        <v>676</v>
      </c>
      <c r="X91" s="402" t="s">
        <v>1194</v>
      </c>
      <c r="Y91" s="402" t="s">
        <v>1194</v>
      </c>
      <c r="Z91" t="s">
        <v>1195</v>
      </c>
      <c r="AA91" t="s">
        <v>4442</v>
      </c>
      <c r="AB91" t="s">
        <v>1196</v>
      </c>
      <c r="AC91" t="s">
        <v>785</v>
      </c>
      <c r="AD91" t="s">
        <v>786</v>
      </c>
      <c r="AE91" s="402" t="s">
        <v>1346</v>
      </c>
      <c r="AF91" t="s">
        <v>1347</v>
      </c>
      <c r="AG91">
        <v>15</v>
      </c>
      <c r="AH91">
        <v>0</v>
      </c>
      <c r="AI91">
        <v>0</v>
      </c>
      <c r="AJ91">
        <v>0</v>
      </c>
      <c r="AK91" s="47">
        <v>15</v>
      </c>
      <c r="AL91">
        <v>15</v>
      </c>
      <c r="AM91">
        <v>0</v>
      </c>
    </row>
    <row r="92" spans="1:39">
      <c r="A92">
        <v>20220930</v>
      </c>
      <c r="B92">
        <v>7242</v>
      </c>
      <c r="C92">
        <v>2</v>
      </c>
      <c r="D92" t="s">
        <v>1598</v>
      </c>
      <c r="E92" s="402" t="s">
        <v>1800</v>
      </c>
      <c r="F92" t="s">
        <v>1604</v>
      </c>
      <c r="G92">
        <v>107</v>
      </c>
      <c r="H92" t="s">
        <v>1600</v>
      </c>
      <c r="I92">
        <v>3</v>
      </c>
      <c r="J92" t="s">
        <v>1594</v>
      </c>
      <c r="K92" t="s">
        <v>684</v>
      </c>
      <c r="L92">
        <v>8</v>
      </c>
      <c r="M92" t="s">
        <v>435</v>
      </c>
      <c r="N92" t="s">
        <v>694</v>
      </c>
      <c r="O92" t="s">
        <v>703</v>
      </c>
      <c r="P92" t="s">
        <v>685</v>
      </c>
      <c r="Q92">
        <v>0</v>
      </c>
      <c r="R92" t="s">
        <v>1595</v>
      </c>
      <c r="S92" t="s">
        <v>158</v>
      </c>
      <c r="T92" t="s">
        <v>943</v>
      </c>
      <c r="U92" t="s">
        <v>944</v>
      </c>
      <c r="V92" t="s">
        <v>675</v>
      </c>
      <c r="W92" t="s">
        <v>676</v>
      </c>
      <c r="X92" s="402" t="s">
        <v>945</v>
      </c>
      <c r="Y92" s="402" t="s">
        <v>945</v>
      </c>
      <c r="Z92" t="s">
        <v>946</v>
      </c>
      <c r="AA92" t="s">
        <v>4386</v>
      </c>
      <c r="AB92" t="s">
        <v>952</v>
      </c>
      <c r="AC92" t="s">
        <v>953</v>
      </c>
      <c r="AD92" t="s">
        <v>954</v>
      </c>
      <c r="AE92" s="402" t="s">
        <v>950</v>
      </c>
      <c r="AF92" t="s">
        <v>951</v>
      </c>
      <c r="AG92">
        <v>39921.040000000001</v>
      </c>
      <c r="AH92">
        <v>898.33</v>
      </c>
      <c r="AI92">
        <v>1964.91</v>
      </c>
      <c r="AJ92">
        <v>-1066.5799999999899</v>
      </c>
      <c r="AK92" s="47">
        <v>38854.459999999897</v>
      </c>
      <c r="AL92">
        <v>24527.702000000001</v>
      </c>
      <c r="AM92">
        <v>0</v>
      </c>
    </row>
    <row r="93" spans="1:39">
      <c r="A93">
        <v>20220930</v>
      </c>
      <c r="B93">
        <v>7242</v>
      </c>
      <c r="C93">
        <v>2</v>
      </c>
      <c r="D93" t="s">
        <v>1598</v>
      </c>
      <c r="E93" s="402" t="s">
        <v>1803</v>
      </c>
      <c r="F93" t="s">
        <v>1607</v>
      </c>
      <c r="G93">
        <v>107</v>
      </c>
      <c r="H93" t="s">
        <v>1600</v>
      </c>
      <c r="I93">
        <v>3</v>
      </c>
      <c r="J93" t="s">
        <v>1594</v>
      </c>
      <c r="K93" t="s">
        <v>684</v>
      </c>
      <c r="L93">
        <v>8</v>
      </c>
      <c r="M93" t="s">
        <v>435</v>
      </c>
      <c r="N93" t="s">
        <v>694</v>
      </c>
      <c r="O93" t="s">
        <v>703</v>
      </c>
      <c r="P93" t="s">
        <v>685</v>
      </c>
      <c r="Q93">
        <v>0</v>
      </c>
      <c r="R93" t="s">
        <v>1595</v>
      </c>
      <c r="S93" t="s">
        <v>158</v>
      </c>
      <c r="T93" t="s">
        <v>943</v>
      </c>
      <c r="U93" t="s">
        <v>944</v>
      </c>
      <c r="V93" t="s">
        <v>675</v>
      </c>
      <c r="W93" t="s">
        <v>676</v>
      </c>
      <c r="X93" s="402" t="s">
        <v>945</v>
      </c>
      <c r="Y93" s="402" t="s">
        <v>945</v>
      </c>
      <c r="Z93" t="s">
        <v>946</v>
      </c>
      <c r="AA93" t="s">
        <v>4386</v>
      </c>
      <c r="AB93" t="s">
        <v>952</v>
      </c>
      <c r="AC93" t="s">
        <v>953</v>
      </c>
      <c r="AD93" t="s">
        <v>954</v>
      </c>
      <c r="AE93" s="402" t="s">
        <v>950</v>
      </c>
      <c r="AF93" t="s">
        <v>951</v>
      </c>
      <c r="AG93">
        <v>220000</v>
      </c>
      <c r="AH93">
        <v>0</v>
      </c>
      <c r="AI93">
        <v>0</v>
      </c>
      <c r="AJ93">
        <v>0</v>
      </c>
      <c r="AK93" s="47">
        <v>220000</v>
      </c>
      <c r="AL93">
        <v>220000</v>
      </c>
      <c r="AM93">
        <v>0</v>
      </c>
    </row>
    <row r="94" spans="1:39">
      <c r="A94">
        <v>20220930</v>
      </c>
      <c r="B94">
        <v>7242</v>
      </c>
      <c r="C94">
        <v>2</v>
      </c>
      <c r="D94" t="s">
        <v>1598</v>
      </c>
      <c r="E94" s="402" t="s">
        <v>2003</v>
      </c>
      <c r="F94" t="s">
        <v>1998</v>
      </c>
      <c r="G94">
        <v>107</v>
      </c>
      <c r="H94" t="s">
        <v>1600</v>
      </c>
      <c r="I94">
        <v>3</v>
      </c>
      <c r="J94" t="s">
        <v>1594</v>
      </c>
      <c r="K94" t="s">
        <v>684</v>
      </c>
      <c r="L94">
        <v>8</v>
      </c>
      <c r="M94" t="s">
        <v>435</v>
      </c>
      <c r="N94" t="s">
        <v>694</v>
      </c>
      <c r="O94" t="s">
        <v>703</v>
      </c>
      <c r="P94" t="s">
        <v>685</v>
      </c>
      <c r="Q94">
        <v>0</v>
      </c>
      <c r="R94" t="s">
        <v>1595</v>
      </c>
      <c r="S94" t="s">
        <v>158</v>
      </c>
      <c r="T94" t="s">
        <v>943</v>
      </c>
      <c r="U94" t="s">
        <v>944</v>
      </c>
      <c r="V94" t="s">
        <v>675</v>
      </c>
      <c r="W94" t="s">
        <v>676</v>
      </c>
      <c r="X94" s="402" t="s">
        <v>945</v>
      </c>
      <c r="Y94" s="402" t="s">
        <v>945</v>
      </c>
      <c r="Z94" t="s">
        <v>946</v>
      </c>
      <c r="AA94" t="s">
        <v>4386</v>
      </c>
      <c r="AB94" t="s">
        <v>952</v>
      </c>
      <c r="AC94" t="s">
        <v>953</v>
      </c>
      <c r="AD94" t="s">
        <v>954</v>
      </c>
      <c r="AE94" s="402" t="s">
        <v>950</v>
      </c>
      <c r="AF94" t="s">
        <v>951</v>
      </c>
      <c r="AG94">
        <v>0</v>
      </c>
      <c r="AH94">
        <v>0</v>
      </c>
      <c r="AI94">
        <v>0</v>
      </c>
      <c r="AJ94">
        <v>0</v>
      </c>
      <c r="AK94" s="47">
        <v>0</v>
      </c>
      <c r="AL94">
        <v>359.73930000000001</v>
      </c>
      <c r="AM94">
        <v>0</v>
      </c>
    </row>
    <row r="95" spans="1:39">
      <c r="A95">
        <v>20220930</v>
      </c>
      <c r="B95">
        <v>7242</v>
      </c>
      <c r="C95">
        <v>2</v>
      </c>
      <c r="D95" t="s">
        <v>1598</v>
      </c>
      <c r="E95" s="402" t="s">
        <v>1797</v>
      </c>
      <c r="F95" t="s">
        <v>1601</v>
      </c>
      <c r="G95">
        <v>107</v>
      </c>
      <c r="H95" t="s">
        <v>1600</v>
      </c>
      <c r="I95">
        <v>3</v>
      </c>
      <c r="J95" t="s">
        <v>1594</v>
      </c>
      <c r="K95" t="s">
        <v>684</v>
      </c>
      <c r="L95">
        <v>8</v>
      </c>
      <c r="M95" t="s">
        <v>435</v>
      </c>
      <c r="N95" t="s">
        <v>694</v>
      </c>
      <c r="O95" t="s">
        <v>703</v>
      </c>
      <c r="P95" t="s">
        <v>685</v>
      </c>
      <c r="Q95">
        <v>0</v>
      </c>
      <c r="R95" t="s">
        <v>1595</v>
      </c>
      <c r="S95" t="s">
        <v>158</v>
      </c>
      <c r="T95" t="s">
        <v>943</v>
      </c>
      <c r="U95" t="s">
        <v>944</v>
      </c>
      <c r="V95" t="s">
        <v>675</v>
      </c>
      <c r="W95" t="s">
        <v>676</v>
      </c>
      <c r="X95" s="402" t="s">
        <v>945</v>
      </c>
      <c r="Y95" s="402" t="s">
        <v>945</v>
      </c>
      <c r="Z95" t="s">
        <v>946</v>
      </c>
      <c r="AA95" t="s">
        <v>4386</v>
      </c>
      <c r="AB95" t="s">
        <v>952</v>
      </c>
      <c r="AC95" t="s">
        <v>953</v>
      </c>
      <c r="AD95" t="s">
        <v>954</v>
      </c>
      <c r="AE95" s="402" t="s">
        <v>950</v>
      </c>
      <c r="AF95" t="s">
        <v>951</v>
      </c>
      <c r="AG95">
        <v>118155.07</v>
      </c>
      <c r="AH95">
        <v>6907.3</v>
      </c>
      <c r="AI95">
        <v>0</v>
      </c>
      <c r="AJ95">
        <v>6907.3</v>
      </c>
      <c r="AK95" s="47">
        <v>125062.36999999901</v>
      </c>
      <c r="AL95">
        <v>91077.177599999894</v>
      </c>
      <c r="AM95">
        <v>0</v>
      </c>
    </row>
    <row r="96" spans="1:39">
      <c r="A96">
        <v>20220930</v>
      </c>
      <c r="B96">
        <v>7242</v>
      </c>
      <c r="C96">
        <v>2</v>
      </c>
      <c r="D96" t="s">
        <v>1598</v>
      </c>
      <c r="E96" s="402" t="s">
        <v>1802</v>
      </c>
      <c r="F96" t="s">
        <v>1606</v>
      </c>
      <c r="G96">
        <v>107</v>
      </c>
      <c r="H96" t="s">
        <v>1600</v>
      </c>
      <c r="I96">
        <v>3</v>
      </c>
      <c r="J96" t="s">
        <v>1594</v>
      </c>
      <c r="K96" t="s">
        <v>684</v>
      </c>
      <c r="L96">
        <v>8</v>
      </c>
      <c r="M96" t="s">
        <v>435</v>
      </c>
      <c r="N96" t="s">
        <v>694</v>
      </c>
      <c r="O96" t="s">
        <v>703</v>
      </c>
      <c r="P96" t="s">
        <v>685</v>
      </c>
      <c r="Q96">
        <v>0</v>
      </c>
      <c r="R96" t="s">
        <v>1595</v>
      </c>
      <c r="S96" t="s">
        <v>158</v>
      </c>
      <c r="T96" t="s">
        <v>943</v>
      </c>
      <c r="U96" t="s">
        <v>944</v>
      </c>
      <c r="V96" t="s">
        <v>675</v>
      </c>
      <c r="W96" t="s">
        <v>676</v>
      </c>
      <c r="X96" s="402" t="s">
        <v>945</v>
      </c>
      <c r="Y96" s="402" t="s">
        <v>945</v>
      </c>
      <c r="Z96" t="s">
        <v>946</v>
      </c>
      <c r="AA96" t="s">
        <v>4386</v>
      </c>
      <c r="AB96" t="s">
        <v>952</v>
      </c>
      <c r="AC96" t="s">
        <v>953</v>
      </c>
      <c r="AD96" t="s">
        <v>954</v>
      </c>
      <c r="AE96" s="402" t="s">
        <v>950</v>
      </c>
      <c r="AF96" t="s">
        <v>951</v>
      </c>
      <c r="AG96">
        <v>86795.259999999893</v>
      </c>
      <c r="AH96">
        <v>16068.4799999999</v>
      </c>
      <c r="AI96">
        <v>175.69999999999899</v>
      </c>
      <c r="AJ96">
        <v>15892.78</v>
      </c>
      <c r="AK96" s="47">
        <v>102688.039999999</v>
      </c>
      <c r="AL96">
        <v>67243.517999999895</v>
      </c>
      <c r="AM96">
        <v>0</v>
      </c>
    </row>
    <row r="97" spans="1:39">
      <c r="A97">
        <v>20220930</v>
      </c>
      <c r="B97">
        <v>7242</v>
      </c>
      <c r="C97">
        <v>2</v>
      </c>
      <c r="D97" t="s">
        <v>1598</v>
      </c>
      <c r="E97" s="402" t="s">
        <v>1799</v>
      </c>
      <c r="F97" t="s">
        <v>1603</v>
      </c>
      <c r="G97">
        <v>107</v>
      </c>
      <c r="H97" t="s">
        <v>1600</v>
      </c>
      <c r="I97">
        <v>3</v>
      </c>
      <c r="J97" t="s">
        <v>1594</v>
      </c>
      <c r="K97" t="s">
        <v>684</v>
      </c>
      <c r="L97">
        <v>8</v>
      </c>
      <c r="M97" t="s">
        <v>435</v>
      </c>
      <c r="N97" t="s">
        <v>694</v>
      </c>
      <c r="O97" t="s">
        <v>703</v>
      </c>
      <c r="P97" t="s">
        <v>685</v>
      </c>
      <c r="Q97">
        <v>0</v>
      </c>
      <c r="R97" t="s">
        <v>1595</v>
      </c>
      <c r="S97" t="s">
        <v>158</v>
      </c>
      <c r="T97" t="s">
        <v>943</v>
      </c>
      <c r="U97" t="s">
        <v>944</v>
      </c>
      <c r="V97" t="s">
        <v>675</v>
      </c>
      <c r="W97" t="s">
        <v>676</v>
      </c>
      <c r="X97" s="402" t="s">
        <v>945</v>
      </c>
      <c r="Y97" s="402" t="s">
        <v>945</v>
      </c>
      <c r="Z97" t="s">
        <v>946</v>
      </c>
      <c r="AA97" t="s">
        <v>4386</v>
      </c>
      <c r="AB97" t="s">
        <v>952</v>
      </c>
      <c r="AC97" t="s">
        <v>953</v>
      </c>
      <c r="AD97" t="s">
        <v>954</v>
      </c>
      <c r="AE97" s="402" t="s">
        <v>950</v>
      </c>
      <c r="AF97" t="s">
        <v>951</v>
      </c>
      <c r="AG97">
        <v>0</v>
      </c>
      <c r="AH97">
        <v>1849.38</v>
      </c>
      <c r="AI97">
        <v>0</v>
      </c>
      <c r="AJ97">
        <v>1849.38</v>
      </c>
      <c r="AK97" s="47">
        <v>1849.38</v>
      </c>
      <c r="AL97">
        <v>3447.5039999999899</v>
      </c>
      <c r="AM97">
        <v>0</v>
      </c>
    </row>
    <row r="98" spans="1:39">
      <c r="A98">
        <v>20220930</v>
      </c>
      <c r="B98">
        <v>7242</v>
      </c>
      <c r="C98">
        <v>2</v>
      </c>
      <c r="D98" t="s">
        <v>1598</v>
      </c>
      <c r="E98" s="402" t="s">
        <v>1806</v>
      </c>
      <c r="F98" t="s">
        <v>1611</v>
      </c>
      <c r="G98">
        <v>107</v>
      </c>
      <c r="H98" t="s">
        <v>1600</v>
      </c>
      <c r="I98">
        <v>3</v>
      </c>
      <c r="J98" t="s">
        <v>1594</v>
      </c>
      <c r="K98" t="s">
        <v>684</v>
      </c>
      <c r="L98">
        <v>8</v>
      </c>
      <c r="M98" t="s">
        <v>435</v>
      </c>
      <c r="N98" t="s">
        <v>694</v>
      </c>
      <c r="O98" t="s">
        <v>703</v>
      </c>
      <c r="P98" t="s">
        <v>685</v>
      </c>
      <c r="Q98">
        <v>0</v>
      </c>
      <c r="R98" t="s">
        <v>1595</v>
      </c>
      <c r="S98" t="s">
        <v>158</v>
      </c>
      <c r="T98" t="s">
        <v>943</v>
      </c>
      <c r="U98" t="s">
        <v>944</v>
      </c>
      <c r="V98" t="s">
        <v>675</v>
      </c>
      <c r="W98" t="s">
        <v>676</v>
      </c>
      <c r="X98" s="402" t="s">
        <v>945</v>
      </c>
      <c r="Y98" s="402" t="s">
        <v>945</v>
      </c>
      <c r="Z98" t="s">
        <v>946</v>
      </c>
      <c r="AA98" t="s">
        <v>4386</v>
      </c>
      <c r="AB98" t="s">
        <v>952</v>
      </c>
      <c r="AC98" t="s">
        <v>948</v>
      </c>
      <c r="AD98" t="s">
        <v>949</v>
      </c>
      <c r="AE98" s="402" t="s">
        <v>950</v>
      </c>
      <c r="AF98" t="s">
        <v>951</v>
      </c>
      <c r="AG98">
        <v>-6993885.3099999903</v>
      </c>
      <c r="AH98">
        <v>0</v>
      </c>
      <c r="AI98">
        <v>0</v>
      </c>
      <c r="AJ98">
        <v>0</v>
      </c>
      <c r="AK98" s="47">
        <v>-6993885.3099999903</v>
      </c>
      <c r="AL98">
        <v>-6993885.3099999903</v>
      </c>
      <c r="AM98">
        <v>0</v>
      </c>
    </row>
    <row r="99" spans="1:39">
      <c r="A99">
        <v>20220930</v>
      </c>
      <c r="B99">
        <v>7242</v>
      </c>
      <c r="C99">
        <v>2</v>
      </c>
      <c r="D99" t="s">
        <v>1598</v>
      </c>
      <c r="E99" s="402" t="s">
        <v>1801</v>
      </c>
      <c r="F99" t="s">
        <v>1605</v>
      </c>
      <c r="G99">
        <v>107</v>
      </c>
      <c r="H99" t="s">
        <v>1600</v>
      </c>
      <c r="I99">
        <v>3</v>
      </c>
      <c r="J99" t="s">
        <v>1594</v>
      </c>
      <c r="K99" t="s">
        <v>684</v>
      </c>
      <c r="L99">
        <v>8</v>
      </c>
      <c r="M99" t="s">
        <v>435</v>
      </c>
      <c r="N99" t="s">
        <v>694</v>
      </c>
      <c r="O99" t="s">
        <v>703</v>
      </c>
      <c r="P99" t="s">
        <v>685</v>
      </c>
      <c r="Q99">
        <v>0</v>
      </c>
      <c r="R99" t="s">
        <v>1595</v>
      </c>
      <c r="S99" t="s">
        <v>158</v>
      </c>
      <c r="T99" t="s">
        <v>943</v>
      </c>
      <c r="U99" t="s">
        <v>944</v>
      </c>
      <c r="V99" t="s">
        <v>675</v>
      </c>
      <c r="W99" t="s">
        <v>676</v>
      </c>
      <c r="X99" s="402" t="s">
        <v>945</v>
      </c>
      <c r="Y99" s="402" t="s">
        <v>945</v>
      </c>
      <c r="Z99" t="s">
        <v>946</v>
      </c>
      <c r="AA99" t="s">
        <v>4386</v>
      </c>
      <c r="AB99" t="s">
        <v>952</v>
      </c>
      <c r="AC99" t="s">
        <v>953</v>
      </c>
      <c r="AD99" t="s">
        <v>954</v>
      </c>
      <c r="AE99" s="402" t="s">
        <v>950</v>
      </c>
      <c r="AF99" t="s">
        <v>951</v>
      </c>
      <c r="AG99">
        <v>133015.94</v>
      </c>
      <c r="AH99">
        <v>0</v>
      </c>
      <c r="AI99">
        <v>3.24</v>
      </c>
      <c r="AJ99">
        <v>-3.24</v>
      </c>
      <c r="AK99" s="47">
        <v>133012.70000000001</v>
      </c>
      <c r="AL99">
        <v>102417.9896</v>
      </c>
      <c r="AM99">
        <v>0</v>
      </c>
    </row>
    <row r="100" spans="1:39">
      <c r="A100">
        <v>20220930</v>
      </c>
      <c r="B100">
        <v>7242</v>
      </c>
      <c r="C100">
        <v>2</v>
      </c>
      <c r="D100" t="s">
        <v>1598</v>
      </c>
      <c r="E100" s="402" t="s">
        <v>1805</v>
      </c>
      <c r="F100" t="s">
        <v>942</v>
      </c>
      <c r="G100">
        <v>107</v>
      </c>
      <c r="H100" t="s">
        <v>1600</v>
      </c>
      <c r="I100">
        <v>3</v>
      </c>
      <c r="J100" t="s">
        <v>1594</v>
      </c>
      <c r="K100" t="s">
        <v>684</v>
      </c>
      <c r="L100">
        <v>8</v>
      </c>
      <c r="M100" t="s">
        <v>435</v>
      </c>
      <c r="N100" t="s">
        <v>694</v>
      </c>
      <c r="O100" t="s">
        <v>703</v>
      </c>
      <c r="P100" t="s">
        <v>685</v>
      </c>
      <c r="Q100">
        <v>0</v>
      </c>
      <c r="R100" t="s">
        <v>1595</v>
      </c>
      <c r="S100" t="s">
        <v>158</v>
      </c>
      <c r="T100" t="s">
        <v>943</v>
      </c>
      <c r="U100" t="s">
        <v>944</v>
      </c>
      <c r="V100" t="s">
        <v>675</v>
      </c>
      <c r="W100" t="s">
        <v>676</v>
      </c>
      <c r="X100" s="402" t="s">
        <v>945</v>
      </c>
      <c r="Y100" s="402" t="s">
        <v>945</v>
      </c>
      <c r="Z100" t="s">
        <v>946</v>
      </c>
      <c r="AA100" t="s">
        <v>4387</v>
      </c>
      <c r="AB100" t="s">
        <v>947</v>
      </c>
      <c r="AC100" t="s">
        <v>948</v>
      </c>
      <c r="AD100" t="s">
        <v>949</v>
      </c>
      <c r="AE100" s="402" t="s">
        <v>950</v>
      </c>
      <c r="AF100" t="s">
        <v>951</v>
      </c>
      <c r="AG100">
        <v>7396067.3399999896</v>
      </c>
      <c r="AH100">
        <v>0</v>
      </c>
      <c r="AI100">
        <v>0</v>
      </c>
      <c r="AJ100">
        <v>0</v>
      </c>
      <c r="AK100" s="47">
        <v>7396067.3399999896</v>
      </c>
      <c r="AL100">
        <v>7396067.3399999896</v>
      </c>
      <c r="AM100">
        <v>0</v>
      </c>
    </row>
    <row r="101" spans="1:39">
      <c r="A101">
        <v>20220930</v>
      </c>
      <c r="B101">
        <v>7242</v>
      </c>
      <c r="C101">
        <v>2</v>
      </c>
      <c r="D101" t="s">
        <v>1598</v>
      </c>
      <c r="E101" s="402" t="s">
        <v>1945</v>
      </c>
      <c r="F101" t="s">
        <v>1759</v>
      </c>
      <c r="G101">
        <v>107</v>
      </c>
      <c r="H101" t="s">
        <v>1600</v>
      </c>
      <c r="I101">
        <v>3</v>
      </c>
      <c r="J101" t="s">
        <v>1594</v>
      </c>
      <c r="K101" t="s">
        <v>684</v>
      </c>
      <c r="L101">
        <v>8</v>
      </c>
      <c r="M101" t="s">
        <v>435</v>
      </c>
      <c r="N101" t="s">
        <v>694</v>
      </c>
      <c r="O101" t="s">
        <v>703</v>
      </c>
      <c r="P101" t="s">
        <v>693</v>
      </c>
      <c r="Q101">
        <v>0</v>
      </c>
      <c r="R101" t="s">
        <v>1595</v>
      </c>
      <c r="S101" t="s">
        <v>158</v>
      </c>
      <c r="T101" t="s">
        <v>706</v>
      </c>
      <c r="U101" t="s">
        <v>707</v>
      </c>
      <c r="V101" t="s">
        <v>675</v>
      </c>
      <c r="W101" t="s">
        <v>676</v>
      </c>
      <c r="X101" s="402" t="s">
        <v>1514</v>
      </c>
      <c r="Y101" s="402" t="s">
        <v>1514</v>
      </c>
      <c r="Z101" t="s">
        <v>1515</v>
      </c>
      <c r="AA101" t="s">
        <v>4413</v>
      </c>
      <c r="AB101" t="s">
        <v>739</v>
      </c>
      <c r="AC101" t="s">
        <v>740</v>
      </c>
      <c r="AD101" t="s">
        <v>741</v>
      </c>
      <c r="AE101" s="402" t="s">
        <v>722</v>
      </c>
      <c r="AF101" t="s">
        <v>723</v>
      </c>
      <c r="AG101">
        <v>4500</v>
      </c>
      <c r="AH101">
        <v>0</v>
      </c>
      <c r="AI101">
        <v>0</v>
      </c>
      <c r="AJ101">
        <v>0</v>
      </c>
      <c r="AK101" s="47">
        <v>4500</v>
      </c>
      <c r="AL101">
        <v>4500</v>
      </c>
      <c r="AM101">
        <v>0</v>
      </c>
    </row>
    <row r="102" spans="1:39">
      <c r="A102">
        <v>20220930</v>
      </c>
      <c r="B102">
        <v>7242</v>
      </c>
      <c r="C102">
        <v>2</v>
      </c>
      <c r="D102" t="s">
        <v>1598</v>
      </c>
      <c r="E102" s="402" t="s">
        <v>1798</v>
      </c>
      <c r="F102" t="s">
        <v>1602</v>
      </c>
      <c r="G102">
        <v>107</v>
      </c>
      <c r="H102" t="s">
        <v>1600</v>
      </c>
      <c r="I102">
        <v>3</v>
      </c>
      <c r="J102" t="s">
        <v>1594</v>
      </c>
      <c r="K102" t="s">
        <v>684</v>
      </c>
      <c r="L102">
        <v>8</v>
      </c>
      <c r="M102" t="s">
        <v>435</v>
      </c>
      <c r="N102" t="s">
        <v>694</v>
      </c>
      <c r="O102" t="s">
        <v>703</v>
      </c>
      <c r="P102" t="s">
        <v>685</v>
      </c>
      <c r="Q102">
        <v>0</v>
      </c>
      <c r="R102" t="s">
        <v>1595</v>
      </c>
      <c r="S102" t="s">
        <v>158</v>
      </c>
      <c r="T102" t="s">
        <v>943</v>
      </c>
      <c r="U102" t="s">
        <v>944</v>
      </c>
      <c r="V102" t="s">
        <v>675</v>
      </c>
      <c r="W102" t="s">
        <v>676</v>
      </c>
      <c r="X102" s="402" t="s">
        <v>945</v>
      </c>
      <c r="Y102" s="402" t="s">
        <v>945</v>
      </c>
      <c r="Z102" t="s">
        <v>946</v>
      </c>
      <c r="AA102" t="s">
        <v>4386</v>
      </c>
      <c r="AB102" t="s">
        <v>952</v>
      </c>
      <c r="AC102" t="s">
        <v>953</v>
      </c>
      <c r="AD102" t="s">
        <v>954</v>
      </c>
      <c r="AE102" s="402" t="s">
        <v>950</v>
      </c>
      <c r="AF102" t="s">
        <v>951</v>
      </c>
      <c r="AG102">
        <v>20531.34</v>
      </c>
      <c r="AH102">
        <v>2047.39</v>
      </c>
      <c r="AI102">
        <v>344</v>
      </c>
      <c r="AJ102">
        <v>1703.39</v>
      </c>
      <c r="AK102" s="47">
        <v>22234.729999999901</v>
      </c>
      <c r="AL102">
        <v>8374.2019999999902</v>
      </c>
      <c r="AM102">
        <v>0</v>
      </c>
    </row>
    <row r="103" spans="1:39">
      <c r="A103">
        <v>20220930</v>
      </c>
      <c r="B103">
        <v>7242</v>
      </c>
      <c r="C103">
        <v>2</v>
      </c>
      <c r="D103" t="s">
        <v>1598</v>
      </c>
      <c r="E103" s="402" t="s">
        <v>1906</v>
      </c>
      <c r="F103" t="s">
        <v>1720</v>
      </c>
      <c r="G103">
        <v>107</v>
      </c>
      <c r="H103" t="s">
        <v>1600</v>
      </c>
      <c r="I103">
        <v>3</v>
      </c>
      <c r="J103" t="s">
        <v>1594</v>
      </c>
      <c r="K103" t="s">
        <v>684</v>
      </c>
      <c r="L103">
        <v>8</v>
      </c>
      <c r="M103" t="s">
        <v>435</v>
      </c>
      <c r="N103" t="s">
        <v>694</v>
      </c>
      <c r="O103" t="s">
        <v>703</v>
      </c>
      <c r="P103" t="s">
        <v>693</v>
      </c>
      <c r="Q103">
        <v>0</v>
      </c>
      <c r="R103" t="s">
        <v>1595</v>
      </c>
      <c r="S103" t="s">
        <v>158</v>
      </c>
      <c r="T103" t="s">
        <v>4460</v>
      </c>
      <c r="U103" t="s">
        <v>4461</v>
      </c>
      <c r="V103" t="s">
        <v>675</v>
      </c>
      <c r="W103" t="s">
        <v>676</v>
      </c>
      <c r="X103" s="402" t="s">
        <v>1510</v>
      </c>
      <c r="Y103" s="402" t="s">
        <v>1510</v>
      </c>
      <c r="Z103" t="s">
        <v>1511</v>
      </c>
      <c r="AA103" t="s">
        <v>4413</v>
      </c>
      <c r="AB103" t="s">
        <v>739</v>
      </c>
      <c r="AC103" t="s">
        <v>740</v>
      </c>
      <c r="AD103" t="s">
        <v>741</v>
      </c>
      <c r="AE103" s="402" t="s">
        <v>722</v>
      </c>
      <c r="AF103" t="s">
        <v>723</v>
      </c>
      <c r="AG103">
        <v>4733</v>
      </c>
      <c r="AH103">
        <v>0</v>
      </c>
      <c r="AI103">
        <v>0</v>
      </c>
      <c r="AJ103">
        <v>0</v>
      </c>
      <c r="AK103" s="47">
        <v>4733</v>
      </c>
      <c r="AL103">
        <v>4733</v>
      </c>
      <c r="AM103">
        <v>0</v>
      </c>
    </row>
    <row r="104" spans="1:39">
      <c r="A104">
        <v>20220930</v>
      </c>
      <c r="B104">
        <v>7242</v>
      </c>
      <c r="C104">
        <v>2</v>
      </c>
      <c r="D104" t="s">
        <v>1598</v>
      </c>
      <c r="E104" s="402" t="s">
        <v>2007</v>
      </c>
      <c r="F104" t="s">
        <v>2008</v>
      </c>
      <c r="G104">
        <v>107</v>
      </c>
      <c r="H104" t="s">
        <v>1600</v>
      </c>
      <c r="I104">
        <v>3</v>
      </c>
      <c r="J104" t="s">
        <v>1594</v>
      </c>
      <c r="K104" t="s">
        <v>684</v>
      </c>
      <c r="L104">
        <v>8</v>
      </c>
      <c r="M104" t="s">
        <v>435</v>
      </c>
      <c r="N104" t="s">
        <v>694</v>
      </c>
      <c r="O104" t="s">
        <v>703</v>
      </c>
      <c r="P104" t="s">
        <v>685</v>
      </c>
      <c r="Q104">
        <v>0</v>
      </c>
      <c r="R104" t="s">
        <v>1595</v>
      </c>
      <c r="S104" t="s">
        <v>158</v>
      </c>
      <c r="T104" t="s">
        <v>943</v>
      </c>
      <c r="U104" t="s">
        <v>944</v>
      </c>
      <c r="V104" t="s">
        <v>675</v>
      </c>
      <c r="W104" t="s">
        <v>676</v>
      </c>
      <c r="X104" s="402" t="s">
        <v>945</v>
      </c>
      <c r="Y104" s="402" t="s">
        <v>945</v>
      </c>
      <c r="Z104" t="s">
        <v>946</v>
      </c>
      <c r="AA104" t="s">
        <v>4386</v>
      </c>
      <c r="AB104" t="s">
        <v>952</v>
      </c>
      <c r="AC104" t="s">
        <v>953</v>
      </c>
      <c r="AD104" t="s">
        <v>954</v>
      </c>
      <c r="AE104" s="402" t="s">
        <v>950</v>
      </c>
      <c r="AF104" t="s">
        <v>951</v>
      </c>
      <c r="AG104">
        <v>0</v>
      </c>
      <c r="AH104">
        <v>0.02</v>
      </c>
      <c r="AI104">
        <v>0</v>
      </c>
      <c r="AJ104">
        <v>0.02</v>
      </c>
      <c r="AK104" s="47">
        <v>0.02</v>
      </c>
      <c r="AL104">
        <v>5.9999999999999897E-4</v>
      </c>
      <c r="AM104">
        <v>0</v>
      </c>
    </row>
    <row r="105" spans="1:39">
      <c r="A105">
        <v>20220930</v>
      </c>
      <c r="B105">
        <v>7242</v>
      </c>
      <c r="C105">
        <v>2</v>
      </c>
      <c r="D105" t="s">
        <v>1598</v>
      </c>
      <c r="E105" s="402" t="s">
        <v>1807</v>
      </c>
      <c r="F105" t="s">
        <v>1612</v>
      </c>
      <c r="G105">
        <v>107</v>
      </c>
      <c r="H105" t="s">
        <v>1600</v>
      </c>
      <c r="I105">
        <v>3</v>
      </c>
      <c r="J105" t="s">
        <v>1594</v>
      </c>
      <c r="K105" t="s">
        <v>684</v>
      </c>
      <c r="L105">
        <v>8</v>
      </c>
      <c r="M105" t="s">
        <v>435</v>
      </c>
      <c r="N105" t="s">
        <v>694</v>
      </c>
      <c r="O105" t="s">
        <v>703</v>
      </c>
      <c r="P105" t="s">
        <v>685</v>
      </c>
      <c r="Q105">
        <v>0</v>
      </c>
      <c r="R105" t="s">
        <v>1595</v>
      </c>
      <c r="S105" t="s">
        <v>158</v>
      </c>
      <c r="T105" t="s">
        <v>943</v>
      </c>
      <c r="U105" t="s">
        <v>944</v>
      </c>
      <c r="V105" t="s">
        <v>675</v>
      </c>
      <c r="W105" t="s">
        <v>676</v>
      </c>
      <c r="X105" s="402" t="s">
        <v>945</v>
      </c>
      <c r="Y105" s="402" t="s">
        <v>945</v>
      </c>
      <c r="Z105" t="s">
        <v>946</v>
      </c>
      <c r="AA105" t="s">
        <v>4386</v>
      </c>
      <c r="AB105" t="s">
        <v>952</v>
      </c>
      <c r="AC105" t="s">
        <v>953</v>
      </c>
      <c r="AD105" t="s">
        <v>954</v>
      </c>
      <c r="AE105" s="402" t="s">
        <v>950</v>
      </c>
      <c r="AF105" t="s">
        <v>951</v>
      </c>
      <c r="AG105">
        <v>33784.949999999903</v>
      </c>
      <c r="AH105">
        <v>315006.59999999899</v>
      </c>
      <c r="AI105">
        <v>0</v>
      </c>
      <c r="AJ105">
        <v>315006.59999999899</v>
      </c>
      <c r="AK105" s="47">
        <v>348791.549999999</v>
      </c>
      <c r="AL105">
        <v>54079.859600000003</v>
      </c>
      <c r="AM105">
        <v>0</v>
      </c>
    </row>
    <row r="106" spans="1:39">
      <c r="A106">
        <v>20220930</v>
      </c>
      <c r="B106">
        <v>7242</v>
      </c>
      <c r="C106">
        <v>2</v>
      </c>
      <c r="D106" t="s">
        <v>1598</v>
      </c>
      <c r="E106" s="402" t="s">
        <v>2002</v>
      </c>
      <c r="F106" t="s">
        <v>1997</v>
      </c>
      <c r="G106">
        <v>107</v>
      </c>
      <c r="H106" t="s">
        <v>1600</v>
      </c>
      <c r="I106">
        <v>3</v>
      </c>
      <c r="J106" t="s">
        <v>1594</v>
      </c>
      <c r="K106" t="s">
        <v>684</v>
      </c>
      <c r="L106">
        <v>8</v>
      </c>
      <c r="M106" t="s">
        <v>435</v>
      </c>
      <c r="N106" t="s">
        <v>694</v>
      </c>
      <c r="O106" t="s">
        <v>703</v>
      </c>
      <c r="P106" t="s">
        <v>685</v>
      </c>
      <c r="Q106">
        <v>0</v>
      </c>
      <c r="R106" t="s">
        <v>1595</v>
      </c>
      <c r="S106" t="s">
        <v>158</v>
      </c>
      <c r="T106" t="s">
        <v>943</v>
      </c>
      <c r="U106" t="s">
        <v>944</v>
      </c>
      <c r="V106" t="s">
        <v>675</v>
      </c>
      <c r="W106" t="s">
        <v>676</v>
      </c>
      <c r="X106" s="402" t="s">
        <v>945</v>
      </c>
      <c r="Y106" s="402" t="s">
        <v>945</v>
      </c>
      <c r="Z106" t="s">
        <v>946</v>
      </c>
      <c r="AA106" t="s">
        <v>4386</v>
      </c>
      <c r="AB106" t="s">
        <v>952</v>
      </c>
      <c r="AC106" t="s">
        <v>953</v>
      </c>
      <c r="AD106" t="s">
        <v>954</v>
      </c>
      <c r="AE106" s="402" t="s">
        <v>950</v>
      </c>
      <c r="AF106" t="s">
        <v>951</v>
      </c>
      <c r="AG106">
        <v>750.71</v>
      </c>
      <c r="AH106">
        <v>0</v>
      </c>
      <c r="AI106">
        <v>0</v>
      </c>
      <c r="AJ106">
        <v>0</v>
      </c>
      <c r="AK106" s="47">
        <v>750.71</v>
      </c>
      <c r="AL106">
        <v>108.40430000000001</v>
      </c>
      <c r="AM106">
        <v>0</v>
      </c>
    </row>
    <row r="107" spans="1:39">
      <c r="A107">
        <v>20220930</v>
      </c>
      <c r="B107">
        <v>7242</v>
      </c>
      <c r="C107">
        <v>2</v>
      </c>
      <c r="D107" t="s">
        <v>1598</v>
      </c>
      <c r="E107" s="402" t="s">
        <v>2005</v>
      </c>
      <c r="F107" t="s">
        <v>2000</v>
      </c>
      <c r="G107">
        <v>107</v>
      </c>
      <c r="H107" t="s">
        <v>1600</v>
      </c>
      <c r="I107">
        <v>3</v>
      </c>
      <c r="J107" t="s">
        <v>1594</v>
      </c>
      <c r="K107" t="s">
        <v>684</v>
      </c>
      <c r="L107">
        <v>8</v>
      </c>
      <c r="M107" t="s">
        <v>435</v>
      </c>
      <c r="N107" t="s">
        <v>694</v>
      </c>
      <c r="O107" t="s">
        <v>703</v>
      </c>
      <c r="P107" t="s">
        <v>685</v>
      </c>
      <c r="Q107">
        <v>0</v>
      </c>
      <c r="R107" t="s">
        <v>1595</v>
      </c>
      <c r="S107" t="s">
        <v>158</v>
      </c>
      <c r="T107" t="s">
        <v>943</v>
      </c>
      <c r="U107" t="s">
        <v>944</v>
      </c>
      <c r="V107" t="s">
        <v>675</v>
      </c>
      <c r="W107" t="s">
        <v>676</v>
      </c>
      <c r="X107" s="402" t="s">
        <v>945</v>
      </c>
      <c r="Y107" s="402" t="s">
        <v>945</v>
      </c>
      <c r="Z107" t="s">
        <v>946</v>
      </c>
      <c r="AA107" t="s">
        <v>4386</v>
      </c>
      <c r="AB107" t="s">
        <v>952</v>
      </c>
      <c r="AC107" t="s">
        <v>953</v>
      </c>
      <c r="AD107" t="s">
        <v>954</v>
      </c>
      <c r="AE107" s="402" t="s">
        <v>950</v>
      </c>
      <c r="AF107" t="s">
        <v>951</v>
      </c>
      <c r="AG107">
        <v>0</v>
      </c>
      <c r="AH107">
        <v>0</v>
      </c>
      <c r="AI107">
        <v>0</v>
      </c>
      <c r="AJ107">
        <v>0</v>
      </c>
      <c r="AK107" s="47">
        <v>0</v>
      </c>
      <c r="AL107">
        <v>0</v>
      </c>
      <c r="AM107">
        <v>0</v>
      </c>
    </row>
    <row r="108" spans="1:39">
      <c r="A108">
        <v>20220930</v>
      </c>
      <c r="B108">
        <v>7242</v>
      </c>
      <c r="C108">
        <v>2</v>
      </c>
      <c r="D108" t="s">
        <v>1598</v>
      </c>
      <c r="E108" s="402" t="s">
        <v>1944</v>
      </c>
      <c r="F108" t="s">
        <v>1756</v>
      </c>
      <c r="G108">
        <v>107</v>
      </c>
      <c r="H108" t="s">
        <v>1600</v>
      </c>
      <c r="I108">
        <v>3</v>
      </c>
      <c r="J108" t="s">
        <v>1594</v>
      </c>
      <c r="K108" t="s">
        <v>684</v>
      </c>
      <c r="L108">
        <v>8</v>
      </c>
      <c r="M108" t="s">
        <v>435</v>
      </c>
      <c r="N108" t="s">
        <v>694</v>
      </c>
      <c r="O108" t="s">
        <v>703</v>
      </c>
      <c r="P108" t="s">
        <v>693</v>
      </c>
      <c r="Q108">
        <v>0</v>
      </c>
      <c r="R108" t="s">
        <v>1595</v>
      </c>
      <c r="S108" t="s">
        <v>158</v>
      </c>
      <c r="T108" t="s">
        <v>706</v>
      </c>
      <c r="U108" t="s">
        <v>707</v>
      </c>
      <c r="V108" t="s">
        <v>675</v>
      </c>
      <c r="W108" t="s">
        <v>676</v>
      </c>
      <c r="X108" s="402" t="s">
        <v>708</v>
      </c>
      <c r="Y108" s="402" t="s">
        <v>708</v>
      </c>
      <c r="Z108" t="s">
        <v>709</v>
      </c>
      <c r="AA108" t="s">
        <v>4424</v>
      </c>
      <c r="AB108" t="s">
        <v>4425</v>
      </c>
      <c r="AC108" t="s">
        <v>710</v>
      </c>
      <c r="AD108" t="s">
        <v>711</v>
      </c>
      <c r="AE108" s="402" t="s">
        <v>722</v>
      </c>
      <c r="AF108" t="s">
        <v>723</v>
      </c>
      <c r="AG108">
        <v>38235.519999999902</v>
      </c>
      <c r="AH108">
        <v>0</v>
      </c>
      <c r="AI108">
        <v>0</v>
      </c>
      <c r="AJ108">
        <v>0</v>
      </c>
      <c r="AK108" s="47">
        <v>38235.519999999902</v>
      </c>
      <c r="AL108">
        <v>31601.098000000002</v>
      </c>
      <c r="AM108">
        <v>0</v>
      </c>
    </row>
    <row r="109" spans="1:39">
      <c r="A109">
        <v>20220930</v>
      </c>
      <c r="B109">
        <v>7242</v>
      </c>
      <c r="C109">
        <v>2</v>
      </c>
      <c r="D109" t="s">
        <v>1598</v>
      </c>
      <c r="E109" s="402" t="s">
        <v>1941</v>
      </c>
      <c r="F109" t="s">
        <v>1711</v>
      </c>
      <c r="G109">
        <v>107</v>
      </c>
      <c r="H109" t="s">
        <v>1600</v>
      </c>
      <c r="I109">
        <v>3</v>
      </c>
      <c r="J109" t="s">
        <v>1594</v>
      </c>
      <c r="K109" t="s">
        <v>684</v>
      </c>
      <c r="L109">
        <v>8</v>
      </c>
      <c r="M109" t="s">
        <v>435</v>
      </c>
      <c r="N109" t="s">
        <v>694</v>
      </c>
      <c r="O109" t="s">
        <v>703</v>
      </c>
      <c r="P109" t="s">
        <v>693</v>
      </c>
      <c r="Q109">
        <v>0</v>
      </c>
      <c r="R109" t="s">
        <v>1595</v>
      </c>
      <c r="S109" t="s">
        <v>158</v>
      </c>
      <c r="T109" t="s">
        <v>706</v>
      </c>
      <c r="U109" t="s">
        <v>707</v>
      </c>
      <c r="V109" t="s">
        <v>675</v>
      </c>
      <c r="W109" t="s">
        <v>676</v>
      </c>
      <c r="X109" s="402" t="s">
        <v>737</v>
      </c>
      <c r="Y109" s="402" t="s">
        <v>737</v>
      </c>
      <c r="Z109" t="s">
        <v>738</v>
      </c>
      <c r="AA109" t="s">
        <v>4413</v>
      </c>
      <c r="AB109" t="s">
        <v>739</v>
      </c>
      <c r="AC109" t="s">
        <v>740</v>
      </c>
      <c r="AD109" t="s">
        <v>741</v>
      </c>
      <c r="AE109" s="402" t="s">
        <v>722</v>
      </c>
      <c r="AF109" t="s">
        <v>723</v>
      </c>
      <c r="AG109">
        <v>6422.25</v>
      </c>
      <c r="AH109">
        <v>0</v>
      </c>
      <c r="AI109">
        <v>0</v>
      </c>
      <c r="AJ109">
        <v>0</v>
      </c>
      <c r="AK109" s="47">
        <v>6422.25</v>
      </c>
      <c r="AL109">
        <v>5944.8572999999897</v>
      </c>
      <c r="AM109">
        <v>0</v>
      </c>
    </row>
    <row r="110" spans="1:39">
      <c r="A110">
        <v>20220930</v>
      </c>
      <c r="B110">
        <v>7242</v>
      </c>
      <c r="C110">
        <v>2</v>
      </c>
      <c r="D110" t="s">
        <v>1598</v>
      </c>
      <c r="E110" s="402" t="s">
        <v>1940</v>
      </c>
      <c r="F110" t="s">
        <v>1718</v>
      </c>
      <c r="G110">
        <v>107</v>
      </c>
      <c r="H110" t="s">
        <v>1600</v>
      </c>
      <c r="I110">
        <v>3</v>
      </c>
      <c r="J110" t="s">
        <v>1594</v>
      </c>
      <c r="K110" t="s">
        <v>684</v>
      </c>
      <c r="L110">
        <v>8</v>
      </c>
      <c r="M110" t="s">
        <v>435</v>
      </c>
      <c r="N110" t="s">
        <v>694</v>
      </c>
      <c r="O110" t="s">
        <v>703</v>
      </c>
      <c r="P110" t="s">
        <v>693</v>
      </c>
      <c r="Q110">
        <v>0</v>
      </c>
      <c r="R110" t="s">
        <v>1595</v>
      </c>
      <c r="S110" t="s">
        <v>158</v>
      </c>
      <c r="T110" t="s">
        <v>716</v>
      </c>
      <c r="U110" t="s">
        <v>717</v>
      </c>
      <c r="V110" t="s">
        <v>675</v>
      </c>
      <c r="W110" t="s">
        <v>676</v>
      </c>
      <c r="X110" s="402" t="s">
        <v>718</v>
      </c>
      <c r="Y110" s="402" t="s">
        <v>718</v>
      </c>
      <c r="Z110" t="s">
        <v>719</v>
      </c>
      <c r="AA110" t="s">
        <v>4414</v>
      </c>
      <c r="AB110" t="s">
        <v>4415</v>
      </c>
      <c r="AC110" t="s">
        <v>720</v>
      </c>
      <c r="AD110" t="s">
        <v>721</v>
      </c>
      <c r="AE110" s="402" t="s">
        <v>722</v>
      </c>
      <c r="AF110" t="s">
        <v>723</v>
      </c>
      <c r="AG110">
        <v>15697.1499999999</v>
      </c>
      <c r="AH110">
        <v>0</v>
      </c>
      <c r="AI110">
        <v>0</v>
      </c>
      <c r="AJ110">
        <v>0</v>
      </c>
      <c r="AK110" s="47">
        <v>15697.1499999999</v>
      </c>
      <c r="AL110">
        <v>14632.890600000001</v>
      </c>
      <c r="AM110">
        <v>0</v>
      </c>
    </row>
    <row r="111" spans="1:39">
      <c r="A111">
        <v>20220930</v>
      </c>
      <c r="B111">
        <v>7242</v>
      </c>
      <c r="C111">
        <v>2</v>
      </c>
      <c r="D111" t="s">
        <v>1598</v>
      </c>
      <c r="E111" s="402" t="s">
        <v>1939</v>
      </c>
      <c r="F111" t="s">
        <v>1716</v>
      </c>
      <c r="G111">
        <v>107</v>
      </c>
      <c r="H111" t="s">
        <v>1600</v>
      </c>
      <c r="I111">
        <v>3</v>
      </c>
      <c r="J111" t="s">
        <v>1594</v>
      </c>
      <c r="K111" t="s">
        <v>684</v>
      </c>
      <c r="L111">
        <v>8</v>
      </c>
      <c r="M111" t="s">
        <v>435</v>
      </c>
      <c r="N111" t="s">
        <v>694</v>
      </c>
      <c r="O111" t="s">
        <v>703</v>
      </c>
      <c r="P111" t="s">
        <v>693</v>
      </c>
      <c r="Q111">
        <v>0</v>
      </c>
      <c r="R111" t="s">
        <v>1595</v>
      </c>
      <c r="S111" t="s">
        <v>158</v>
      </c>
      <c r="T111" t="s">
        <v>716</v>
      </c>
      <c r="U111" t="s">
        <v>717</v>
      </c>
      <c r="V111" t="s">
        <v>675</v>
      </c>
      <c r="W111" t="s">
        <v>676</v>
      </c>
      <c r="X111" s="402" t="s">
        <v>718</v>
      </c>
      <c r="Y111" s="402" t="s">
        <v>718</v>
      </c>
      <c r="Z111" t="s">
        <v>719</v>
      </c>
      <c r="AA111" t="s">
        <v>4416</v>
      </c>
      <c r="AB111" t="s">
        <v>4417</v>
      </c>
      <c r="AC111" t="s">
        <v>720</v>
      </c>
      <c r="AD111" t="s">
        <v>721</v>
      </c>
      <c r="AE111" s="402" t="s">
        <v>722</v>
      </c>
      <c r="AF111" t="s">
        <v>723</v>
      </c>
      <c r="AG111">
        <v>208364.63</v>
      </c>
      <c r="AH111">
        <v>0</v>
      </c>
      <c r="AI111">
        <v>0</v>
      </c>
      <c r="AJ111">
        <v>0</v>
      </c>
      <c r="AK111" s="47">
        <v>208364.63</v>
      </c>
      <c r="AL111">
        <v>195061.44229999901</v>
      </c>
      <c r="AM111">
        <v>0</v>
      </c>
    </row>
    <row r="112" spans="1:39">
      <c r="A112">
        <v>20220930</v>
      </c>
      <c r="B112">
        <v>7242</v>
      </c>
      <c r="C112">
        <v>2</v>
      </c>
      <c r="D112" t="s">
        <v>1598</v>
      </c>
      <c r="E112" s="402" t="s">
        <v>1796</v>
      </c>
      <c r="F112" t="s">
        <v>1599</v>
      </c>
      <c r="G112">
        <v>107</v>
      </c>
      <c r="H112" t="s">
        <v>1600</v>
      </c>
      <c r="I112">
        <v>3</v>
      </c>
      <c r="J112" t="s">
        <v>1594</v>
      </c>
      <c r="K112" t="s">
        <v>684</v>
      </c>
      <c r="L112">
        <v>8</v>
      </c>
      <c r="M112" t="s">
        <v>435</v>
      </c>
      <c r="N112" t="s">
        <v>694</v>
      </c>
      <c r="O112" t="s">
        <v>703</v>
      </c>
      <c r="P112" t="s">
        <v>685</v>
      </c>
      <c r="Q112">
        <v>0</v>
      </c>
      <c r="R112" t="s">
        <v>1595</v>
      </c>
      <c r="S112" t="s">
        <v>158</v>
      </c>
      <c r="T112" t="s">
        <v>943</v>
      </c>
      <c r="U112" t="s">
        <v>944</v>
      </c>
      <c r="V112" t="s">
        <v>675</v>
      </c>
      <c r="W112" t="s">
        <v>676</v>
      </c>
      <c r="X112" s="402" t="s">
        <v>945</v>
      </c>
      <c r="Y112" s="402" t="s">
        <v>945</v>
      </c>
      <c r="Z112" t="s">
        <v>946</v>
      </c>
      <c r="AA112" t="s">
        <v>4386</v>
      </c>
      <c r="AB112" t="s">
        <v>952</v>
      </c>
      <c r="AC112" t="s">
        <v>953</v>
      </c>
      <c r="AD112" t="s">
        <v>954</v>
      </c>
      <c r="AE112" s="402" t="s">
        <v>950</v>
      </c>
      <c r="AF112" t="s">
        <v>951</v>
      </c>
      <c r="AG112">
        <v>5.9999999999999901E-2</v>
      </c>
      <c r="AH112">
        <v>0</v>
      </c>
      <c r="AI112">
        <v>0</v>
      </c>
      <c r="AJ112">
        <v>0</v>
      </c>
      <c r="AK112" s="47">
        <v>5.9999999999999901E-2</v>
      </c>
      <c r="AL112">
        <v>4858.4962999999898</v>
      </c>
      <c r="AM112">
        <v>0</v>
      </c>
    </row>
    <row r="113" spans="1:39">
      <c r="A113">
        <v>20220930</v>
      </c>
      <c r="B113">
        <v>7242</v>
      </c>
      <c r="C113">
        <v>2</v>
      </c>
      <c r="D113" t="s">
        <v>1598</v>
      </c>
      <c r="E113" s="402" t="s">
        <v>1907</v>
      </c>
      <c r="F113" t="s">
        <v>1713</v>
      </c>
      <c r="G113">
        <v>107</v>
      </c>
      <c r="H113" t="s">
        <v>1600</v>
      </c>
      <c r="I113">
        <v>3</v>
      </c>
      <c r="J113" t="s">
        <v>1594</v>
      </c>
      <c r="K113" t="s">
        <v>684</v>
      </c>
      <c r="L113">
        <v>8</v>
      </c>
      <c r="M113" t="s">
        <v>435</v>
      </c>
      <c r="N113" t="s">
        <v>694</v>
      </c>
      <c r="O113" t="s">
        <v>703</v>
      </c>
      <c r="P113" t="s">
        <v>693</v>
      </c>
      <c r="Q113">
        <v>0</v>
      </c>
      <c r="R113" t="s">
        <v>1595</v>
      </c>
      <c r="S113" t="s">
        <v>158</v>
      </c>
      <c r="T113" t="s">
        <v>716</v>
      </c>
      <c r="U113" t="s">
        <v>717</v>
      </c>
      <c r="V113" t="s">
        <v>675</v>
      </c>
      <c r="W113" t="s">
        <v>676</v>
      </c>
      <c r="X113" s="402" t="s">
        <v>718</v>
      </c>
      <c r="Y113" s="402" t="s">
        <v>718</v>
      </c>
      <c r="Z113" t="s">
        <v>719</v>
      </c>
      <c r="AA113" t="s">
        <v>4418</v>
      </c>
      <c r="AB113" t="s">
        <v>4419</v>
      </c>
      <c r="AC113" t="s">
        <v>720</v>
      </c>
      <c r="AD113" t="s">
        <v>721</v>
      </c>
      <c r="AE113" s="402" t="s">
        <v>722</v>
      </c>
      <c r="AF113" t="s">
        <v>723</v>
      </c>
      <c r="AG113">
        <v>16012.8299999999</v>
      </c>
      <c r="AH113">
        <v>0</v>
      </c>
      <c r="AI113">
        <v>0</v>
      </c>
      <c r="AJ113">
        <v>0</v>
      </c>
      <c r="AK113" s="47">
        <v>16012.8299999999</v>
      </c>
      <c r="AL113">
        <v>15147.366599999899</v>
      </c>
      <c r="AM113">
        <v>0</v>
      </c>
    </row>
    <row r="114" spans="1:39">
      <c r="A114">
        <v>20220930</v>
      </c>
      <c r="B114">
        <v>7242</v>
      </c>
      <c r="C114">
        <v>2</v>
      </c>
      <c r="D114" t="s">
        <v>1598</v>
      </c>
      <c r="E114" s="402" t="s">
        <v>1849</v>
      </c>
      <c r="F114" t="s">
        <v>1655</v>
      </c>
      <c r="G114">
        <v>107</v>
      </c>
      <c r="H114" t="s">
        <v>1600</v>
      </c>
      <c r="I114">
        <v>3</v>
      </c>
      <c r="J114" t="s">
        <v>1594</v>
      </c>
      <c r="K114" t="s">
        <v>684</v>
      </c>
      <c r="L114">
        <v>8</v>
      </c>
      <c r="M114" t="s">
        <v>435</v>
      </c>
      <c r="N114" t="s">
        <v>694</v>
      </c>
      <c r="O114" t="s">
        <v>703</v>
      </c>
      <c r="P114" t="s">
        <v>693</v>
      </c>
      <c r="Q114">
        <v>0</v>
      </c>
      <c r="R114" t="s">
        <v>1595</v>
      </c>
      <c r="S114" t="s">
        <v>158</v>
      </c>
      <c r="T114" t="s">
        <v>1192</v>
      </c>
      <c r="U114" t="s">
        <v>1193</v>
      </c>
      <c r="V114" t="s">
        <v>675</v>
      </c>
      <c r="W114" t="s">
        <v>676</v>
      </c>
      <c r="X114" s="402" t="s">
        <v>1194</v>
      </c>
      <c r="Y114" s="402" t="s">
        <v>1194</v>
      </c>
      <c r="Z114" t="s">
        <v>1195</v>
      </c>
      <c r="AA114" t="s">
        <v>4442</v>
      </c>
      <c r="AB114" t="s">
        <v>1196</v>
      </c>
      <c r="AC114" t="s">
        <v>1353</v>
      </c>
      <c r="AD114" t="s">
        <v>1354</v>
      </c>
      <c r="AE114" s="402" t="s">
        <v>1197</v>
      </c>
      <c r="AF114" t="s">
        <v>1198</v>
      </c>
      <c r="AG114">
        <v>1531.8399999999899</v>
      </c>
      <c r="AH114">
        <v>0</v>
      </c>
      <c r="AI114">
        <v>0</v>
      </c>
      <c r="AJ114">
        <v>0</v>
      </c>
      <c r="AK114" s="47">
        <v>1531.8399999999899</v>
      </c>
      <c r="AL114">
        <v>1459.2565999999899</v>
      </c>
      <c r="AM114">
        <v>0</v>
      </c>
    </row>
    <row r="115" spans="1:39">
      <c r="A115">
        <v>20220930</v>
      </c>
      <c r="B115">
        <v>7242</v>
      </c>
      <c r="C115">
        <v>2</v>
      </c>
      <c r="D115" t="s">
        <v>1598</v>
      </c>
      <c r="E115" s="402" t="s">
        <v>1827</v>
      </c>
      <c r="F115" t="s">
        <v>1630</v>
      </c>
      <c r="G115">
        <v>107</v>
      </c>
      <c r="H115" t="s">
        <v>1600</v>
      </c>
      <c r="I115">
        <v>3</v>
      </c>
      <c r="J115" t="s">
        <v>1594</v>
      </c>
      <c r="K115" t="s">
        <v>684</v>
      </c>
      <c r="L115">
        <v>8</v>
      </c>
      <c r="M115" t="s">
        <v>435</v>
      </c>
      <c r="N115" t="s">
        <v>694</v>
      </c>
      <c r="O115" t="s">
        <v>703</v>
      </c>
      <c r="P115" t="s">
        <v>899</v>
      </c>
      <c r="Q115">
        <v>0</v>
      </c>
      <c r="R115" t="s">
        <v>1595</v>
      </c>
      <c r="S115" t="s">
        <v>158</v>
      </c>
      <c r="T115">
        <v>9999999</v>
      </c>
      <c r="U115">
        <v>9999999</v>
      </c>
      <c r="V115" t="s">
        <v>675</v>
      </c>
      <c r="W115" t="s">
        <v>676</v>
      </c>
      <c r="X115" s="402" t="s">
        <v>900</v>
      </c>
      <c r="Y115" s="402" t="s">
        <v>900</v>
      </c>
      <c r="Z115" t="s">
        <v>901</v>
      </c>
      <c r="AA115" t="s">
        <v>4454</v>
      </c>
      <c r="AB115" t="s">
        <v>902</v>
      </c>
      <c r="AC115" t="s">
        <v>903</v>
      </c>
      <c r="AD115" t="s">
        <v>904</v>
      </c>
      <c r="AE115" s="402" t="s">
        <v>905</v>
      </c>
      <c r="AF115" t="s">
        <v>906</v>
      </c>
      <c r="AG115">
        <v>34601.349999999897</v>
      </c>
      <c r="AH115">
        <v>0</v>
      </c>
      <c r="AI115">
        <v>0</v>
      </c>
      <c r="AJ115">
        <v>0</v>
      </c>
      <c r="AK115" s="47">
        <v>34601.349999999897</v>
      </c>
      <c r="AL115">
        <v>34601.349999999897</v>
      </c>
      <c r="AM115">
        <v>0</v>
      </c>
    </row>
    <row r="116" spans="1:39">
      <c r="A116">
        <v>20220930</v>
      </c>
      <c r="B116">
        <v>7242</v>
      </c>
      <c r="C116">
        <v>2</v>
      </c>
      <c r="D116" t="s">
        <v>1598</v>
      </c>
      <c r="E116" s="402" t="s">
        <v>1826</v>
      </c>
      <c r="F116" t="s">
        <v>1629</v>
      </c>
      <c r="G116">
        <v>107</v>
      </c>
      <c r="H116" t="s">
        <v>1600</v>
      </c>
      <c r="I116">
        <v>3</v>
      </c>
      <c r="J116" t="s">
        <v>1594</v>
      </c>
      <c r="K116" t="s">
        <v>684</v>
      </c>
      <c r="L116">
        <v>8</v>
      </c>
      <c r="M116" t="s">
        <v>435</v>
      </c>
      <c r="N116" t="s">
        <v>694</v>
      </c>
      <c r="O116" t="s">
        <v>703</v>
      </c>
      <c r="P116" t="s">
        <v>899</v>
      </c>
      <c r="Q116">
        <v>0</v>
      </c>
      <c r="R116" t="s">
        <v>1595</v>
      </c>
      <c r="S116" t="s">
        <v>158</v>
      </c>
      <c r="T116">
        <v>9999999</v>
      </c>
      <c r="U116">
        <v>9999999</v>
      </c>
      <c r="V116" t="s">
        <v>675</v>
      </c>
      <c r="W116" t="s">
        <v>676</v>
      </c>
      <c r="X116" s="402" t="s">
        <v>900</v>
      </c>
      <c r="Y116" s="402" t="s">
        <v>900</v>
      </c>
      <c r="Z116" t="s">
        <v>901</v>
      </c>
      <c r="AA116" t="s">
        <v>4454</v>
      </c>
      <c r="AB116" t="s">
        <v>902</v>
      </c>
      <c r="AC116" t="s">
        <v>924</v>
      </c>
      <c r="AD116" t="s">
        <v>925</v>
      </c>
      <c r="AE116" s="402" t="s">
        <v>905</v>
      </c>
      <c r="AF116" t="s">
        <v>906</v>
      </c>
      <c r="AG116">
        <v>1152339223.48</v>
      </c>
      <c r="AH116">
        <v>1141100291.1099899</v>
      </c>
      <c r="AI116">
        <v>1152339223.48</v>
      </c>
      <c r="AJ116">
        <v>-11238932.3699999</v>
      </c>
      <c r="AK116" s="47">
        <v>1141100291.1099899</v>
      </c>
      <c r="AL116">
        <v>1011353749.722</v>
      </c>
      <c r="AM116">
        <v>0</v>
      </c>
    </row>
    <row r="117" spans="1:39">
      <c r="A117">
        <v>20220930</v>
      </c>
      <c r="B117">
        <v>7242</v>
      </c>
      <c r="C117">
        <v>2</v>
      </c>
      <c r="D117" t="s">
        <v>1598</v>
      </c>
      <c r="E117" s="402" t="s">
        <v>1820</v>
      </c>
      <c r="F117" t="s">
        <v>1623</v>
      </c>
      <c r="G117">
        <v>107</v>
      </c>
      <c r="H117" t="s">
        <v>1600</v>
      </c>
      <c r="I117">
        <v>3</v>
      </c>
      <c r="J117" t="s">
        <v>1594</v>
      </c>
      <c r="K117" t="s">
        <v>684</v>
      </c>
      <c r="L117">
        <v>8</v>
      </c>
      <c r="M117" t="s">
        <v>435</v>
      </c>
      <c r="N117" t="s">
        <v>694</v>
      </c>
      <c r="O117" t="s">
        <v>703</v>
      </c>
      <c r="P117" t="s">
        <v>899</v>
      </c>
      <c r="Q117">
        <v>0</v>
      </c>
      <c r="R117" t="s">
        <v>1595</v>
      </c>
      <c r="S117" t="s">
        <v>158</v>
      </c>
      <c r="T117">
        <v>9999999</v>
      </c>
      <c r="U117">
        <v>9999999</v>
      </c>
      <c r="V117" t="s">
        <v>675</v>
      </c>
      <c r="W117" t="s">
        <v>676</v>
      </c>
      <c r="X117" s="402" t="s">
        <v>900</v>
      </c>
      <c r="Y117" s="402" t="s">
        <v>900</v>
      </c>
      <c r="Z117" t="s">
        <v>901</v>
      </c>
      <c r="AA117" t="s">
        <v>4454</v>
      </c>
      <c r="AB117" t="s">
        <v>902</v>
      </c>
      <c r="AC117" t="s">
        <v>909</v>
      </c>
      <c r="AD117" t="s">
        <v>910</v>
      </c>
      <c r="AE117" s="402" t="s">
        <v>905</v>
      </c>
      <c r="AF117" t="s">
        <v>906</v>
      </c>
      <c r="AG117">
        <v>1066366816.87999</v>
      </c>
      <c r="AH117">
        <v>1064782897.59</v>
      </c>
      <c r="AI117">
        <v>1066366816.87999</v>
      </c>
      <c r="AJ117">
        <v>-1583919.29</v>
      </c>
      <c r="AK117" s="47">
        <v>1064782897.59</v>
      </c>
      <c r="AL117">
        <v>897916258.50699902</v>
      </c>
      <c r="AM117">
        <v>0</v>
      </c>
    </row>
    <row r="118" spans="1:39">
      <c r="A118">
        <v>20220930</v>
      </c>
      <c r="B118">
        <v>7242</v>
      </c>
      <c r="C118">
        <v>2</v>
      </c>
      <c r="D118" t="s">
        <v>1598</v>
      </c>
      <c r="E118" s="402" t="s">
        <v>1873</v>
      </c>
      <c r="F118" t="s">
        <v>1676</v>
      </c>
      <c r="G118">
        <v>107</v>
      </c>
      <c r="H118" t="s">
        <v>1600</v>
      </c>
      <c r="I118">
        <v>3</v>
      </c>
      <c r="J118" t="s">
        <v>1594</v>
      </c>
      <c r="K118" t="s">
        <v>684</v>
      </c>
      <c r="L118">
        <v>8</v>
      </c>
      <c r="M118" t="s">
        <v>435</v>
      </c>
      <c r="N118" t="s">
        <v>694</v>
      </c>
      <c r="O118" t="s">
        <v>703</v>
      </c>
      <c r="P118" t="s">
        <v>820</v>
      </c>
      <c r="Q118">
        <v>0</v>
      </c>
      <c r="R118" t="s">
        <v>1595</v>
      </c>
      <c r="S118" t="s">
        <v>158</v>
      </c>
      <c r="T118" t="s">
        <v>821</v>
      </c>
      <c r="U118" t="s">
        <v>822</v>
      </c>
      <c r="V118" t="s">
        <v>675</v>
      </c>
      <c r="W118" t="s">
        <v>676</v>
      </c>
      <c r="X118" s="402" t="s">
        <v>823</v>
      </c>
      <c r="Y118" s="402" t="s">
        <v>823</v>
      </c>
      <c r="Z118" t="s">
        <v>824</v>
      </c>
      <c r="AA118" t="s">
        <v>4462</v>
      </c>
      <c r="AB118" t="s">
        <v>739</v>
      </c>
      <c r="AC118" t="s">
        <v>890</v>
      </c>
      <c r="AD118" t="s">
        <v>891</v>
      </c>
      <c r="AE118" s="402" t="s">
        <v>827</v>
      </c>
      <c r="AF118" t="s">
        <v>739</v>
      </c>
      <c r="AG118">
        <v>-43428.4</v>
      </c>
      <c r="AH118">
        <v>0</v>
      </c>
      <c r="AI118">
        <v>0</v>
      </c>
      <c r="AJ118">
        <v>0</v>
      </c>
      <c r="AK118" s="47">
        <v>-43428.4</v>
      </c>
      <c r="AL118">
        <v>-43428.395299999902</v>
      </c>
      <c r="AM118">
        <v>0</v>
      </c>
    </row>
    <row r="119" spans="1:39">
      <c r="A119">
        <v>20220930</v>
      </c>
      <c r="B119">
        <v>7242</v>
      </c>
      <c r="C119">
        <v>2</v>
      </c>
      <c r="D119" t="s">
        <v>1598</v>
      </c>
      <c r="E119" s="402" t="s">
        <v>1877</v>
      </c>
      <c r="F119" t="s">
        <v>1683</v>
      </c>
      <c r="G119">
        <v>107</v>
      </c>
      <c r="H119" t="s">
        <v>1600</v>
      </c>
      <c r="I119">
        <v>3</v>
      </c>
      <c r="J119" t="s">
        <v>1594</v>
      </c>
      <c r="K119" t="s">
        <v>684</v>
      </c>
      <c r="L119">
        <v>8</v>
      </c>
      <c r="M119" t="s">
        <v>435</v>
      </c>
      <c r="N119" t="s">
        <v>694</v>
      </c>
      <c r="O119" t="s">
        <v>703</v>
      </c>
      <c r="P119" t="s">
        <v>684</v>
      </c>
      <c r="Q119">
        <v>0</v>
      </c>
      <c r="R119" t="s">
        <v>1595</v>
      </c>
      <c r="S119" t="s">
        <v>158</v>
      </c>
      <c r="T119" t="s">
        <v>998</v>
      </c>
      <c r="U119" t="s">
        <v>999</v>
      </c>
      <c r="V119" t="s">
        <v>675</v>
      </c>
      <c r="W119" t="s">
        <v>676</v>
      </c>
      <c r="X119" s="402" t="s">
        <v>1125</v>
      </c>
      <c r="Y119" s="402" t="s">
        <v>1125</v>
      </c>
      <c r="Z119" t="s">
        <v>1126</v>
      </c>
      <c r="AA119" t="s">
        <v>4404</v>
      </c>
      <c r="AB119" t="s">
        <v>4405</v>
      </c>
      <c r="AC119" t="s">
        <v>1367</v>
      </c>
      <c r="AD119" t="s">
        <v>1368</v>
      </c>
      <c r="AE119" s="402" t="s">
        <v>1055</v>
      </c>
      <c r="AF119" t="s">
        <v>1056</v>
      </c>
      <c r="AG119">
        <v>-311895.65000000002</v>
      </c>
      <c r="AH119">
        <v>0</v>
      </c>
      <c r="AI119">
        <v>0</v>
      </c>
      <c r="AJ119">
        <v>0</v>
      </c>
      <c r="AK119" s="47">
        <v>-311895.65000000002</v>
      </c>
      <c r="AL119">
        <v>-313950.23300000001</v>
      </c>
      <c r="AM119">
        <v>0</v>
      </c>
    </row>
    <row r="120" spans="1:39">
      <c r="A120">
        <v>20220930</v>
      </c>
      <c r="B120">
        <v>7242</v>
      </c>
      <c r="C120">
        <v>2</v>
      </c>
      <c r="D120" t="s">
        <v>1598</v>
      </c>
      <c r="E120" s="402" t="s">
        <v>1892</v>
      </c>
      <c r="F120" t="s">
        <v>1699</v>
      </c>
      <c r="G120">
        <v>107</v>
      </c>
      <c r="H120" t="s">
        <v>1600</v>
      </c>
      <c r="I120">
        <v>3</v>
      </c>
      <c r="J120" t="s">
        <v>1594</v>
      </c>
      <c r="K120" t="s">
        <v>684</v>
      </c>
      <c r="L120">
        <v>8</v>
      </c>
      <c r="M120" t="s">
        <v>435</v>
      </c>
      <c r="N120" t="s">
        <v>694</v>
      </c>
      <c r="O120" t="s">
        <v>703</v>
      </c>
      <c r="P120" t="s">
        <v>693</v>
      </c>
      <c r="Q120">
        <v>0</v>
      </c>
      <c r="R120" t="s">
        <v>1595</v>
      </c>
      <c r="S120" t="s">
        <v>158</v>
      </c>
      <c r="T120" t="s">
        <v>1304</v>
      </c>
      <c r="U120" t="s">
        <v>1305</v>
      </c>
      <c r="V120" t="s">
        <v>675</v>
      </c>
      <c r="W120" t="s">
        <v>676</v>
      </c>
      <c r="X120" s="402" t="s">
        <v>1304</v>
      </c>
      <c r="Y120" s="402" t="s">
        <v>1306</v>
      </c>
      <c r="Z120" t="s">
        <v>1307</v>
      </c>
      <c r="AA120" t="s">
        <v>4463</v>
      </c>
      <c r="AB120" t="s">
        <v>4464</v>
      </c>
      <c r="AC120" t="s">
        <v>1308</v>
      </c>
      <c r="AD120" t="s">
        <v>1309</v>
      </c>
      <c r="AE120" s="402" t="s">
        <v>1304</v>
      </c>
      <c r="AF120" t="s">
        <v>1305</v>
      </c>
      <c r="AG120">
        <v>155726.459999999</v>
      </c>
      <c r="AH120">
        <v>0</v>
      </c>
      <c r="AI120">
        <v>0</v>
      </c>
      <c r="AJ120">
        <v>0</v>
      </c>
      <c r="AK120" s="47">
        <v>155726.459999999</v>
      </c>
      <c r="AL120">
        <v>141307.34330000001</v>
      </c>
      <c r="AM120">
        <v>0</v>
      </c>
    </row>
    <row r="121" spans="1:39">
      <c r="A121">
        <v>20220930</v>
      </c>
      <c r="B121">
        <v>7242</v>
      </c>
      <c r="C121">
        <v>2</v>
      </c>
      <c r="D121" t="s">
        <v>1598</v>
      </c>
      <c r="E121" s="402" t="s">
        <v>1872</v>
      </c>
      <c r="F121" t="s">
        <v>1675</v>
      </c>
      <c r="G121">
        <v>107</v>
      </c>
      <c r="H121" t="s">
        <v>1600</v>
      </c>
      <c r="I121">
        <v>3</v>
      </c>
      <c r="J121" t="s">
        <v>1594</v>
      </c>
      <c r="K121" t="s">
        <v>684</v>
      </c>
      <c r="L121">
        <v>8</v>
      </c>
      <c r="M121" t="s">
        <v>435</v>
      </c>
      <c r="N121" t="s">
        <v>694</v>
      </c>
      <c r="O121" t="s">
        <v>703</v>
      </c>
      <c r="P121" t="s">
        <v>820</v>
      </c>
      <c r="Q121">
        <v>0</v>
      </c>
      <c r="R121" t="s">
        <v>1595</v>
      </c>
      <c r="S121" t="s">
        <v>158</v>
      </c>
      <c r="T121" t="s">
        <v>821</v>
      </c>
      <c r="U121" t="s">
        <v>822</v>
      </c>
      <c r="V121" t="s">
        <v>675</v>
      </c>
      <c r="W121" t="s">
        <v>676</v>
      </c>
      <c r="X121" s="402" t="s">
        <v>823</v>
      </c>
      <c r="Y121" s="402" t="s">
        <v>823</v>
      </c>
      <c r="Z121" t="s">
        <v>824</v>
      </c>
      <c r="AA121" t="s">
        <v>4462</v>
      </c>
      <c r="AB121" t="s">
        <v>739</v>
      </c>
      <c r="AC121" t="s">
        <v>890</v>
      </c>
      <c r="AD121" t="s">
        <v>891</v>
      </c>
      <c r="AE121" s="402" t="s">
        <v>827</v>
      </c>
      <c r="AF121" t="s">
        <v>739</v>
      </c>
      <c r="AG121">
        <v>-145489.1</v>
      </c>
      <c r="AH121">
        <v>0</v>
      </c>
      <c r="AI121">
        <v>13050</v>
      </c>
      <c r="AJ121">
        <v>-13050</v>
      </c>
      <c r="AK121" s="47">
        <v>-158539.1</v>
      </c>
      <c r="AL121">
        <v>-133207.85</v>
      </c>
      <c r="AM121">
        <v>0</v>
      </c>
    </row>
    <row r="122" spans="1:39">
      <c r="A122">
        <v>20220930</v>
      </c>
      <c r="B122">
        <v>7242</v>
      </c>
      <c r="C122">
        <v>2</v>
      </c>
      <c r="D122" t="s">
        <v>1598</v>
      </c>
      <c r="E122" s="402" t="s">
        <v>1894</v>
      </c>
      <c r="F122" t="s">
        <v>1701</v>
      </c>
      <c r="G122">
        <v>107</v>
      </c>
      <c r="H122" t="s">
        <v>1600</v>
      </c>
      <c r="I122">
        <v>3</v>
      </c>
      <c r="J122" t="s">
        <v>1594</v>
      </c>
      <c r="K122" t="s">
        <v>684</v>
      </c>
      <c r="L122">
        <v>8</v>
      </c>
      <c r="M122" t="s">
        <v>435</v>
      </c>
      <c r="N122" t="s">
        <v>694</v>
      </c>
      <c r="O122" t="s">
        <v>703</v>
      </c>
      <c r="P122" t="s">
        <v>693</v>
      </c>
      <c r="Q122">
        <v>0</v>
      </c>
      <c r="R122" t="s">
        <v>1595</v>
      </c>
      <c r="S122" t="s">
        <v>158</v>
      </c>
      <c r="T122" t="s">
        <v>1304</v>
      </c>
      <c r="U122" t="s">
        <v>1305</v>
      </c>
      <c r="V122" t="s">
        <v>675</v>
      </c>
      <c r="W122" t="s">
        <v>676</v>
      </c>
      <c r="X122" s="402" t="s">
        <v>1304</v>
      </c>
      <c r="Y122" s="402" t="s">
        <v>767</v>
      </c>
      <c r="Z122" t="s">
        <v>768</v>
      </c>
      <c r="AA122" t="s">
        <v>4465</v>
      </c>
      <c r="AB122" t="s">
        <v>4466</v>
      </c>
      <c r="AC122" t="s">
        <v>785</v>
      </c>
      <c r="AD122" t="s">
        <v>786</v>
      </c>
      <c r="AE122" s="402" t="s">
        <v>1304</v>
      </c>
      <c r="AF122" t="s">
        <v>1305</v>
      </c>
      <c r="AG122">
        <v>256284</v>
      </c>
      <c r="AH122">
        <v>0</v>
      </c>
      <c r="AI122">
        <v>0</v>
      </c>
      <c r="AJ122">
        <v>0</v>
      </c>
      <c r="AK122" s="55">
        <v>256284</v>
      </c>
      <c r="AL122">
        <v>242995.20000000001</v>
      </c>
      <c r="AM122">
        <v>0</v>
      </c>
    </row>
    <row r="123" spans="1:39">
      <c r="A123">
        <v>20220930</v>
      </c>
      <c r="B123">
        <v>7242</v>
      </c>
      <c r="C123">
        <v>2</v>
      </c>
      <c r="D123" t="s">
        <v>1598</v>
      </c>
      <c r="E123" s="402" t="s">
        <v>1869</v>
      </c>
      <c r="F123" t="s">
        <v>1672</v>
      </c>
      <c r="G123">
        <v>107</v>
      </c>
      <c r="H123" t="s">
        <v>1600</v>
      </c>
      <c r="I123">
        <v>3</v>
      </c>
      <c r="J123" t="s">
        <v>1594</v>
      </c>
      <c r="K123" t="s">
        <v>684</v>
      </c>
      <c r="L123">
        <v>8</v>
      </c>
      <c r="M123" t="s">
        <v>435</v>
      </c>
      <c r="N123" t="s">
        <v>694</v>
      </c>
      <c r="O123" t="s">
        <v>703</v>
      </c>
      <c r="P123" t="s">
        <v>820</v>
      </c>
      <c r="Q123">
        <v>0</v>
      </c>
      <c r="R123" t="s">
        <v>1595</v>
      </c>
      <c r="S123" t="s">
        <v>158</v>
      </c>
      <c r="T123" t="s">
        <v>821</v>
      </c>
      <c r="U123" t="s">
        <v>822</v>
      </c>
      <c r="V123" t="s">
        <v>675</v>
      </c>
      <c r="W123" t="s">
        <v>676</v>
      </c>
      <c r="X123" s="402" t="s">
        <v>823</v>
      </c>
      <c r="Y123" s="402" t="s">
        <v>823</v>
      </c>
      <c r="Z123" t="s">
        <v>824</v>
      </c>
      <c r="AA123" t="s">
        <v>4462</v>
      </c>
      <c r="AB123" t="s">
        <v>739</v>
      </c>
      <c r="AC123" t="s">
        <v>890</v>
      </c>
      <c r="AD123" t="s">
        <v>891</v>
      </c>
      <c r="AE123" s="402" t="s">
        <v>827</v>
      </c>
      <c r="AF123" t="s">
        <v>739</v>
      </c>
      <c r="AG123">
        <v>-870247.43999999901</v>
      </c>
      <c r="AH123">
        <v>175.69999999999899</v>
      </c>
      <c r="AI123">
        <v>16068.4799999999</v>
      </c>
      <c r="AJ123">
        <v>-15892.78</v>
      </c>
      <c r="AK123" s="47">
        <v>-886140.21999999904</v>
      </c>
      <c r="AL123">
        <v>-825411.42729999905</v>
      </c>
      <c r="AM123">
        <v>0</v>
      </c>
    </row>
    <row r="124" spans="1:39">
      <c r="A124">
        <v>20220930</v>
      </c>
      <c r="B124">
        <v>7242</v>
      </c>
      <c r="C124">
        <v>2</v>
      </c>
      <c r="D124" t="s">
        <v>1598</v>
      </c>
      <c r="E124" s="402" t="s">
        <v>1868</v>
      </c>
      <c r="F124" t="s">
        <v>1671</v>
      </c>
      <c r="G124">
        <v>107</v>
      </c>
      <c r="H124" t="s">
        <v>1600</v>
      </c>
      <c r="I124">
        <v>3</v>
      </c>
      <c r="J124" t="s">
        <v>1594</v>
      </c>
      <c r="K124" t="s">
        <v>684</v>
      </c>
      <c r="L124">
        <v>8</v>
      </c>
      <c r="M124" t="s">
        <v>435</v>
      </c>
      <c r="N124" t="s">
        <v>694</v>
      </c>
      <c r="O124" t="s">
        <v>703</v>
      </c>
      <c r="P124" t="s">
        <v>820</v>
      </c>
      <c r="Q124">
        <v>0</v>
      </c>
      <c r="R124" t="s">
        <v>1595</v>
      </c>
      <c r="S124" t="s">
        <v>158</v>
      </c>
      <c r="T124" t="s">
        <v>821</v>
      </c>
      <c r="U124" t="s">
        <v>822</v>
      </c>
      <c r="V124" t="s">
        <v>675</v>
      </c>
      <c r="W124" t="s">
        <v>676</v>
      </c>
      <c r="X124" s="402" t="s">
        <v>823</v>
      </c>
      <c r="Y124" s="402" t="s">
        <v>823</v>
      </c>
      <c r="Z124" t="s">
        <v>824</v>
      </c>
      <c r="AA124" t="s">
        <v>4462</v>
      </c>
      <c r="AB124" t="s">
        <v>739</v>
      </c>
      <c r="AC124" t="s">
        <v>890</v>
      </c>
      <c r="AD124" t="s">
        <v>891</v>
      </c>
      <c r="AE124" s="402" t="s">
        <v>827</v>
      </c>
      <c r="AF124" t="s">
        <v>739</v>
      </c>
      <c r="AG124">
        <v>-824004.20999999903</v>
      </c>
      <c r="AH124">
        <v>0</v>
      </c>
      <c r="AI124">
        <v>315006.59999999899</v>
      </c>
      <c r="AJ124">
        <v>-315006.59999999899</v>
      </c>
      <c r="AK124" s="47">
        <v>-1139010.81</v>
      </c>
      <c r="AL124">
        <v>-817661.94830000005</v>
      </c>
      <c r="AM124">
        <v>0</v>
      </c>
    </row>
    <row r="125" spans="1:39">
      <c r="A125">
        <v>20220930</v>
      </c>
      <c r="B125">
        <v>7242</v>
      </c>
      <c r="C125">
        <v>2</v>
      </c>
      <c r="D125" t="s">
        <v>1598</v>
      </c>
      <c r="E125" s="402" t="s">
        <v>1879</v>
      </c>
      <c r="F125" t="s">
        <v>1685</v>
      </c>
      <c r="G125">
        <v>107</v>
      </c>
      <c r="H125" t="s">
        <v>1600</v>
      </c>
      <c r="I125">
        <v>3</v>
      </c>
      <c r="J125" t="s">
        <v>1594</v>
      </c>
      <c r="K125" t="s">
        <v>684</v>
      </c>
      <c r="L125">
        <v>8</v>
      </c>
      <c r="M125" t="s">
        <v>435</v>
      </c>
      <c r="N125" t="s">
        <v>694</v>
      </c>
      <c r="O125" t="s">
        <v>703</v>
      </c>
      <c r="P125" t="s">
        <v>684</v>
      </c>
      <c r="Q125">
        <v>0</v>
      </c>
      <c r="R125" t="s">
        <v>1595</v>
      </c>
      <c r="S125" t="s">
        <v>158</v>
      </c>
      <c r="T125" t="s">
        <v>998</v>
      </c>
      <c r="U125" t="s">
        <v>999</v>
      </c>
      <c r="V125" t="s">
        <v>675</v>
      </c>
      <c r="W125" t="s">
        <v>676</v>
      </c>
      <c r="X125" s="402" t="s">
        <v>1125</v>
      </c>
      <c r="Y125" s="402" t="s">
        <v>1125</v>
      </c>
      <c r="Z125" t="s">
        <v>1126</v>
      </c>
      <c r="AA125" t="s">
        <v>4467</v>
      </c>
      <c r="AB125" t="s">
        <v>4468</v>
      </c>
      <c r="AC125" t="s">
        <v>1367</v>
      </c>
      <c r="AD125" t="s">
        <v>1368</v>
      </c>
      <c r="AE125" s="402" t="s">
        <v>1055</v>
      </c>
      <c r="AF125" t="s">
        <v>1056</v>
      </c>
      <c r="AG125">
        <v>131522.17000000001</v>
      </c>
      <c r="AH125">
        <v>0</v>
      </c>
      <c r="AI125">
        <v>0</v>
      </c>
      <c r="AJ125">
        <v>0</v>
      </c>
      <c r="AK125" s="47">
        <v>131522.17000000001</v>
      </c>
      <c r="AL125">
        <v>131522.17000000001</v>
      </c>
      <c r="AM125">
        <v>0</v>
      </c>
    </row>
    <row r="126" spans="1:39">
      <c r="A126">
        <v>20220930</v>
      </c>
      <c r="B126">
        <v>7242</v>
      </c>
      <c r="C126">
        <v>2</v>
      </c>
      <c r="D126" t="s">
        <v>1598</v>
      </c>
      <c r="E126" s="402" t="s">
        <v>1871</v>
      </c>
      <c r="F126" t="s">
        <v>1674</v>
      </c>
      <c r="G126">
        <v>107</v>
      </c>
      <c r="H126" t="s">
        <v>1600</v>
      </c>
      <c r="I126">
        <v>3</v>
      </c>
      <c r="J126" t="s">
        <v>1594</v>
      </c>
      <c r="K126" t="s">
        <v>684</v>
      </c>
      <c r="L126">
        <v>8</v>
      </c>
      <c r="M126" t="s">
        <v>435</v>
      </c>
      <c r="N126" t="s">
        <v>694</v>
      </c>
      <c r="O126" t="s">
        <v>703</v>
      </c>
      <c r="P126" t="s">
        <v>820</v>
      </c>
      <c r="Q126">
        <v>0</v>
      </c>
      <c r="R126" t="s">
        <v>1595</v>
      </c>
      <c r="S126" t="s">
        <v>158</v>
      </c>
      <c r="T126" t="s">
        <v>821</v>
      </c>
      <c r="U126" t="s">
        <v>822</v>
      </c>
      <c r="V126" t="s">
        <v>675</v>
      </c>
      <c r="W126" t="s">
        <v>676</v>
      </c>
      <c r="X126" s="402" t="s">
        <v>823</v>
      </c>
      <c r="Y126" s="402" t="s">
        <v>823</v>
      </c>
      <c r="Z126" t="s">
        <v>824</v>
      </c>
      <c r="AA126" t="s">
        <v>4462</v>
      </c>
      <c r="AB126" t="s">
        <v>739</v>
      </c>
      <c r="AC126" t="s">
        <v>825</v>
      </c>
      <c r="AD126" t="s">
        <v>826</v>
      </c>
      <c r="AE126" s="402" t="s">
        <v>827</v>
      </c>
      <c r="AF126" t="s">
        <v>739</v>
      </c>
      <c r="AG126">
        <v>-8076.6899999999896</v>
      </c>
      <c r="AH126">
        <v>0</v>
      </c>
      <c r="AI126">
        <v>0</v>
      </c>
      <c r="AJ126">
        <v>0</v>
      </c>
      <c r="AK126" s="47">
        <v>-8076.6899999999896</v>
      </c>
      <c r="AL126">
        <v>-7906.4350000000004</v>
      </c>
      <c r="AM126">
        <v>0</v>
      </c>
    </row>
    <row r="127" spans="1:39">
      <c r="A127">
        <v>20220930</v>
      </c>
      <c r="B127">
        <v>7242</v>
      </c>
      <c r="C127">
        <v>2</v>
      </c>
      <c r="D127" t="s">
        <v>1598</v>
      </c>
      <c r="E127" s="402" t="s">
        <v>1883</v>
      </c>
      <c r="F127" t="s">
        <v>1689</v>
      </c>
      <c r="G127">
        <v>107</v>
      </c>
      <c r="H127" t="s">
        <v>1600</v>
      </c>
      <c r="I127">
        <v>3</v>
      </c>
      <c r="J127" t="s">
        <v>1594</v>
      </c>
      <c r="K127" t="s">
        <v>684</v>
      </c>
      <c r="L127">
        <v>8</v>
      </c>
      <c r="M127" t="s">
        <v>435</v>
      </c>
      <c r="N127" t="s">
        <v>694</v>
      </c>
      <c r="O127" t="s">
        <v>703</v>
      </c>
      <c r="P127" t="s">
        <v>684</v>
      </c>
      <c r="Q127">
        <v>0</v>
      </c>
      <c r="R127" t="s">
        <v>1595</v>
      </c>
      <c r="S127" t="s">
        <v>158</v>
      </c>
      <c r="T127" t="s">
        <v>998</v>
      </c>
      <c r="U127" t="s">
        <v>999</v>
      </c>
      <c r="V127" t="s">
        <v>675</v>
      </c>
      <c r="W127" t="s">
        <v>676</v>
      </c>
      <c r="X127" s="402" t="s">
        <v>1000</v>
      </c>
      <c r="Y127" s="402" t="s">
        <v>1000</v>
      </c>
      <c r="Z127" t="s">
        <v>1001</v>
      </c>
      <c r="AA127" t="s">
        <v>4403</v>
      </c>
      <c r="AB127" t="s">
        <v>23</v>
      </c>
      <c r="AC127" t="s">
        <v>769</v>
      </c>
      <c r="AD127" t="s">
        <v>770</v>
      </c>
      <c r="AE127" s="402" t="s">
        <v>1055</v>
      </c>
      <c r="AF127" t="s">
        <v>1056</v>
      </c>
      <c r="AG127">
        <v>-129378.039999999</v>
      </c>
      <c r="AH127">
        <v>0</v>
      </c>
      <c r="AI127">
        <v>0</v>
      </c>
      <c r="AJ127">
        <v>0</v>
      </c>
      <c r="AK127" s="47">
        <v>-129378.039999999</v>
      </c>
      <c r="AL127">
        <v>-115473.463</v>
      </c>
      <c r="AM127">
        <v>0</v>
      </c>
    </row>
    <row r="128" spans="1:39">
      <c r="A128">
        <v>20220930</v>
      </c>
      <c r="B128">
        <v>7242</v>
      </c>
      <c r="C128">
        <v>2</v>
      </c>
      <c r="D128" t="s">
        <v>1598</v>
      </c>
      <c r="E128" s="402" t="s">
        <v>1942</v>
      </c>
      <c r="F128" t="s">
        <v>1719</v>
      </c>
      <c r="G128">
        <v>107</v>
      </c>
      <c r="H128" t="s">
        <v>1600</v>
      </c>
      <c r="I128">
        <v>3</v>
      </c>
      <c r="J128" t="s">
        <v>1594</v>
      </c>
      <c r="K128" t="s">
        <v>684</v>
      </c>
      <c r="L128">
        <v>8</v>
      </c>
      <c r="M128" t="s">
        <v>435</v>
      </c>
      <c r="N128" t="s">
        <v>694</v>
      </c>
      <c r="O128" t="s">
        <v>703</v>
      </c>
      <c r="P128" t="s">
        <v>684</v>
      </c>
      <c r="Q128">
        <v>0</v>
      </c>
      <c r="R128" t="s">
        <v>1595</v>
      </c>
      <c r="S128" t="s">
        <v>158</v>
      </c>
      <c r="T128" t="s">
        <v>998</v>
      </c>
      <c r="U128" t="s">
        <v>999</v>
      </c>
      <c r="V128" t="s">
        <v>675</v>
      </c>
      <c r="W128" t="s">
        <v>676</v>
      </c>
      <c r="X128" s="402" t="s">
        <v>1047</v>
      </c>
      <c r="Y128" s="402" t="s">
        <v>1047</v>
      </c>
      <c r="Z128" t="s">
        <v>1048</v>
      </c>
      <c r="AA128" t="s">
        <v>4403</v>
      </c>
      <c r="AB128" t="s">
        <v>23</v>
      </c>
      <c r="AC128" t="s">
        <v>1358</v>
      </c>
      <c r="AD128" t="s">
        <v>1359</v>
      </c>
      <c r="AE128" s="402" t="s">
        <v>1124</v>
      </c>
      <c r="AF128" t="s">
        <v>739</v>
      </c>
      <c r="AG128">
        <v>0</v>
      </c>
      <c r="AH128">
        <v>0</v>
      </c>
      <c r="AI128">
        <v>0</v>
      </c>
      <c r="AJ128">
        <v>0</v>
      </c>
      <c r="AK128" s="47">
        <v>0</v>
      </c>
      <c r="AL128">
        <v>-2757.6062999999899</v>
      </c>
      <c r="AM128">
        <v>0</v>
      </c>
    </row>
    <row r="129" spans="1:39">
      <c r="A129">
        <v>20220930</v>
      </c>
      <c r="B129">
        <v>7242</v>
      </c>
      <c r="C129">
        <v>2</v>
      </c>
      <c r="D129" t="s">
        <v>1598</v>
      </c>
      <c r="E129" s="402" t="s">
        <v>1938</v>
      </c>
      <c r="F129" t="s">
        <v>1755</v>
      </c>
      <c r="G129">
        <v>107</v>
      </c>
      <c r="H129" t="s">
        <v>1600</v>
      </c>
      <c r="I129">
        <v>3</v>
      </c>
      <c r="J129" t="s">
        <v>1594</v>
      </c>
      <c r="K129" t="s">
        <v>684</v>
      </c>
      <c r="L129">
        <v>8</v>
      </c>
      <c r="M129" t="s">
        <v>435</v>
      </c>
      <c r="N129" t="s">
        <v>694</v>
      </c>
      <c r="O129" t="s">
        <v>703</v>
      </c>
      <c r="P129" t="s">
        <v>693</v>
      </c>
      <c r="Q129">
        <v>0</v>
      </c>
      <c r="R129" t="s">
        <v>1595</v>
      </c>
      <c r="S129" t="s">
        <v>158</v>
      </c>
      <c r="T129" t="s">
        <v>1263</v>
      </c>
      <c r="U129" t="s">
        <v>1264</v>
      </c>
      <c r="V129" t="s">
        <v>675</v>
      </c>
      <c r="W129" t="s">
        <v>676</v>
      </c>
      <c r="X129" s="402" t="s">
        <v>1265</v>
      </c>
      <c r="Y129" s="402" t="s">
        <v>1265</v>
      </c>
      <c r="Z129" t="s">
        <v>1266</v>
      </c>
      <c r="AA129" t="s">
        <v>4469</v>
      </c>
      <c r="AB129" t="s">
        <v>4447</v>
      </c>
      <c r="AC129" t="s">
        <v>1381</v>
      </c>
      <c r="AD129" t="s">
        <v>1382</v>
      </c>
      <c r="AE129" s="402" t="s">
        <v>1383</v>
      </c>
      <c r="AF129" t="s">
        <v>1384</v>
      </c>
      <c r="AG129">
        <v>1074581.53</v>
      </c>
      <c r="AH129">
        <v>190658.45</v>
      </c>
      <c r="AI129">
        <v>9281.9099999999908</v>
      </c>
      <c r="AJ129">
        <v>181376.54</v>
      </c>
      <c r="AK129" s="47">
        <v>1255958.07</v>
      </c>
      <c r="AL129">
        <v>1064206.7305999901</v>
      </c>
      <c r="AM129">
        <v>0</v>
      </c>
    </row>
    <row r="130" spans="1:39">
      <c r="A130">
        <v>20220930</v>
      </c>
      <c r="B130">
        <v>7242</v>
      </c>
      <c r="C130">
        <v>2</v>
      </c>
      <c r="D130" t="s">
        <v>1598</v>
      </c>
      <c r="E130" s="402" t="s">
        <v>1905</v>
      </c>
      <c r="F130" t="s">
        <v>1714</v>
      </c>
      <c r="G130">
        <v>107</v>
      </c>
      <c r="H130" t="s">
        <v>1600</v>
      </c>
      <c r="I130">
        <v>3</v>
      </c>
      <c r="J130" t="s">
        <v>1594</v>
      </c>
      <c r="K130" t="s">
        <v>684</v>
      </c>
      <c r="L130">
        <v>8</v>
      </c>
      <c r="M130" t="s">
        <v>435</v>
      </c>
      <c r="N130" t="s">
        <v>694</v>
      </c>
      <c r="O130" t="s">
        <v>703</v>
      </c>
      <c r="P130" t="s">
        <v>684</v>
      </c>
      <c r="Q130">
        <v>0</v>
      </c>
      <c r="R130" t="s">
        <v>1595</v>
      </c>
      <c r="S130" t="s">
        <v>158</v>
      </c>
      <c r="T130" t="s">
        <v>998</v>
      </c>
      <c r="U130" t="s">
        <v>999</v>
      </c>
      <c r="V130" t="s">
        <v>675</v>
      </c>
      <c r="W130" t="s">
        <v>676</v>
      </c>
      <c r="X130" s="402" t="s">
        <v>1116</v>
      </c>
      <c r="Y130" s="402" t="s">
        <v>1116</v>
      </c>
      <c r="Z130" t="s">
        <v>1117</v>
      </c>
      <c r="AA130" t="s">
        <v>4403</v>
      </c>
      <c r="AB130" t="s">
        <v>23</v>
      </c>
      <c r="AC130" t="s">
        <v>1153</v>
      </c>
      <c r="AD130" t="s">
        <v>1154</v>
      </c>
      <c r="AE130" s="402" t="s">
        <v>1124</v>
      </c>
      <c r="AF130" t="s">
        <v>739</v>
      </c>
      <c r="AG130">
        <v>-2069.1399999999899</v>
      </c>
      <c r="AH130">
        <v>0</v>
      </c>
      <c r="AI130">
        <v>0</v>
      </c>
      <c r="AJ130">
        <v>0</v>
      </c>
      <c r="AK130" s="47">
        <v>-2069.1399999999899</v>
      </c>
      <c r="AL130">
        <v>-2604.19399999999</v>
      </c>
      <c r="AM130">
        <v>0</v>
      </c>
    </row>
    <row r="131" spans="1:39">
      <c r="A131">
        <v>20220930</v>
      </c>
      <c r="B131">
        <v>7242</v>
      </c>
      <c r="C131">
        <v>2</v>
      </c>
      <c r="D131" t="s">
        <v>1598</v>
      </c>
      <c r="E131" s="402" t="s">
        <v>1918</v>
      </c>
      <c r="F131" t="s">
        <v>1736</v>
      </c>
      <c r="G131">
        <v>107</v>
      </c>
      <c r="H131" t="s">
        <v>1600</v>
      </c>
      <c r="I131">
        <v>3</v>
      </c>
      <c r="J131" t="s">
        <v>1594</v>
      </c>
      <c r="K131" t="s">
        <v>684</v>
      </c>
      <c r="L131">
        <v>8</v>
      </c>
      <c r="M131" t="s">
        <v>435</v>
      </c>
      <c r="N131" t="s">
        <v>694</v>
      </c>
      <c r="O131" t="s">
        <v>703</v>
      </c>
      <c r="P131" t="s">
        <v>820</v>
      </c>
      <c r="Q131">
        <v>0</v>
      </c>
      <c r="R131" t="s">
        <v>1595</v>
      </c>
      <c r="S131" t="s">
        <v>158</v>
      </c>
      <c r="T131" t="s">
        <v>830</v>
      </c>
      <c r="U131" t="s">
        <v>831</v>
      </c>
      <c r="V131" t="s">
        <v>675</v>
      </c>
      <c r="W131" t="s">
        <v>676</v>
      </c>
      <c r="X131" s="402" t="s">
        <v>863</v>
      </c>
      <c r="Y131" s="402" t="s">
        <v>863</v>
      </c>
      <c r="Z131" t="s">
        <v>864</v>
      </c>
      <c r="AA131" t="s">
        <v>4444</v>
      </c>
      <c r="AB131" t="s">
        <v>4445</v>
      </c>
      <c r="AC131" t="s">
        <v>851</v>
      </c>
      <c r="AD131" t="s">
        <v>852</v>
      </c>
      <c r="AE131" s="402" t="s">
        <v>865</v>
      </c>
      <c r="AF131" t="s">
        <v>866</v>
      </c>
      <c r="AG131">
        <v>-125003.86999999901</v>
      </c>
      <c r="AH131">
        <v>0</v>
      </c>
      <c r="AI131">
        <v>0</v>
      </c>
      <c r="AJ131">
        <v>0</v>
      </c>
      <c r="AK131" s="47">
        <v>-125003.86999999901</v>
      </c>
      <c r="AL131">
        <v>-122484.5273</v>
      </c>
      <c r="AM131">
        <v>0</v>
      </c>
    </row>
    <row r="132" spans="1:39">
      <c r="A132">
        <v>20220930</v>
      </c>
      <c r="B132">
        <v>7242</v>
      </c>
      <c r="C132">
        <v>2</v>
      </c>
      <c r="D132" t="s">
        <v>1598</v>
      </c>
      <c r="E132" s="402" t="s">
        <v>1948</v>
      </c>
      <c r="F132" t="s">
        <v>1757</v>
      </c>
      <c r="G132">
        <v>107</v>
      </c>
      <c r="H132" t="s">
        <v>1600</v>
      </c>
      <c r="I132">
        <v>3</v>
      </c>
      <c r="J132" t="s">
        <v>1594</v>
      </c>
      <c r="K132" t="s">
        <v>684</v>
      </c>
      <c r="L132">
        <v>8</v>
      </c>
      <c r="M132" t="s">
        <v>435</v>
      </c>
      <c r="N132" t="s">
        <v>694</v>
      </c>
      <c r="O132" t="s">
        <v>703</v>
      </c>
      <c r="P132" t="s">
        <v>684</v>
      </c>
      <c r="Q132">
        <v>0</v>
      </c>
      <c r="R132" t="s">
        <v>1595</v>
      </c>
      <c r="S132" t="s">
        <v>158</v>
      </c>
      <c r="T132" t="s">
        <v>998</v>
      </c>
      <c r="U132" t="s">
        <v>999</v>
      </c>
      <c r="V132" t="s">
        <v>675</v>
      </c>
      <c r="W132" t="s">
        <v>676</v>
      </c>
      <c r="X132" s="402" t="s">
        <v>1116</v>
      </c>
      <c r="Y132" s="402" t="s">
        <v>1116</v>
      </c>
      <c r="Z132" t="s">
        <v>1117</v>
      </c>
      <c r="AA132" t="s">
        <v>4403</v>
      </c>
      <c r="AB132" t="s">
        <v>23</v>
      </c>
      <c r="AC132" t="s">
        <v>1155</v>
      </c>
      <c r="AD132" t="s">
        <v>1156</v>
      </c>
      <c r="AE132" s="402" t="s">
        <v>1124</v>
      </c>
      <c r="AF132" t="s">
        <v>739</v>
      </c>
      <c r="AG132">
        <v>-1851.7</v>
      </c>
      <c r="AH132">
        <v>0</v>
      </c>
      <c r="AI132">
        <v>0</v>
      </c>
      <c r="AJ132">
        <v>0</v>
      </c>
      <c r="AK132" s="47">
        <v>-1851.7</v>
      </c>
      <c r="AL132">
        <v>-2676.8580000000002</v>
      </c>
      <c r="AM132">
        <v>0</v>
      </c>
    </row>
    <row r="133" spans="1:39">
      <c r="A133">
        <v>20220930</v>
      </c>
      <c r="B133">
        <v>7242</v>
      </c>
      <c r="C133">
        <v>2</v>
      </c>
      <c r="D133" t="s">
        <v>1598</v>
      </c>
      <c r="E133" s="402" t="s">
        <v>1943</v>
      </c>
      <c r="F133" t="s">
        <v>1715</v>
      </c>
      <c r="G133">
        <v>107</v>
      </c>
      <c r="H133" t="s">
        <v>1600</v>
      </c>
      <c r="I133">
        <v>3</v>
      </c>
      <c r="J133" t="s">
        <v>1594</v>
      </c>
      <c r="K133" t="s">
        <v>684</v>
      </c>
      <c r="L133">
        <v>8</v>
      </c>
      <c r="M133" t="s">
        <v>435</v>
      </c>
      <c r="N133" t="s">
        <v>694</v>
      </c>
      <c r="O133" t="s">
        <v>703</v>
      </c>
      <c r="P133" t="s">
        <v>684</v>
      </c>
      <c r="Q133">
        <v>0</v>
      </c>
      <c r="R133" t="s">
        <v>1595</v>
      </c>
      <c r="S133" t="s">
        <v>158</v>
      </c>
      <c r="T133" t="s">
        <v>998</v>
      </c>
      <c r="U133" t="s">
        <v>999</v>
      </c>
      <c r="V133" t="s">
        <v>675</v>
      </c>
      <c r="W133" t="s">
        <v>676</v>
      </c>
      <c r="X133" s="402" t="s">
        <v>1116</v>
      </c>
      <c r="Y133" s="402" t="s">
        <v>1116</v>
      </c>
      <c r="Z133" t="s">
        <v>1117</v>
      </c>
      <c r="AA133" t="s">
        <v>4403</v>
      </c>
      <c r="AB133" t="s">
        <v>23</v>
      </c>
      <c r="AC133" t="s">
        <v>1122</v>
      </c>
      <c r="AD133" t="s">
        <v>1123</v>
      </c>
      <c r="AE133" s="402" t="s">
        <v>1124</v>
      </c>
      <c r="AF133" t="s">
        <v>739</v>
      </c>
      <c r="AG133">
        <v>-1543.23</v>
      </c>
      <c r="AH133">
        <v>0</v>
      </c>
      <c r="AI133">
        <v>0</v>
      </c>
      <c r="AJ133">
        <v>0</v>
      </c>
      <c r="AK133" s="47">
        <v>-1543.23</v>
      </c>
      <c r="AL133">
        <v>-2230.86329999999</v>
      </c>
      <c r="AM133">
        <v>0</v>
      </c>
    </row>
    <row r="134" spans="1:39">
      <c r="A134">
        <v>20220930</v>
      </c>
      <c r="B134">
        <v>7242</v>
      </c>
      <c r="C134">
        <v>2</v>
      </c>
      <c r="D134" t="s">
        <v>1598</v>
      </c>
      <c r="E134" s="402" t="s">
        <v>1811</v>
      </c>
      <c r="F134" t="s">
        <v>1617</v>
      </c>
      <c r="G134">
        <v>107</v>
      </c>
      <c r="H134" t="s">
        <v>1600</v>
      </c>
      <c r="I134">
        <v>3</v>
      </c>
      <c r="J134" t="s">
        <v>1594</v>
      </c>
      <c r="K134" t="s">
        <v>684</v>
      </c>
      <c r="L134">
        <v>8</v>
      </c>
      <c r="M134" t="s">
        <v>435</v>
      </c>
      <c r="N134" t="s">
        <v>694</v>
      </c>
      <c r="O134" t="s">
        <v>703</v>
      </c>
      <c r="P134" t="s">
        <v>693</v>
      </c>
      <c r="Q134">
        <v>0</v>
      </c>
      <c r="R134" t="s">
        <v>1595</v>
      </c>
      <c r="S134" t="s">
        <v>158</v>
      </c>
      <c r="T134" t="s">
        <v>1208</v>
      </c>
      <c r="U134" t="s">
        <v>1209</v>
      </c>
      <c r="V134" t="s">
        <v>675</v>
      </c>
      <c r="W134" t="s">
        <v>676</v>
      </c>
      <c r="X134" s="402" t="s">
        <v>1210</v>
      </c>
      <c r="Y134" s="402" t="s">
        <v>1210</v>
      </c>
      <c r="Z134" t="s">
        <v>36</v>
      </c>
      <c r="AA134" t="s">
        <v>4470</v>
      </c>
      <c r="AB134" t="s">
        <v>4471</v>
      </c>
      <c r="AC134" t="s">
        <v>1211</v>
      </c>
      <c r="AD134" t="s">
        <v>1212</v>
      </c>
      <c r="AE134" s="402" t="s">
        <v>1213</v>
      </c>
      <c r="AF134" t="s">
        <v>1214</v>
      </c>
      <c r="AG134">
        <v>82708.559999999896</v>
      </c>
      <c r="AH134">
        <v>0</v>
      </c>
      <c r="AI134">
        <v>0</v>
      </c>
      <c r="AJ134">
        <v>0</v>
      </c>
      <c r="AK134" s="47">
        <v>82708.559999999896</v>
      </c>
      <c r="AL134">
        <v>74437.703999999896</v>
      </c>
      <c r="AM134">
        <v>0</v>
      </c>
    </row>
    <row r="135" spans="1:39">
      <c r="A135">
        <v>20220930</v>
      </c>
      <c r="B135">
        <v>7242</v>
      </c>
      <c r="C135">
        <v>2</v>
      </c>
      <c r="D135" t="s">
        <v>1598</v>
      </c>
      <c r="E135" s="402" t="s">
        <v>1893</v>
      </c>
      <c r="F135" t="s">
        <v>1700</v>
      </c>
      <c r="G135">
        <v>107</v>
      </c>
      <c r="H135" t="s">
        <v>1600</v>
      </c>
      <c r="I135">
        <v>3</v>
      </c>
      <c r="J135" t="s">
        <v>1594</v>
      </c>
      <c r="K135" t="s">
        <v>684</v>
      </c>
      <c r="L135">
        <v>8</v>
      </c>
      <c r="M135" t="s">
        <v>435</v>
      </c>
      <c r="N135" t="s">
        <v>694</v>
      </c>
      <c r="O135" t="s">
        <v>703</v>
      </c>
      <c r="P135" t="s">
        <v>693</v>
      </c>
      <c r="Q135">
        <v>0</v>
      </c>
      <c r="R135" t="s">
        <v>1595</v>
      </c>
      <c r="S135" t="s">
        <v>158</v>
      </c>
      <c r="T135" t="s">
        <v>765</v>
      </c>
      <c r="U135" t="s">
        <v>766</v>
      </c>
      <c r="V135" t="s">
        <v>675</v>
      </c>
      <c r="W135" t="s">
        <v>676</v>
      </c>
      <c r="X135" s="402" t="s">
        <v>1184</v>
      </c>
      <c r="Y135" s="402" t="s">
        <v>1184</v>
      </c>
      <c r="Z135" t="s">
        <v>1185</v>
      </c>
      <c r="AA135" t="s">
        <v>4472</v>
      </c>
      <c r="AB135" t="s">
        <v>739</v>
      </c>
      <c r="AC135" t="s">
        <v>1186</v>
      </c>
      <c r="AD135" t="s">
        <v>1187</v>
      </c>
      <c r="AE135" s="402" t="s">
        <v>1188</v>
      </c>
      <c r="AF135" t="s">
        <v>1189</v>
      </c>
      <c r="AG135">
        <v>2138.92</v>
      </c>
      <c r="AH135">
        <v>0</v>
      </c>
      <c r="AI135">
        <v>0</v>
      </c>
      <c r="AJ135">
        <v>0</v>
      </c>
      <c r="AK135" s="55">
        <v>2138.92</v>
      </c>
      <c r="AL135">
        <v>2138.92</v>
      </c>
      <c r="AM135">
        <v>0</v>
      </c>
    </row>
    <row r="136" spans="1:39">
      <c r="A136">
        <v>20220930</v>
      </c>
      <c r="B136">
        <v>7242</v>
      </c>
      <c r="C136">
        <v>2</v>
      </c>
      <c r="D136" t="s">
        <v>1598</v>
      </c>
      <c r="E136" s="402" t="s">
        <v>1859</v>
      </c>
      <c r="F136" t="s">
        <v>1665</v>
      </c>
      <c r="G136">
        <v>107</v>
      </c>
      <c r="H136" t="s">
        <v>1600</v>
      </c>
      <c r="I136">
        <v>3</v>
      </c>
      <c r="J136" t="s">
        <v>1594</v>
      </c>
      <c r="K136" t="s">
        <v>684</v>
      </c>
      <c r="L136">
        <v>8</v>
      </c>
      <c r="M136" t="s">
        <v>435</v>
      </c>
      <c r="N136" t="s">
        <v>694</v>
      </c>
      <c r="O136" t="s">
        <v>703</v>
      </c>
      <c r="P136" t="s">
        <v>820</v>
      </c>
      <c r="Q136">
        <v>0</v>
      </c>
      <c r="R136" t="s">
        <v>1595</v>
      </c>
      <c r="S136" t="s">
        <v>158</v>
      </c>
      <c r="T136" t="s">
        <v>830</v>
      </c>
      <c r="U136" t="s">
        <v>831</v>
      </c>
      <c r="V136" t="s">
        <v>675</v>
      </c>
      <c r="W136" t="s">
        <v>676</v>
      </c>
      <c r="X136" s="402" t="s">
        <v>832</v>
      </c>
      <c r="Y136" s="402" t="s">
        <v>832</v>
      </c>
      <c r="Z136" t="s">
        <v>833</v>
      </c>
      <c r="AA136" t="s">
        <v>4444</v>
      </c>
      <c r="AB136" t="s">
        <v>4445</v>
      </c>
      <c r="AC136" t="s">
        <v>840</v>
      </c>
      <c r="AD136" t="s">
        <v>841</v>
      </c>
      <c r="AE136" s="402" t="s">
        <v>842</v>
      </c>
      <c r="AF136" t="s">
        <v>843</v>
      </c>
      <c r="AG136">
        <v>-347703.51</v>
      </c>
      <c r="AH136">
        <v>0</v>
      </c>
      <c r="AI136">
        <v>17077.59</v>
      </c>
      <c r="AJ136">
        <v>-17077.59</v>
      </c>
      <c r="AK136" s="47">
        <v>-364781.09999999899</v>
      </c>
      <c r="AL136">
        <v>-345862.63030000002</v>
      </c>
      <c r="AM136">
        <v>0</v>
      </c>
    </row>
    <row r="137" spans="1:39">
      <c r="A137">
        <v>20220930</v>
      </c>
      <c r="B137">
        <v>7242</v>
      </c>
      <c r="C137">
        <v>2</v>
      </c>
      <c r="D137" t="s">
        <v>1598</v>
      </c>
      <c r="E137" s="402" t="s">
        <v>1947</v>
      </c>
      <c r="F137" t="s">
        <v>1717</v>
      </c>
      <c r="G137">
        <v>107</v>
      </c>
      <c r="H137" t="s">
        <v>1600</v>
      </c>
      <c r="I137">
        <v>3</v>
      </c>
      <c r="J137" t="s">
        <v>1594</v>
      </c>
      <c r="K137" t="s">
        <v>684</v>
      </c>
      <c r="L137">
        <v>8</v>
      </c>
      <c r="M137" t="s">
        <v>435</v>
      </c>
      <c r="N137" t="s">
        <v>694</v>
      </c>
      <c r="O137" t="s">
        <v>703</v>
      </c>
      <c r="P137" t="s">
        <v>684</v>
      </c>
      <c r="Q137">
        <v>0</v>
      </c>
      <c r="R137" t="s">
        <v>1595</v>
      </c>
      <c r="S137" t="s">
        <v>158</v>
      </c>
      <c r="T137" t="s">
        <v>998</v>
      </c>
      <c r="U137" t="s">
        <v>999</v>
      </c>
      <c r="V137" t="s">
        <v>675</v>
      </c>
      <c r="W137" t="s">
        <v>676</v>
      </c>
      <c r="X137" s="402" t="s">
        <v>1116</v>
      </c>
      <c r="Y137" s="402" t="s">
        <v>1116</v>
      </c>
      <c r="Z137" t="s">
        <v>1117</v>
      </c>
      <c r="AA137" t="s">
        <v>4403</v>
      </c>
      <c r="AB137" t="s">
        <v>23</v>
      </c>
      <c r="AC137" t="s">
        <v>1151</v>
      </c>
      <c r="AD137" t="s">
        <v>1152</v>
      </c>
      <c r="AE137" s="402" t="s">
        <v>1124</v>
      </c>
      <c r="AF137" t="s">
        <v>739</v>
      </c>
      <c r="AG137">
        <v>-20585.84</v>
      </c>
      <c r="AH137">
        <v>0</v>
      </c>
      <c r="AI137">
        <v>0</v>
      </c>
      <c r="AJ137">
        <v>0</v>
      </c>
      <c r="AK137" s="47">
        <v>-20585.84</v>
      </c>
      <c r="AL137">
        <v>-29804.3885999999</v>
      </c>
      <c r="AM137">
        <v>0</v>
      </c>
    </row>
    <row r="138" spans="1:39">
      <c r="A138">
        <v>20220930</v>
      </c>
      <c r="B138">
        <v>7242</v>
      </c>
      <c r="C138">
        <v>2</v>
      </c>
      <c r="D138" t="s">
        <v>1598</v>
      </c>
      <c r="E138" s="402" t="s">
        <v>1904</v>
      </c>
      <c r="F138" t="s">
        <v>1712</v>
      </c>
      <c r="G138">
        <v>107</v>
      </c>
      <c r="H138" t="s">
        <v>1600</v>
      </c>
      <c r="I138">
        <v>3</v>
      </c>
      <c r="J138" t="s">
        <v>1594</v>
      </c>
      <c r="K138" t="s">
        <v>684</v>
      </c>
      <c r="L138">
        <v>8</v>
      </c>
      <c r="M138" t="s">
        <v>435</v>
      </c>
      <c r="N138" t="s">
        <v>694</v>
      </c>
      <c r="O138" t="s">
        <v>703</v>
      </c>
      <c r="P138" t="s">
        <v>684</v>
      </c>
      <c r="Q138">
        <v>0</v>
      </c>
      <c r="R138" t="s">
        <v>1595</v>
      </c>
      <c r="S138" t="s">
        <v>158</v>
      </c>
      <c r="T138" t="s">
        <v>998</v>
      </c>
      <c r="U138" t="s">
        <v>999</v>
      </c>
      <c r="V138" t="s">
        <v>675</v>
      </c>
      <c r="W138" t="s">
        <v>676</v>
      </c>
      <c r="X138" s="402" t="s">
        <v>1116</v>
      </c>
      <c r="Y138" s="402" t="s">
        <v>1116</v>
      </c>
      <c r="Z138" t="s">
        <v>1117</v>
      </c>
      <c r="AA138" t="s">
        <v>4403</v>
      </c>
      <c r="AB138" t="s">
        <v>23</v>
      </c>
      <c r="AC138" t="s">
        <v>1355</v>
      </c>
      <c r="AD138" t="s">
        <v>1356</v>
      </c>
      <c r="AE138" s="402" t="s">
        <v>1124</v>
      </c>
      <c r="AF138" t="s">
        <v>739</v>
      </c>
      <c r="AG138">
        <v>-25864.09</v>
      </c>
      <c r="AH138">
        <v>0</v>
      </c>
      <c r="AI138">
        <v>0</v>
      </c>
      <c r="AJ138">
        <v>0</v>
      </c>
      <c r="AK138" s="47">
        <v>-25864.09</v>
      </c>
      <c r="AL138">
        <v>-38327.949000000001</v>
      </c>
      <c r="AM138">
        <v>0</v>
      </c>
    </row>
    <row r="139" spans="1:39">
      <c r="A139">
        <v>20220930</v>
      </c>
      <c r="B139">
        <v>7242</v>
      </c>
      <c r="C139">
        <v>2</v>
      </c>
      <c r="D139" t="s">
        <v>1598</v>
      </c>
      <c r="E139" s="402" t="s">
        <v>1862</v>
      </c>
      <c r="F139" t="s">
        <v>1667</v>
      </c>
      <c r="G139">
        <v>107</v>
      </c>
      <c r="H139" t="s">
        <v>1600</v>
      </c>
      <c r="I139">
        <v>3</v>
      </c>
      <c r="J139" t="s">
        <v>1594</v>
      </c>
      <c r="K139" t="s">
        <v>684</v>
      </c>
      <c r="L139">
        <v>8</v>
      </c>
      <c r="M139" t="s">
        <v>435</v>
      </c>
      <c r="N139" t="s">
        <v>694</v>
      </c>
      <c r="O139" t="s">
        <v>703</v>
      </c>
      <c r="P139" t="s">
        <v>820</v>
      </c>
      <c r="Q139">
        <v>0</v>
      </c>
      <c r="R139" t="s">
        <v>1595</v>
      </c>
      <c r="S139" t="s">
        <v>158</v>
      </c>
      <c r="T139" t="s">
        <v>830</v>
      </c>
      <c r="U139" t="s">
        <v>831</v>
      </c>
      <c r="V139" t="s">
        <v>675</v>
      </c>
      <c r="W139" t="s">
        <v>676</v>
      </c>
      <c r="X139" s="402" t="s">
        <v>850</v>
      </c>
      <c r="Y139" s="402" t="s">
        <v>850</v>
      </c>
      <c r="Z139" t="s">
        <v>437</v>
      </c>
      <c r="AA139" t="s">
        <v>4444</v>
      </c>
      <c r="AB139" t="s">
        <v>4445</v>
      </c>
      <c r="AC139" t="s">
        <v>851</v>
      </c>
      <c r="AD139" t="s">
        <v>852</v>
      </c>
      <c r="AE139" s="402" t="s">
        <v>842</v>
      </c>
      <c r="AF139" t="s">
        <v>843</v>
      </c>
      <c r="AG139">
        <v>-565515</v>
      </c>
      <c r="AH139">
        <v>0</v>
      </c>
      <c r="AI139">
        <v>0</v>
      </c>
      <c r="AJ139">
        <v>0</v>
      </c>
      <c r="AK139" s="47">
        <v>-565515</v>
      </c>
      <c r="AL139">
        <v>-523232.2</v>
      </c>
      <c r="AM139">
        <v>0</v>
      </c>
    </row>
    <row r="140" spans="1:39">
      <c r="A140">
        <v>20220930</v>
      </c>
      <c r="B140">
        <v>7242</v>
      </c>
      <c r="C140">
        <v>2</v>
      </c>
      <c r="D140" t="s">
        <v>1598</v>
      </c>
      <c r="E140" s="402" t="s">
        <v>1990</v>
      </c>
      <c r="F140" t="s">
        <v>1785</v>
      </c>
      <c r="G140">
        <v>107</v>
      </c>
      <c r="H140" t="s">
        <v>1600</v>
      </c>
      <c r="I140">
        <v>3</v>
      </c>
      <c r="J140" t="s">
        <v>1594</v>
      </c>
      <c r="K140" t="s">
        <v>684</v>
      </c>
      <c r="L140">
        <v>8</v>
      </c>
      <c r="M140" t="s">
        <v>435</v>
      </c>
      <c r="N140" t="s">
        <v>694</v>
      </c>
      <c r="O140" t="s">
        <v>703</v>
      </c>
      <c r="P140" t="s">
        <v>693</v>
      </c>
      <c r="Q140">
        <v>0</v>
      </c>
      <c r="R140" t="s">
        <v>1595</v>
      </c>
      <c r="S140" t="s">
        <v>158</v>
      </c>
      <c r="T140" t="s">
        <v>1176</v>
      </c>
      <c r="U140" t="s">
        <v>1177</v>
      </c>
      <c r="V140" t="s">
        <v>675</v>
      </c>
      <c r="W140" t="s">
        <v>676</v>
      </c>
      <c r="X140" s="402" t="s">
        <v>1178</v>
      </c>
      <c r="Y140" s="402" t="s">
        <v>1178</v>
      </c>
      <c r="Z140" t="s">
        <v>1179</v>
      </c>
      <c r="AA140" t="s">
        <v>4473</v>
      </c>
      <c r="AB140" t="s">
        <v>739</v>
      </c>
      <c r="AC140" t="s">
        <v>1180</v>
      </c>
      <c r="AD140" t="s">
        <v>1181</v>
      </c>
      <c r="AE140" s="402" t="s">
        <v>1182</v>
      </c>
      <c r="AF140" t="s">
        <v>739</v>
      </c>
      <c r="AG140">
        <v>38731.389999999898</v>
      </c>
      <c r="AH140">
        <v>4862.8599999999897</v>
      </c>
      <c r="AI140">
        <v>0</v>
      </c>
      <c r="AJ140">
        <v>4862.8599999999897</v>
      </c>
      <c r="AK140" s="47">
        <v>43594.25</v>
      </c>
      <c r="AL140">
        <v>38908.849999999897</v>
      </c>
      <c r="AM140">
        <v>0</v>
      </c>
    </row>
    <row r="141" spans="1:39">
      <c r="A141">
        <v>20220930</v>
      </c>
      <c r="B141">
        <v>7242</v>
      </c>
      <c r="C141">
        <v>2</v>
      </c>
      <c r="D141" t="s">
        <v>1598</v>
      </c>
      <c r="E141" s="402" t="s">
        <v>2492</v>
      </c>
      <c r="F141" t="s">
        <v>2491</v>
      </c>
      <c r="G141">
        <v>107</v>
      </c>
      <c r="H141" t="s">
        <v>1600</v>
      </c>
      <c r="I141">
        <v>3</v>
      </c>
      <c r="J141" t="s">
        <v>1594</v>
      </c>
      <c r="K141" t="s">
        <v>684</v>
      </c>
      <c r="L141">
        <v>8</v>
      </c>
      <c r="M141" t="s">
        <v>435</v>
      </c>
      <c r="N141" t="s">
        <v>694</v>
      </c>
      <c r="O141" t="s">
        <v>703</v>
      </c>
      <c r="P141" t="s">
        <v>685</v>
      </c>
      <c r="Q141">
        <v>0</v>
      </c>
      <c r="R141" t="s">
        <v>1595</v>
      </c>
      <c r="S141" t="s">
        <v>158</v>
      </c>
      <c r="T141" t="s">
        <v>1543</v>
      </c>
      <c r="U141" t="s">
        <v>687</v>
      </c>
      <c r="V141" t="s">
        <v>675</v>
      </c>
      <c r="W141" t="s">
        <v>676</v>
      </c>
      <c r="X141" s="402" t="s">
        <v>1543</v>
      </c>
      <c r="Y141" s="402" t="s">
        <v>1070</v>
      </c>
      <c r="Z141" t="s">
        <v>1071</v>
      </c>
      <c r="AA141" t="s">
        <v>4435</v>
      </c>
      <c r="AB141" t="s">
        <v>4436</v>
      </c>
      <c r="AC141" t="s">
        <v>1293</v>
      </c>
      <c r="AD141" t="s">
        <v>1294</v>
      </c>
      <c r="AE141" s="402" t="s">
        <v>1543</v>
      </c>
      <c r="AF141" t="s">
        <v>687</v>
      </c>
      <c r="AG141">
        <v>1770.71</v>
      </c>
      <c r="AH141">
        <v>0</v>
      </c>
      <c r="AI141">
        <v>0</v>
      </c>
      <c r="AJ141">
        <v>0</v>
      </c>
      <c r="AK141" s="47">
        <v>1770.71</v>
      </c>
      <c r="AL141">
        <v>1770.71</v>
      </c>
      <c r="AM141">
        <v>0</v>
      </c>
    </row>
    <row r="142" spans="1:39">
      <c r="A142">
        <v>20220930</v>
      </c>
      <c r="B142">
        <v>7242</v>
      </c>
      <c r="C142">
        <v>2</v>
      </c>
      <c r="D142" t="s">
        <v>1598</v>
      </c>
      <c r="E142" s="402" t="s">
        <v>1866</v>
      </c>
      <c r="F142" t="s">
        <v>1406</v>
      </c>
      <c r="G142">
        <v>107</v>
      </c>
      <c r="H142" t="s">
        <v>1600</v>
      </c>
      <c r="I142">
        <v>3</v>
      </c>
      <c r="J142" t="s">
        <v>1594</v>
      </c>
      <c r="K142" t="s">
        <v>684</v>
      </c>
      <c r="L142">
        <v>8</v>
      </c>
      <c r="M142" t="s">
        <v>435</v>
      </c>
      <c r="N142" t="s">
        <v>694</v>
      </c>
      <c r="O142" t="s">
        <v>703</v>
      </c>
      <c r="P142" t="s">
        <v>684</v>
      </c>
      <c r="Q142">
        <v>0</v>
      </c>
      <c r="R142" t="s">
        <v>1595</v>
      </c>
      <c r="S142" t="s">
        <v>158</v>
      </c>
      <c r="T142" t="s">
        <v>998</v>
      </c>
      <c r="U142" t="s">
        <v>999</v>
      </c>
      <c r="V142" t="s">
        <v>675</v>
      </c>
      <c r="W142" t="s">
        <v>676</v>
      </c>
      <c r="X142" s="402" t="s">
        <v>1047</v>
      </c>
      <c r="Y142" s="402" t="s">
        <v>1047</v>
      </c>
      <c r="Z142" t="s">
        <v>1048</v>
      </c>
      <c r="AA142" t="s">
        <v>4408</v>
      </c>
      <c r="AB142" t="s">
        <v>4409</v>
      </c>
      <c r="AC142" t="s">
        <v>769</v>
      </c>
      <c r="AD142" t="s">
        <v>770</v>
      </c>
      <c r="AE142" s="402" t="s">
        <v>1490</v>
      </c>
      <c r="AF142" t="s">
        <v>1491</v>
      </c>
      <c r="AG142">
        <v>-112383.83</v>
      </c>
      <c r="AH142">
        <v>0</v>
      </c>
      <c r="AI142">
        <v>0</v>
      </c>
      <c r="AJ142">
        <v>0</v>
      </c>
      <c r="AK142" s="47">
        <v>-112383.83</v>
      </c>
      <c r="AL142">
        <v>-100722.00729999899</v>
      </c>
      <c r="AM142">
        <v>0</v>
      </c>
    </row>
    <row r="143" spans="1:39">
      <c r="A143">
        <v>20220930</v>
      </c>
      <c r="B143">
        <v>7242</v>
      </c>
      <c r="C143">
        <v>2</v>
      </c>
      <c r="D143" t="s">
        <v>1598</v>
      </c>
      <c r="E143" s="402" t="s">
        <v>1828</v>
      </c>
      <c r="F143" t="s">
        <v>1631</v>
      </c>
      <c r="G143">
        <v>107</v>
      </c>
      <c r="H143" t="s">
        <v>1600</v>
      </c>
      <c r="I143">
        <v>3</v>
      </c>
      <c r="J143" t="s">
        <v>1594</v>
      </c>
      <c r="K143" t="s">
        <v>684</v>
      </c>
      <c r="L143">
        <v>8</v>
      </c>
      <c r="M143" t="s">
        <v>435</v>
      </c>
      <c r="N143" t="s">
        <v>694</v>
      </c>
      <c r="O143" t="s">
        <v>703</v>
      </c>
      <c r="P143" t="s">
        <v>685</v>
      </c>
      <c r="Q143">
        <v>0</v>
      </c>
      <c r="R143" t="s">
        <v>1595</v>
      </c>
      <c r="S143" t="s">
        <v>158</v>
      </c>
      <c r="T143" t="s">
        <v>1428</v>
      </c>
      <c r="U143" t="s">
        <v>1429</v>
      </c>
      <c r="V143" t="s">
        <v>675</v>
      </c>
      <c r="W143" t="s">
        <v>676</v>
      </c>
      <c r="X143" s="402" t="s">
        <v>1437</v>
      </c>
      <c r="Y143" s="402" t="s">
        <v>1437</v>
      </c>
      <c r="Z143" t="s">
        <v>1438</v>
      </c>
      <c r="AA143" t="s">
        <v>4474</v>
      </c>
      <c r="AB143" t="s">
        <v>4475</v>
      </c>
      <c r="AC143" t="s">
        <v>1439</v>
      </c>
      <c r="AD143" t="s">
        <v>1440</v>
      </c>
      <c r="AE143" s="402" t="s">
        <v>1441</v>
      </c>
      <c r="AF143" t="s">
        <v>4476</v>
      </c>
      <c r="AG143">
        <v>-260284.30999999901</v>
      </c>
      <c r="AH143">
        <v>0</v>
      </c>
      <c r="AI143">
        <v>0</v>
      </c>
      <c r="AJ143">
        <v>0</v>
      </c>
      <c r="AK143" s="47">
        <v>-260284.30999999901</v>
      </c>
      <c r="AL143">
        <v>-252013.45399999901</v>
      </c>
      <c r="AM143">
        <v>0</v>
      </c>
    </row>
    <row r="144" spans="1:39">
      <c r="A144">
        <v>20220930</v>
      </c>
      <c r="B144">
        <v>7242</v>
      </c>
      <c r="C144">
        <v>2</v>
      </c>
      <c r="D144" t="s">
        <v>1598</v>
      </c>
      <c r="E144" s="402" t="s">
        <v>1960</v>
      </c>
      <c r="F144" t="s">
        <v>58</v>
      </c>
      <c r="G144">
        <v>107</v>
      </c>
      <c r="H144" t="s">
        <v>1600</v>
      </c>
      <c r="I144">
        <v>3</v>
      </c>
      <c r="J144" t="s">
        <v>1594</v>
      </c>
      <c r="K144" t="s">
        <v>684</v>
      </c>
      <c r="L144">
        <v>8</v>
      </c>
      <c r="M144" t="s">
        <v>435</v>
      </c>
      <c r="N144" t="s">
        <v>694</v>
      </c>
      <c r="O144" t="s">
        <v>703</v>
      </c>
      <c r="P144" t="s">
        <v>693</v>
      </c>
      <c r="Q144">
        <v>0</v>
      </c>
      <c r="R144" t="s">
        <v>1595</v>
      </c>
      <c r="S144" t="s">
        <v>158</v>
      </c>
      <c r="T144" t="s">
        <v>695</v>
      </c>
      <c r="U144" t="s">
        <v>696</v>
      </c>
      <c r="V144" t="s">
        <v>675</v>
      </c>
      <c r="W144" t="s">
        <v>676</v>
      </c>
      <c r="X144" s="402" t="s">
        <v>697</v>
      </c>
      <c r="Y144" s="402" t="s">
        <v>697</v>
      </c>
      <c r="Z144" t="s">
        <v>698</v>
      </c>
      <c r="AA144" t="s">
        <v>4410</v>
      </c>
      <c r="AB144" t="s">
        <v>1130</v>
      </c>
      <c r="AC144" t="s">
        <v>1418</v>
      </c>
      <c r="AD144" t="s">
        <v>1419</v>
      </c>
      <c r="AE144" s="402" t="s">
        <v>1420</v>
      </c>
      <c r="AF144" t="s">
        <v>1130</v>
      </c>
      <c r="AG144">
        <v>141138.019999999</v>
      </c>
      <c r="AH144">
        <v>0</v>
      </c>
      <c r="AI144">
        <v>0</v>
      </c>
      <c r="AJ144">
        <v>0</v>
      </c>
      <c r="AK144" s="47">
        <v>141138.019999999</v>
      </c>
      <c r="AL144">
        <v>130962.22530000001</v>
      </c>
      <c r="AM144">
        <v>0</v>
      </c>
    </row>
    <row r="145" spans="1:39">
      <c r="A145">
        <v>20220930</v>
      </c>
      <c r="B145">
        <v>7242</v>
      </c>
      <c r="C145">
        <v>2</v>
      </c>
      <c r="D145" t="s">
        <v>1598</v>
      </c>
      <c r="E145" s="402" t="s">
        <v>2001</v>
      </c>
      <c r="F145" t="s">
        <v>1995</v>
      </c>
      <c r="G145">
        <v>107</v>
      </c>
      <c r="H145" t="s">
        <v>1600</v>
      </c>
      <c r="I145">
        <v>3</v>
      </c>
      <c r="J145" t="s">
        <v>1594</v>
      </c>
      <c r="K145" t="s">
        <v>684</v>
      </c>
      <c r="L145">
        <v>8</v>
      </c>
      <c r="M145" t="s">
        <v>435</v>
      </c>
      <c r="N145" t="s">
        <v>694</v>
      </c>
      <c r="O145" t="s">
        <v>703</v>
      </c>
      <c r="P145" t="s">
        <v>684</v>
      </c>
      <c r="Q145">
        <v>0</v>
      </c>
      <c r="R145" t="s">
        <v>1595</v>
      </c>
      <c r="S145" t="s">
        <v>158</v>
      </c>
      <c r="T145" t="s">
        <v>998</v>
      </c>
      <c r="U145" t="s">
        <v>999</v>
      </c>
      <c r="V145" t="s">
        <v>675</v>
      </c>
      <c r="W145" t="s">
        <v>676</v>
      </c>
      <c r="X145" s="402" t="s">
        <v>1047</v>
      </c>
      <c r="Y145" s="402" t="s">
        <v>1047</v>
      </c>
      <c r="Z145" t="s">
        <v>1048</v>
      </c>
      <c r="AA145" t="s">
        <v>4403</v>
      </c>
      <c r="AB145" t="s">
        <v>23</v>
      </c>
      <c r="AC145" t="s">
        <v>1488</v>
      </c>
      <c r="AD145" t="s">
        <v>1489</v>
      </c>
      <c r="AE145" s="402" t="s">
        <v>1490</v>
      </c>
      <c r="AF145" t="s">
        <v>1491</v>
      </c>
      <c r="AG145">
        <v>0</v>
      </c>
      <c r="AH145">
        <v>0</v>
      </c>
      <c r="AI145">
        <v>0</v>
      </c>
      <c r="AJ145">
        <v>0</v>
      </c>
      <c r="AK145" s="47">
        <v>0</v>
      </c>
      <c r="AL145">
        <v>0</v>
      </c>
      <c r="AM145">
        <v>0</v>
      </c>
    </row>
    <row r="146" spans="1:39">
      <c r="A146">
        <v>20220930</v>
      </c>
      <c r="B146">
        <v>7242</v>
      </c>
      <c r="C146">
        <v>2</v>
      </c>
      <c r="D146" t="s">
        <v>1598</v>
      </c>
      <c r="E146" s="402" t="s">
        <v>1928</v>
      </c>
      <c r="F146" t="s">
        <v>1747</v>
      </c>
      <c r="G146">
        <v>107</v>
      </c>
      <c r="H146" t="s">
        <v>1600</v>
      </c>
      <c r="I146">
        <v>3</v>
      </c>
      <c r="J146" t="s">
        <v>1594</v>
      </c>
      <c r="K146" t="s">
        <v>684</v>
      </c>
      <c r="L146">
        <v>8</v>
      </c>
      <c r="M146" t="s">
        <v>435</v>
      </c>
      <c r="N146" t="s">
        <v>694</v>
      </c>
      <c r="O146" t="s">
        <v>703</v>
      </c>
      <c r="P146" t="s">
        <v>693</v>
      </c>
      <c r="Q146">
        <v>0</v>
      </c>
      <c r="R146" t="s">
        <v>1595</v>
      </c>
      <c r="S146" t="s">
        <v>158</v>
      </c>
      <c r="T146" t="s">
        <v>798</v>
      </c>
      <c r="U146" t="s">
        <v>799</v>
      </c>
      <c r="V146" t="s">
        <v>675</v>
      </c>
      <c r="W146" t="s">
        <v>676</v>
      </c>
      <c r="X146" s="402" t="s">
        <v>1461</v>
      </c>
      <c r="Y146" s="402" t="s">
        <v>1461</v>
      </c>
      <c r="Z146" t="s">
        <v>1462</v>
      </c>
      <c r="AA146" t="s">
        <v>4477</v>
      </c>
      <c r="AB146" t="s">
        <v>4478</v>
      </c>
      <c r="AC146" t="s">
        <v>802</v>
      </c>
      <c r="AD146" t="s">
        <v>803</v>
      </c>
      <c r="AE146" s="402" t="s">
        <v>804</v>
      </c>
      <c r="AF146" t="s">
        <v>805</v>
      </c>
      <c r="AG146">
        <v>-0.4</v>
      </c>
      <c r="AH146">
        <v>0</v>
      </c>
      <c r="AI146">
        <v>0</v>
      </c>
      <c r="AJ146">
        <v>0</v>
      </c>
      <c r="AK146" s="47">
        <v>-0.4</v>
      </c>
      <c r="AL146">
        <v>-0.4</v>
      </c>
      <c r="AM146">
        <v>0</v>
      </c>
    </row>
    <row r="147" spans="1:39">
      <c r="A147">
        <v>20220930</v>
      </c>
      <c r="B147">
        <v>7242</v>
      </c>
      <c r="C147">
        <v>2</v>
      </c>
      <c r="D147" t="s">
        <v>1598</v>
      </c>
      <c r="E147" s="402" t="s">
        <v>1935</v>
      </c>
      <c r="F147" t="s">
        <v>1750</v>
      </c>
      <c r="G147">
        <v>107</v>
      </c>
      <c r="H147" t="s">
        <v>1600</v>
      </c>
      <c r="I147">
        <v>3</v>
      </c>
      <c r="J147" t="s">
        <v>1594</v>
      </c>
      <c r="K147" t="s">
        <v>684</v>
      </c>
      <c r="L147">
        <v>8</v>
      </c>
      <c r="M147" t="s">
        <v>435</v>
      </c>
      <c r="N147" t="s">
        <v>694</v>
      </c>
      <c r="O147" t="s">
        <v>703</v>
      </c>
      <c r="P147" t="s">
        <v>693</v>
      </c>
      <c r="Q147">
        <v>0</v>
      </c>
      <c r="R147" t="s">
        <v>1595</v>
      </c>
      <c r="S147" t="s">
        <v>158</v>
      </c>
      <c r="T147" t="s">
        <v>798</v>
      </c>
      <c r="U147" t="s">
        <v>799</v>
      </c>
      <c r="V147" t="s">
        <v>675</v>
      </c>
      <c r="W147" t="s">
        <v>676</v>
      </c>
      <c r="X147" s="402" t="s">
        <v>800</v>
      </c>
      <c r="Y147" s="402" t="s">
        <v>800</v>
      </c>
      <c r="Z147" t="s">
        <v>801</v>
      </c>
      <c r="AA147" t="s">
        <v>4477</v>
      </c>
      <c r="AB147" t="s">
        <v>4478</v>
      </c>
      <c r="AC147" t="s">
        <v>802</v>
      </c>
      <c r="AD147" t="s">
        <v>803</v>
      </c>
      <c r="AE147" s="402" t="s">
        <v>804</v>
      </c>
      <c r="AF147" t="s">
        <v>805</v>
      </c>
      <c r="AG147">
        <v>66068.160000000003</v>
      </c>
      <c r="AH147">
        <v>30880.1899999999</v>
      </c>
      <c r="AI147">
        <v>0</v>
      </c>
      <c r="AJ147">
        <v>30880.1899999999</v>
      </c>
      <c r="AK147" s="47">
        <v>96948.35</v>
      </c>
      <c r="AL147">
        <v>67097.499599999894</v>
      </c>
      <c r="AM147">
        <v>0</v>
      </c>
    </row>
    <row r="148" spans="1:39">
      <c r="A148">
        <v>20220930</v>
      </c>
      <c r="B148">
        <v>7242</v>
      </c>
      <c r="C148">
        <v>2</v>
      </c>
      <c r="D148" t="s">
        <v>1598</v>
      </c>
      <c r="E148" s="402" t="s">
        <v>1832</v>
      </c>
      <c r="F148" t="s">
        <v>1634</v>
      </c>
      <c r="G148">
        <v>107</v>
      </c>
      <c r="H148" t="s">
        <v>1600</v>
      </c>
      <c r="I148">
        <v>3</v>
      </c>
      <c r="J148" t="s">
        <v>1594</v>
      </c>
      <c r="K148" t="s">
        <v>684</v>
      </c>
      <c r="L148">
        <v>8</v>
      </c>
      <c r="M148" t="s">
        <v>435</v>
      </c>
      <c r="N148" t="s">
        <v>694</v>
      </c>
      <c r="O148" t="s">
        <v>703</v>
      </c>
      <c r="P148" t="s">
        <v>693</v>
      </c>
      <c r="Q148">
        <v>0</v>
      </c>
      <c r="R148" t="s">
        <v>1595</v>
      </c>
      <c r="S148" t="s">
        <v>158</v>
      </c>
      <c r="T148" t="s">
        <v>695</v>
      </c>
      <c r="U148" t="s">
        <v>696</v>
      </c>
      <c r="V148" t="s">
        <v>675</v>
      </c>
      <c r="W148" t="s">
        <v>676</v>
      </c>
      <c r="X148" s="402" t="s">
        <v>697</v>
      </c>
      <c r="Y148" s="402" t="s">
        <v>697</v>
      </c>
      <c r="Z148" t="s">
        <v>698</v>
      </c>
      <c r="AA148" t="s">
        <v>4406</v>
      </c>
      <c r="AB148" t="s">
        <v>4407</v>
      </c>
      <c r="AC148" t="s">
        <v>699</v>
      </c>
      <c r="AD148" t="s">
        <v>700</v>
      </c>
      <c r="AE148" s="402" t="s">
        <v>701</v>
      </c>
      <c r="AF148" t="s">
        <v>702</v>
      </c>
      <c r="AG148">
        <v>128887.30999999899</v>
      </c>
      <c r="AH148">
        <v>0</v>
      </c>
      <c r="AI148">
        <v>0</v>
      </c>
      <c r="AJ148">
        <v>0</v>
      </c>
      <c r="AK148" s="47">
        <v>128887.30999999899</v>
      </c>
      <c r="AL148">
        <v>121925.71259999899</v>
      </c>
      <c r="AM148">
        <v>0</v>
      </c>
    </row>
    <row r="149" spans="1:39">
      <c r="A149">
        <v>20220930</v>
      </c>
      <c r="B149">
        <v>7242</v>
      </c>
      <c r="C149">
        <v>2</v>
      </c>
      <c r="D149" t="s">
        <v>1598</v>
      </c>
      <c r="E149" s="402" t="s">
        <v>1934</v>
      </c>
      <c r="F149" t="s">
        <v>1748</v>
      </c>
      <c r="G149">
        <v>107</v>
      </c>
      <c r="H149" t="s">
        <v>1600</v>
      </c>
      <c r="I149">
        <v>3</v>
      </c>
      <c r="J149" t="s">
        <v>1594</v>
      </c>
      <c r="K149" t="s">
        <v>684</v>
      </c>
      <c r="L149">
        <v>8</v>
      </c>
      <c r="M149" t="s">
        <v>435</v>
      </c>
      <c r="N149" t="s">
        <v>694</v>
      </c>
      <c r="O149" t="s">
        <v>703</v>
      </c>
      <c r="P149" t="s">
        <v>693</v>
      </c>
      <c r="Q149">
        <v>0</v>
      </c>
      <c r="R149" t="s">
        <v>1595</v>
      </c>
      <c r="S149" t="s">
        <v>158</v>
      </c>
      <c r="T149" t="s">
        <v>808</v>
      </c>
      <c r="U149" t="s">
        <v>809</v>
      </c>
      <c r="V149" t="s">
        <v>675</v>
      </c>
      <c r="W149" t="s">
        <v>676</v>
      </c>
      <c r="X149" s="402" t="s">
        <v>445</v>
      </c>
      <c r="Y149" s="402" t="s">
        <v>445</v>
      </c>
      <c r="Z149" t="s">
        <v>810</v>
      </c>
      <c r="AA149" t="s">
        <v>4479</v>
      </c>
      <c r="AB149" t="s">
        <v>4480</v>
      </c>
      <c r="AC149" t="s">
        <v>811</v>
      </c>
      <c r="AD149" t="s">
        <v>812</v>
      </c>
      <c r="AE149" s="402" t="s">
        <v>804</v>
      </c>
      <c r="AF149" t="s">
        <v>805</v>
      </c>
      <c r="AG149">
        <v>201.629999999999</v>
      </c>
      <c r="AH149">
        <v>0</v>
      </c>
      <c r="AI149">
        <v>25189.61</v>
      </c>
      <c r="AJ149">
        <v>-25189.61</v>
      </c>
      <c r="AK149" s="47">
        <v>-24987.979999999901</v>
      </c>
      <c r="AL149">
        <v>-638.02359999999896</v>
      </c>
      <c r="AM149">
        <v>0</v>
      </c>
    </row>
    <row r="150" spans="1:39">
      <c r="A150">
        <v>20220930</v>
      </c>
      <c r="B150">
        <v>7242</v>
      </c>
      <c r="C150">
        <v>2</v>
      </c>
      <c r="D150" t="s">
        <v>1598</v>
      </c>
      <c r="E150" s="402" t="s">
        <v>1850</v>
      </c>
      <c r="F150" t="s">
        <v>1656</v>
      </c>
      <c r="G150">
        <v>107</v>
      </c>
      <c r="H150" t="s">
        <v>1600</v>
      </c>
      <c r="I150">
        <v>3</v>
      </c>
      <c r="J150" t="s">
        <v>1594</v>
      </c>
      <c r="K150" t="s">
        <v>684</v>
      </c>
      <c r="L150">
        <v>8</v>
      </c>
      <c r="M150" t="s">
        <v>435</v>
      </c>
      <c r="N150" t="s">
        <v>694</v>
      </c>
      <c r="O150" t="s">
        <v>703</v>
      </c>
      <c r="P150" t="s">
        <v>684</v>
      </c>
      <c r="Q150">
        <v>0</v>
      </c>
      <c r="R150" t="s">
        <v>1595</v>
      </c>
      <c r="S150" t="s">
        <v>158</v>
      </c>
      <c r="T150" t="s">
        <v>998</v>
      </c>
      <c r="U150" t="s">
        <v>999</v>
      </c>
      <c r="V150" t="s">
        <v>675</v>
      </c>
      <c r="W150" t="s">
        <v>676</v>
      </c>
      <c r="X150" s="402" t="s">
        <v>1110</v>
      </c>
      <c r="Y150" s="402" t="s">
        <v>1110</v>
      </c>
      <c r="Z150" t="s">
        <v>1111</v>
      </c>
      <c r="AA150" t="s">
        <v>4481</v>
      </c>
      <c r="AB150" t="s">
        <v>1112</v>
      </c>
      <c r="AC150" t="s">
        <v>1113</v>
      </c>
      <c r="AD150" t="s">
        <v>1114</v>
      </c>
      <c r="AE150" s="402" t="s">
        <v>1115</v>
      </c>
      <c r="AF150" t="s">
        <v>4482</v>
      </c>
      <c r="AG150">
        <v>-18500.77</v>
      </c>
      <c r="AH150">
        <v>2259.63</v>
      </c>
      <c r="AI150">
        <v>1685</v>
      </c>
      <c r="AJ150">
        <v>574.62999999999897</v>
      </c>
      <c r="AK150" s="47">
        <v>-17926.139999999901</v>
      </c>
      <c r="AL150">
        <v>-37287.416299999903</v>
      </c>
      <c r="AM150">
        <v>0</v>
      </c>
    </row>
    <row r="151" spans="1:39">
      <c r="A151">
        <v>20220930</v>
      </c>
      <c r="B151">
        <v>7242</v>
      </c>
      <c r="C151">
        <v>2</v>
      </c>
      <c r="D151" t="s">
        <v>1598</v>
      </c>
      <c r="E151" s="402" t="s">
        <v>1891</v>
      </c>
      <c r="F151" t="s">
        <v>1696</v>
      </c>
      <c r="G151">
        <v>107</v>
      </c>
      <c r="H151" t="s">
        <v>1600</v>
      </c>
      <c r="I151">
        <v>3</v>
      </c>
      <c r="J151" t="s">
        <v>1594</v>
      </c>
      <c r="K151" t="s">
        <v>684</v>
      </c>
      <c r="L151">
        <v>8</v>
      </c>
      <c r="M151" t="s">
        <v>435</v>
      </c>
      <c r="N151" t="s">
        <v>694</v>
      </c>
      <c r="O151" t="s">
        <v>703</v>
      </c>
      <c r="P151" t="s">
        <v>684</v>
      </c>
      <c r="Q151">
        <v>0</v>
      </c>
      <c r="R151" t="s">
        <v>1595</v>
      </c>
      <c r="S151" t="s">
        <v>158</v>
      </c>
      <c r="T151" t="s">
        <v>1284</v>
      </c>
      <c r="U151" t="s">
        <v>687</v>
      </c>
      <c r="V151" t="s">
        <v>675</v>
      </c>
      <c r="W151" t="s">
        <v>676</v>
      </c>
      <c r="X151" s="402" t="s">
        <v>1284</v>
      </c>
      <c r="Y151" s="402" t="s">
        <v>1047</v>
      </c>
      <c r="Z151" t="s">
        <v>1048</v>
      </c>
      <c r="AA151" t="s">
        <v>4483</v>
      </c>
      <c r="AB151" t="s">
        <v>4484</v>
      </c>
      <c r="AC151" t="s">
        <v>1293</v>
      </c>
      <c r="AD151" t="s">
        <v>1294</v>
      </c>
      <c r="AE151" s="402" t="s">
        <v>1284</v>
      </c>
      <c r="AF151" t="s">
        <v>687</v>
      </c>
      <c r="AG151">
        <v>-8416496.8200000003</v>
      </c>
      <c r="AH151">
        <v>0</v>
      </c>
      <c r="AI151">
        <v>0</v>
      </c>
      <c r="AJ151">
        <v>0</v>
      </c>
      <c r="AK151" s="47">
        <v>-8416496.8200000003</v>
      </c>
      <c r="AL151">
        <v>-8416496.8200000003</v>
      </c>
      <c r="AM151">
        <v>0</v>
      </c>
    </row>
    <row r="152" spans="1:39">
      <c r="A152">
        <v>20220930</v>
      </c>
      <c r="B152">
        <v>7242</v>
      </c>
      <c r="C152">
        <v>2</v>
      </c>
      <c r="D152" t="s">
        <v>1598</v>
      </c>
      <c r="E152" s="402" t="s">
        <v>1829</v>
      </c>
      <c r="F152" t="s">
        <v>1632</v>
      </c>
      <c r="G152">
        <v>107</v>
      </c>
      <c r="H152" t="s">
        <v>1600</v>
      </c>
      <c r="I152">
        <v>3</v>
      </c>
      <c r="J152" t="s">
        <v>1594</v>
      </c>
      <c r="K152" t="s">
        <v>684</v>
      </c>
      <c r="L152">
        <v>8</v>
      </c>
      <c r="M152" t="s">
        <v>435</v>
      </c>
      <c r="N152" t="s">
        <v>694</v>
      </c>
      <c r="O152" t="s">
        <v>703</v>
      </c>
      <c r="P152" t="s">
        <v>820</v>
      </c>
      <c r="Q152">
        <v>0</v>
      </c>
      <c r="R152" t="s">
        <v>1595</v>
      </c>
      <c r="S152" t="s">
        <v>158</v>
      </c>
      <c r="T152" t="s">
        <v>830</v>
      </c>
      <c r="U152" t="s">
        <v>831</v>
      </c>
      <c r="V152" t="s">
        <v>675</v>
      </c>
      <c r="W152" t="s">
        <v>676</v>
      </c>
      <c r="X152" s="590" t="s">
        <v>850</v>
      </c>
      <c r="Y152" s="590" t="s">
        <v>850</v>
      </c>
      <c r="Z152" s="591"/>
      <c r="AA152" t="s">
        <v>4446</v>
      </c>
      <c r="AB152" t="s">
        <v>4447</v>
      </c>
      <c r="AC152" t="s">
        <v>851</v>
      </c>
      <c r="AD152" t="s">
        <v>852</v>
      </c>
      <c r="AE152" s="402" t="s">
        <v>853</v>
      </c>
      <c r="AF152" t="s">
        <v>854</v>
      </c>
      <c r="AG152">
        <v>-450530.52</v>
      </c>
      <c r="AH152">
        <v>1827.3699999999899</v>
      </c>
      <c r="AI152">
        <v>1001.69</v>
      </c>
      <c r="AJ152">
        <v>825.67999999999904</v>
      </c>
      <c r="AK152" s="47">
        <v>-449704.84</v>
      </c>
      <c r="AL152">
        <v>-427342.292599999</v>
      </c>
      <c r="AM152">
        <v>0</v>
      </c>
    </row>
    <row r="153" spans="1:39">
      <c r="A153">
        <v>20220930</v>
      </c>
      <c r="B153">
        <v>7242</v>
      </c>
      <c r="C153">
        <v>2</v>
      </c>
      <c r="D153" t="s">
        <v>1598</v>
      </c>
      <c r="E153" s="402" t="s">
        <v>1825</v>
      </c>
      <c r="F153" t="s">
        <v>1628</v>
      </c>
      <c r="G153">
        <v>107</v>
      </c>
      <c r="H153" t="s">
        <v>1600</v>
      </c>
      <c r="I153">
        <v>3</v>
      </c>
      <c r="J153" t="s">
        <v>1594</v>
      </c>
      <c r="K153" t="s">
        <v>684</v>
      </c>
      <c r="L153">
        <v>8</v>
      </c>
      <c r="M153" t="s">
        <v>435</v>
      </c>
      <c r="N153" t="s">
        <v>694</v>
      </c>
      <c r="O153" t="s">
        <v>703</v>
      </c>
      <c r="P153" t="s">
        <v>820</v>
      </c>
      <c r="Q153">
        <v>0</v>
      </c>
      <c r="R153" t="s">
        <v>1595</v>
      </c>
      <c r="S153" t="s">
        <v>158</v>
      </c>
      <c r="T153" t="s">
        <v>830</v>
      </c>
      <c r="U153" t="s">
        <v>831</v>
      </c>
      <c r="V153" t="s">
        <v>675</v>
      </c>
      <c r="W153" t="s">
        <v>676</v>
      </c>
      <c r="X153" s="590" t="s">
        <v>850</v>
      </c>
      <c r="Y153" s="590" t="s">
        <v>850</v>
      </c>
      <c r="Z153" s="591"/>
      <c r="AA153" t="s">
        <v>4446</v>
      </c>
      <c r="AB153" t="s">
        <v>4447</v>
      </c>
      <c r="AC153" t="s">
        <v>851</v>
      </c>
      <c r="AD153" t="s">
        <v>852</v>
      </c>
      <c r="AE153" s="402" t="s">
        <v>853</v>
      </c>
      <c r="AF153" t="s">
        <v>854</v>
      </c>
      <c r="AG153">
        <v>-150848.97</v>
      </c>
      <c r="AH153">
        <v>0</v>
      </c>
      <c r="AI153">
        <v>1904.0699999999899</v>
      </c>
      <c r="AJ153">
        <v>-1904.0699999999899</v>
      </c>
      <c r="AK153" s="47">
        <v>-152753.04</v>
      </c>
      <c r="AL153">
        <v>-135667.327599999</v>
      </c>
      <c r="AM153">
        <v>0</v>
      </c>
    </row>
    <row r="154" spans="1:39">
      <c r="A154">
        <v>20220930</v>
      </c>
      <c r="B154">
        <v>7242</v>
      </c>
      <c r="C154">
        <v>2</v>
      </c>
      <c r="D154" t="s">
        <v>1598</v>
      </c>
      <c r="E154" s="402" t="s">
        <v>1822</v>
      </c>
      <c r="F154" t="s">
        <v>1625</v>
      </c>
      <c r="G154">
        <v>107</v>
      </c>
      <c r="H154" t="s">
        <v>1600</v>
      </c>
      <c r="I154">
        <v>3</v>
      </c>
      <c r="J154" t="s">
        <v>1594</v>
      </c>
      <c r="K154" t="s">
        <v>684</v>
      </c>
      <c r="L154">
        <v>8</v>
      </c>
      <c r="M154" t="s">
        <v>435</v>
      </c>
      <c r="N154" t="s">
        <v>694</v>
      </c>
      <c r="O154" t="s">
        <v>703</v>
      </c>
      <c r="P154" t="s">
        <v>820</v>
      </c>
      <c r="Q154">
        <v>0</v>
      </c>
      <c r="R154" t="s">
        <v>1595</v>
      </c>
      <c r="S154" t="s">
        <v>158</v>
      </c>
      <c r="T154" t="s">
        <v>830</v>
      </c>
      <c r="U154" t="s">
        <v>831</v>
      </c>
      <c r="V154" t="s">
        <v>675</v>
      </c>
      <c r="W154" t="s">
        <v>676</v>
      </c>
      <c r="X154" s="402" t="s">
        <v>850</v>
      </c>
      <c r="Y154" s="402" t="s">
        <v>850</v>
      </c>
      <c r="Z154" t="s">
        <v>437</v>
      </c>
      <c r="AA154" t="s">
        <v>4446</v>
      </c>
      <c r="AB154" t="s">
        <v>4447</v>
      </c>
      <c r="AC154" t="s">
        <v>846</v>
      </c>
      <c r="AD154" t="s">
        <v>847</v>
      </c>
      <c r="AE154" s="402" t="s">
        <v>853</v>
      </c>
      <c r="AF154" t="s">
        <v>854</v>
      </c>
      <c r="AG154">
        <v>-123648.72</v>
      </c>
      <c r="AH154">
        <v>0</v>
      </c>
      <c r="AI154">
        <v>5250.01</v>
      </c>
      <c r="AJ154">
        <v>-5250.01</v>
      </c>
      <c r="AK154" s="47">
        <v>-128898.72999999901</v>
      </c>
      <c r="AL154">
        <v>-124517.49559999901</v>
      </c>
      <c r="AM154">
        <v>0</v>
      </c>
    </row>
    <row r="155" spans="1:39">
      <c r="A155">
        <v>20220930</v>
      </c>
      <c r="B155">
        <v>7242</v>
      </c>
      <c r="C155">
        <v>2</v>
      </c>
      <c r="D155" t="s">
        <v>1598</v>
      </c>
      <c r="E155" s="402" t="s">
        <v>1830</v>
      </c>
      <c r="F155" t="s">
        <v>1633</v>
      </c>
      <c r="G155">
        <v>107</v>
      </c>
      <c r="H155" t="s">
        <v>1600</v>
      </c>
      <c r="I155">
        <v>3</v>
      </c>
      <c r="J155" t="s">
        <v>1594</v>
      </c>
      <c r="K155" t="s">
        <v>684</v>
      </c>
      <c r="L155">
        <v>8</v>
      </c>
      <c r="M155" t="s">
        <v>435</v>
      </c>
      <c r="N155" t="s">
        <v>694</v>
      </c>
      <c r="O155" t="s">
        <v>703</v>
      </c>
      <c r="P155" t="s">
        <v>820</v>
      </c>
      <c r="Q155">
        <v>0</v>
      </c>
      <c r="R155" t="s">
        <v>1595</v>
      </c>
      <c r="S155" t="s">
        <v>158</v>
      </c>
      <c r="T155" t="s">
        <v>830</v>
      </c>
      <c r="U155" t="s">
        <v>831</v>
      </c>
      <c r="V155" t="s">
        <v>675</v>
      </c>
      <c r="W155" t="s">
        <v>676</v>
      </c>
      <c r="X155" s="402" t="s">
        <v>850</v>
      </c>
      <c r="Y155" s="402" t="s">
        <v>850</v>
      </c>
      <c r="Z155" t="s">
        <v>437</v>
      </c>
      <c r="AA155" t="s">
        <v>4444</v>
      </c>
      <c r="AB155" t="s">
        <v>4445</v>
      </c>
      <c r="AC155" t="s">
        <v>851</v>
      </c>
      <c r="AD155" t="s">
        <v>852</v>
      </c>
      <c r="AE155" s="402" t="s">
        <v>853</v>
      </c>
      <c r="AF155" t="s">
        <v>854</v>
      </c>
      <c r="AG155">
        <v>-1176358.48999999</v>
      </c>
      <c r="AH155">
        <v>0</v>
      </c>
      <c r="AI155">
        <v>6907.3</v>
      </c>
      <c r="AJ155">
        <v>-6907.3</v>
      </c>
      <c r="AK155" s="47">
        <v>-1183265.79</v>
      </c>
      <c r="AL155">
        <v>-1089019.4173000001</v>
      </c>
      <c r="AM155">
        <v>0</v>
      </c>
    </row>
    <row r="156" spans="1:39">
      <c r="A156">
        <v>20220930</v>
      </c>
      <c r="B156">
        <v>7242</v>
      </c>
      <c r="C156">
        <v>2</v>
      </c>
      <c r="D156" t="s">
        <v>1598</v>
      </c>
      <c r="E156" s="402" t="s">
        <v>1823</v>
      </c>
      <c r="F156" t="s">
        <v>1626</v>
      </c>
      <c r="G156">
        <v>107</v>
      </c>
      <c r="H156" t="s">
        <v>1600</v>
      </c>
      <c r="I156">
        <v>3</v>
      </c>
      <c r="J156" t="s">
        <v>1594</v>
      </c>
      <c r="K156" t="s">
        <v>684</v>
      </c>
      <c r="L156">
        <v>8</v>
      </c>
      <c r="M156" t="s">
        <v>435</v>
      </c>
      <c r="N156" t="s">
        <v>694</v>
      </c>
      <c r="O156" t="s">
        <v>703</v>
      </c>
      <c r="P156" t="s">
        <v>820</v>
      </c>
      <c r="Q156">
        <v>0</v>
      </c>
      <c r="R156" t="s">
        <v>1595</v>
      </c>
      <c r="S156" t="s">
        <v>158</v>
      </c>
      <c r="T156" t="s">
        <v>830</v>
      </c>
      <c r="U156" t="s">
        <v>831</v>
      </c>
      <c r="V156" t="s">
        <v>675</v>
      </c>
      <c r="W156" t="s">
        <v>676</v>
      </c>
      <c r="X156" s="402" t="s">
        <v>850</v>
      </c>
      <c r="Y156" s="402" t="s">
        <v>850</v>
      </c>
      <c r="Z156" t="s">
        <v>437</v>
      </c>
      <c r="AA156" t="s">
        <v>4446</v>
      </c>
      <c r="AB156" t="s">
        <v>4447</v>
      </c>
      <c r="AC156" t="s">
        <v>851</v>
      </c>
      <c r="AD156" t="s">
        <v>852</v>
      </c>
      <c r="AE156" s="402" t="s">
        <v>853</v>
      </c>
      <c r="AF156" t="s">
        <v>854</v>
      </c>
      <c r="AG156">
        <v>-192418.80999999901</v>
      </c>
      <c r="AH156">
        <v>0</v>
      </c>
      <c r="AI156">
        <v>1849.38</v>
      </c>
      <c r="AJ156">
        <v>-1849.38</v>
      </c>
      <c r="AK156" s="47">
        <v>-194268.19</v>
      </c>
      <c r="AL156">
        <v>-192480.45600000001</v>
      </c>
      <c r="AM156">
        <v>0</v>
      </c>
    </row>
    <row r="157" spans="1:39">
      <c r="A157">
        <v>20220930</v>
      </c>
      <c r="B157">
        <v>7242</v>
      </c>
      <c r="C157">
        <v>2</v>
      </c>
      <c r="D157" t="s">
        <v>1598</v>
      </c>
      <c r="E157" s="402" t="s">
        <v>1897</v>
      </c>
      <c r="F157" t="s">
        <v>1704</v>
      </c>
      <c r="G157">
        <v>107</v>
      </c>
      <c r="H157" t="s">
        <v>1600</v>
      </c>
      <c r="I157">
        <v>3</v>
      </c>
      <c r="J157" t="s">
        <v>1594</v>
      </c>
      <c r="K157" t="s">
        <v>684</v>
      </c>
      <c r="L157">
        <v>8</v>
      </c>
      <c r="M157" t="s">
        <v>435</v>
      </c>
      <c r="N157" t="s">
        <v>694</v>
      </c>
      <c r="O157" t="s">
        <v>703</v>
      </c>
      <c r="P157" t="s">
        <v>685</v>
      </c>
      <c r="Q157">
        <v>0</v>
      </c>
      <c r="R157" t="s">
        <v>1595</v>
      </c>
      <c r="S157" t="s">
        <v>158</v>
      </c>
      <c r="T157" t="s">
        <v>1428</v>
      </c>
      <c r="U157" t="s">
        <v>1429</v>
      </c>
      <c r="V157" t="s">
        <v>675</v>
      </c>
      <c r="W157" t="s">
        <v>676</v>
      </c>
      <c r="X157" s="402" t="s">
        <v>1430</v>
      </c>
      <c r="Y157" s="402" t="s">
        <v>1430</v>
      </c>
      <c r="Z157" t="s">
        <v>1431</v>
      </c>
      <c r="AA157" t="s">
        <v>4485</v>
      </c>
      <c r="AB157" t="s">
        <v>4486</v>
      </c>
      <c r="AC157" t="s">
        <v>1432</v>
      </c>
      <c r="AD157" t="s">
        <v>1433</v>
      </c>
      <c r="AE157" s="402" t="s">
        <v>1434</v>
      </c>
      <c r="AF157" t="s">
        <v>1214</v>
      </c>
      <c r="AG157">
        <v>534578.33999999904</v>
      </c>
      <c r="AH157">
        <v>0</v>
      </c>
      <c r="AI157">
        <v>0</v>
      </c>
      <c r="AJ157">
        <v>0</v>
      </c>
      <c r="AK157" s="47">
        <v>534578.33999999904</v>
      </c>
      <c r="AL157">
        <v>534578.33999999904</v>
      </c>
      <c r="AM157">
        <v>0</v>
      </c>
    </row>
    <row r="158" spans="1:39">
      <c r="A158">
        <v>20220930</v>
      </c>
      <c r="B158">
        <v>7242</v>
      </c>
      <c r="C158">
        <v>2</v>
      </c>
      <c r="D158" t="s">
        <v>1598</v>
      </c>
      <c r="E158" s="402" t="s">
        <v>1898</v>
      </c>
      <c r="F158" t="s">
        <v>1705</v>
      </c>
      <c r="G158">
        <v>107</v>
      </c>
      <c r="H158" t="s">
        <v>1600</v>
      </c>
      <c r="I158">
        <v>3</v>
      </c>
      <c r="J158" t="s">
        <v>1594</v>
      </c>
      <c r="K158" t="s">
        <v>684</v>
      </c>
      <c r="L158">
        <v>8</v>
      </c>
      <c r="M158" t="s">
        <v>435</v>
      </c>
      <c r="N158" t="s">
        <v>694</v>
      </c>
      <c r="O158" t="s">
        <v>703</v>
      </c>
      <c r="P158" t="s">
        <v>685</v>
      </c>
      <c r="Q158">
        <v>0</v>
      </c>
      <c r="R158" t="s">
        <v>1595</v>
      </c>
      <c r="S158" t="s">
        <v>158</v>
      </c>
      <c r="T158" t="s">
        <v>1428</v>
      </c>
      <c r="U158" t="s">
        <v>1429</v>
      </c>
      <c r="V158" t="s">
        <v>675</v>
      </c>
      <c r="W158" t="s">
        <v>676</v>
      </c>
      <c r="X158" s="402" t="s">
        <v>1444</v>
      </c>
      <c r="Y158" s="402" t="s">
        <v>1444</v>
      </c>
      <c r="Z158" t="s">
        <v>1445</v>
      </c>
      <c r="AA158" t="s">
        <v>4487</v>
      </c>
      <c r="AB158" t="s">
        <v>739</v>
      </c>
      <c r="AC158" t="s">
        <v>1446</v>
      </c>
      <c r="AD158" t="s">
        <v>1454</v>
      </c>
      <c r="AE158" s="402" t="s">
        <v>1447</v>
      </c>
      <c r="AF158" t="s">
        <v>1448</v>
      </c>
      <c r="AG158">
        <v>10000</v>
      </c>
      <c r="AH158">
        <v>0</v>
      </c>
      <c r="AI158">
        <v>0</v>
      </c>
      <c r="AJ158">
        <v>0</v>
      </c>
      <c r="AK158" s="47">
        <v>10000</v>
      </c>
      <c r="AL158">
        <v>10000</v>
      </c>
      <c r="AM158">
        <v>0</v>
      </c>
    </row>
    <row r="159" spans="1:39">
      <c r="A159">
        <v>20220930</v>
      </c>
      <c r="B159">
        <v>7242</v>
      </c>
      <c r="C159">
        <v>2</v>
      </c>
      <c r="D159" t="s">
        <v>1598</v>
      </c>
      <c r="E159" s="402" t="s">
        <v>1962</v>
      </c>
      <c r="F159" t="s">
        <v>1770</v>
      </c>
      <c r="G159">
        <v>107</v>
      </c>
      <c r="H159" t="s">
        <v>1600</v>
      </c>
      <c r="I159">
        <v>3</v>
      </c>
      <c r="J159" t="s">
        <v>1594</v>
      </c>
      <c r="K159" t="s">
        <v>684</v>
      </c>
      <c r="L159">
        <v>8</v>
      </c>
      <c r="M159" t="s">
        <v>435</v>
      </c>
      <c r="N159" t="s">
        <v>694</v>
      </c>
      <c r="O159" t="s">
        <v>703</v>
      </c>
      <c r="P159" t="s">
        <v>820</v>
      </c>
      <c r="Q159">
        <v>0</v>
      </c>
      <c r="R159" t="s">
        <v>1595</v>
      </c>
      <c r="S159" t="s">
        <v>158</v>
      </c>
      <c r="T159" t="s">
        <v>1235</v>
      </c>
      <c r="U159" t="s">
        <v>1232</v>
      </c>
      <c r="V159" t="s">
        <v>675</v>
      </c>
      <c r="W159" t="s">
        <v>676</v>
      </c>
      <c r="X159" s="402" t="s">
        <v>1235</v>
      </c>
      <c r="Y159" s="402" t="s">
        <v>850</v>
      </c>
      <c r="Z159" t="s">
        <v>437</v>
      </c>
      <c r="AA159" t="s">
        <v>4446</v>
      </c>
      <c r="AB159" t="s">
        <v>4447</v>
      </c>
      <c r="AC159" t="s">
        <v>846</v>
      </c>
      <c r="AD159" t="s">
        <v>847</v>
      </c>
      <c r="AE159" s="402" t="s">
        <v>1235</v>
      </c>
      <c r="AF159" t="s">
        <v>1232</v>
      </c>
      <c r="AG159">
        <v>-18750</v>
      </c>
      <c r="AH159">
        <v>0</v>
      </c>
      <c r="AI159">
        <v>0</v>
      </c>
      <c r="AJ159">
        <v>0</v>
      </c>
      <c r="AK159" s="47">
        <v>-18750</v>
      </c>
      <c r="AL159">
        <v>-18750</v>
      </c>
      <c r="AM159">
        <v>0</v>
      </c>
    </row>
    <row r="160" spans="1:39">
      <c r="A160">
        <v>20220930</v>
      </c>
      <c r="B160">
        <v>7242</v>
      </c>
      <c r="C160">
        <v>2</v>
      </c>
      <c r="D160" t="s">
        <v>1598</v>
      </c>
      <c r="E160" s="402" t="s">
        <v>1965</v>
      </c>
      <c r="F160" t="s">
        <v>1773</v>
      </c>
      <c r="G160">
        <v>107</v>
      </c>
      <c r="H160" t="s">
        <v>1600</v>
      </c>
      <c r="I160">
        <v>3</v>
      </c>
      <c r="J160" t="s">
        <v>1594</v>
      </c>
      <c r="K160" t="s">
        <v>684</v>
      </c>
      <c r="L160">
        <v>8</v>
      </c>
      <c r="M160" t="s">
        <v>435</v>
      </c>
      <c r="N160" t="s">
        <v>694</v>
      </c>
      <c r="O160" t="s">
        <v>703</v>
      </c>
      <c r="P160" t="s">
        <v>820</v>
      </c>
      <c r="Q160">
        <v>0</v>
      </c>
      <c r="R160" t="s">
        <v>1595</v>
      </c>
      <c r="S160" t="s">
        <v>158</v>
      </c>
      <c r="T160" t="s">
        <v>1235</v>
      </c>
      <c r="U160" t="s">
        <v>1232</v>
      </c>
      <c r="V160" t="s">
        <v>675</v>
      </c>
      <c r="W160" t="s">
        <v>676</v>
      </c>
      <c r="X160" s="402" t="s">
        <v>1235</v>
      </c>
      <c r="Y160" s="402" t="s">
        <v>850</v>
      </c>
      <c r="Z160" t="s">
        <v>437</v>
      </c>
      <c r="AA160" t="s">
        <v>4446</v>
      </c>
      <c r="AB160" t="s">
        <v>4447</v>
      </c>
      <c r="AC160" t="s">
        <v>846</v>
      </c>
      <c r="AD160" t="s">
        <v>847</v>
      </c>
      <c r="AE160" s="402" t="s">
        <v>1235</v>
      </c>
      <c r="AF160" t="s">
        <v>1232</v>
      </c>
      <c r="AG160">
        <v>-392410.97999999899</v>
      </c>
      <c r="AH160">
        <v>0</v>
      </c>
      <c r="AI160">
        <v>98.28</v>
      </c>
      <c r="AJ160">
        <v>-98.28</v>
      </c>
      <c r="AK160" s="47">
        <v>-392509.26</v>
      </c>
      <c r="AL160">
        <v>-391981.51860000001</v>
      </c>
      <c r="AM160">
        <v>0</v>
      </c>
    </row>
    <row r="161" spans="1:39">
      <c r="A161">
        <v>20220930</v>
      </c>
      <c r="B161">
        <v>7242</v>
      </c>
      <c r="C161">
        <v>2</v>
      </c>
      <c r="D161" t="s">
        <v>1598</v>
      </c>
      <c r="E161" s="402" t="s">
        <v>1932</v>
      </c>
      <c r="F161" t="s">
        <v>1752</v>
      </c>
      <c r="G161">
        <v>107</v>
      </c>
      <c r="H161" t="s">
        <v>1600</v>
      </c>
      <c r="I161">
        <v>3</v>
      </c>
      <c r="J161" t="s">
        <v>1594</v>
      </c>
      <c r="K161" t="s">
        <v>684</v>
      </c>
      <c r="L161">
        <v>8</v>
      </c>
      <c r="M161" t="s">
        <v>435</v>
      </c>
      <c r="N161" t="s">
        <v>694</v>
      </c>
      <c r="O161" t="s">
        <v>703</v>
      </c>
      <c r="P161" t="s">
        <v>685</v>
      </c>
      <c r="Q161">
        <v>0</v>
      </c>
      <c r="R161" t="s">
        <v>1595</v>
      </c>
      <c r="S161" t="s">
        <v>158</v>
      </c>
      <c r="T161" t="s">
        <v>972</v>
      </c>
      <c r="U161" t="s">
        <v>973</v>
      </c>
      <c r="V161" t="s">
        <v>675</v>
      </c>
      <c r="W161" t="s">
        <v>676</v>
      </c>
      <c r="X161" s="402" t="s">
        <v>983</v>
      </c>
      <c r="Y161" s="402" t="s">
        <v>983</v>
      </c>
      <c r="Z161" t="s">
        <v>984</v>
      </c>
      <c r="AA161" t="s">
        <v>4488</v>
      </c>
      <c r="AB161" t="s">
        <v>4489</v>
      </c>
      <c r="AC161" t="s">
        <v>985</v>
      </c>
      <c r="AD161" t="s">
        <v>986</v>
      </c>
      <c r="AE161" s="402" t="s">
        <v>987</v>
      </c>
      <c r="AF161" t="s">
        <v>988</v>
      </c>
      <c r="AG161">
        <v>150.63999999999899</v>
      </c>
      <c r="AH161">
        <v>0</v>
      </c>
      <c r="AI161">
        <v>0</v>
      </c>
      <c r="AJ161">
        <v>0</v>
      </c>
      <c r="AK161" s="47">
        <v>150.63999999999899</v>
      </c>
      <c r="AL161">
        <v>150.628999999999</v>
      </c>
      <c r="AM161">
        <v>0</v>
      </c>
    </row>
    <row r="162" spans="1:39">
      <c r="A162">
        <v>20220930</v>
      </c>
      <c r="B162">
        <v>7242</v>
      </c>
      <c r="C162">
        <v>2</v>
      </c>
      <c r="D162" t="s">
        <v>1598</v>
      </c>
      <c r="E162" s="402" t="s">
        <v>1931</v>
      </c>
      <c r="F162" t="s">
        <v>1746</v>
      </c>
      <c r="G162">
        <v>107</v>
      </c>
      <c r="H162" t="s">
        <v>1600</v>
      </c>
      <c r="I162">
        <v>3</v>
      </c>
      <c r="J162" t="s">
        <v>1594</v>
      </c>
      <c r="K162" t="s">
        <v>684</v>
      </c>
      <c r="L162">
        <v>8</v>
      </c>
      <c r="M162" t="s">
        <v>435</v>
      </c>
      <c r="N162" t="s">
        <v>694</v>
      </c>
      <c r="O162" t="s">
        <v>703</v>
      </c>
      <c r="P162" t="s">
        <v>685</v>
      </c>
      <c r="Q162">
        <v>0</v>
      </c>
      <c r="R162" t="s">
        <v>1595</v>
      </c>
      <c r="S162" t="s">
        <v>158</v>
      </c>
      <c r="T162" t="s">
        <v>972</v>
      </c>
      <c r="U162" t="s">
        <v>973</v>
      </c>
      <c r="V162" t="s">
        <v>675</v>
      </c>
      <c r="W162" t="s">
        <v>676</v>
      </c>
      <c r="X162" s="402" t="s">
        <v>983</v>
      </c>
      <c r="Y162" s="402" t="s">
        <v>983</v>
      </c>
      <c r="Z162" t="s">
        <v>984</v>
      </c>
      <c r="AA162" t="s">
        <v>4488</v>
      </c>
      <c r="AB162" t="s">
        <v>4489</v>
      </c>
      <c r="AC162" t="s">
        <v>985</v>
      </c>
      <c r="AD162" t="s">
        <v>986</v>
      </c>
      <c r="AE162" s="402" t="s">
        <v>987</v>
      </c>
      <c r="AF162" t="s">
        <v>988</v>
      </c>
      <c r="AG162">
        <v>280784.2</v>
      </c>
      <c r="AH162">
        <v>0</v>
      </c>
      <c r="AI162">
        <v>0</v>
      </c>
      <c r="AJ162">
        <v>0</v>
      </c>
      <c r="AK162" s="47">
        <v>280784.2</v>
      </c>
      <c r="AL162">
        <v>280707.26530000003</v>
      </c>
      <c r="AM162">
        <v>0</v>
      </c>
    </row>
    <row r="163" spans="1:39">
      <c r="A163">
        <v>20220930</v>
      </c>
      <c r="B163">
        <v>7242</v>
      </c>
      <c r="C163">
        <v>2</v>
      </c>
      <c r="D163" t="s">
        <v>1598</v>
      </c>
      <c r="E163" s="402" t="s">
        <v>1887</v>
      </c>
      <c r="F163" t="s">
        <v>1695</v>
      </c>
      <c r="G163">
        <v>107</v>
      </c>
      <c r="H163" t="s">
        <v>1600</v>
      </c>
      <c r="I163">
        <v>3</v>
      </c>
      <c r="J163" t="s">
        <v>1594</v>
      </c>
      <c r="K163" t="s">
        <v>684</v>
      </c>
      <c r="L163">
        <v>8</v>
      </c>
      <c r="M163" t="s">
        <v>435</v>
      </c>
      <c r="N163" t="s">
        <v>694</v>
      </c>
      <c r="O163" t="s">
        <v>703</v>
      </c>
      <c r="P163" t="s">
        <v>684</v>
      </c>
      <c r="Q163">
        <v>0</v>
      </c>
      <c r="R163" t="s">
        <v>1595</v>
      </c>
      <c r="S163" t="s">
        <v>158</v>
      </c>
      <c r="T163" t="s">
        <v>998</v>
      </c>
      <c r="U163" t="s">
        <v>999</v>
      </c>
      <c r="V163" t="s">
        <v>675</v>
      </c>
      <c r="W163" t="s">
        <v>676</v>
      </c>
      <c r="X163" s="402" t="s">
        <v>1000</v>
      </c>
      <c r="Y163" s="402" t="s">
        <v>1000</v>
      </c>
      <c r="Z163" t="s">
        <v>1001</v>
      </c>
      <c r="AA163" t="s">
        <v>4408</v>
      </c>
      <c r="AB163" t="s">
        <v>4409</v>
      </c>
      <c r="AC163" t="s">
        <v>769</v>
      </c>
      <c r="AD163" t="s">
        <v>770</v>
      </c>
      <c r="AE163" s="402" t="s">
        <v>1053</v>
      </c>
      <c r="AF163" t="s">
        <v>1054</v>
      </c>
      <c r="AG163">
        <v>-97145.639999999898</v>
      </c>
      <c r="AH163">
        <v>0</v>
      </c>
      <c r="AI163">
        <v>0</v>
      </c>
      <c r="AJ163">
        <v>0</v>
      </c>
      <c r="AK163" s="47">
        <v>-97145.639999999898</v>
      </c>
      <c r="AL163">
        <v>-120646.0356</v>
      </c>
      <c r="AM163">
        <v>0</v>
      </c>
    </row>
    <row r="164" spans="1:39">
      <c r="A164">
        <v>20220930</v>
      </c>
      <c r="B164">
        <v>7242</v>
      </c>
      <c r="C164">
        <v>2</v>
      </c>
      <c r="D164" t="s">
        <v>1598</v>
      </c>
      <c r="E164" s="402" t="s">
        <v>1983</v>
      </c>
      <c r="F164" t="s">
        <v>1782</v>
      </c>
      <c r="G164">
        <v>107</v>
      </c>
      <c r="H164" t="s">
        <v>1600</v>
      </c>
      <c r="I164">
        <v>3</v>
      </c>
      <c r="J164" t="s">
        <v>1594</v>
      </c>
      <c r="K164" t="s">
        <v>684</v>
      </c>
      <c r="L164">
        <v>8</v>
      </c>
      <c r="M164" t="s">
        <v>435</v>
      </c>
      <c r="N164" t="s">
        <v>694</v>
      </c>
      <c r="O164" t="s">
        <v>703</v>
      </c>
      <c r="P164" t="s">
        <v>693</v>
      </c>
      <c r="Q164">
        <v>0</v>
      </c>
      <c r="R164" t="s">
        <v>1595</v>
      </c>
      <c r="S164" t="s">
        <v>158</v>
      </c>
      <c r="T164" t="s">
        <v>695</v>
      </c>
      <c r="U164" t="s">
        <v>696</v>
      </c>
      <c r="V164" t="s">
        <v>675</v>
      </c>
      <c r="W164" t="s">
        <v>676</v>
      </c>
      <c r="X164" s="402" t="s">
        <v>1412</v>
      </c>
      <c r="Y164" s="402" t="s">
        <v>1412</v>
      </c>
      <c r="Z164" t="s">
        <v>1413</v>
      </c>
      <c r="AA164" t="s">
        <v>4411</v>
      </c>
      <c r="AB164" t="s">
        <v>1407</v>
      </c>
      <c r="AC164" t="s">
        <v>1408</v>
      </c>
      <c r="AD164" t="s">
        <v>1409</v>
      </c>
      <c r="AE164" s="402" t="s">
        <v>1414</v>
      </c>
      <c r="AF164" t="s">
        <v>1056</v>
      </c>
      <c r="AG164">
        <v>107776.99</v>
      </c>
      <c r="AH164">
        <v>0</v>
      </c>
      <c r="AI164">
        <v>0</v>
      </c>
      <c r="AJ164">
        <v>0</v>
      </c>
      <c r="AK164" s="47">
        <v>107776.99</v>
      </c>
      <c r="AL164">
        <v>85610.539000000004</v>
      </c>
      <c r="AM164">
        <v>0</v>
      </c>
    </row>
    <row r="165" spans="1:39">
      <c r="A165">
        <v>20220930</v>
      </c>
      <c r="B165">
        <v>7242</v>
      </c>
      <c r="C165">
        <v>2</v>
      </c>
      <c r="D165" t="s">
        <v>1598</v>
      </c>
      <c r="E165" s="402" t="s">
        <v>1919</v>
      </c>
      <c r="F165" t="s">
        <v>1737</v>
      </c>
      <c r="G165">
        <v>107</v>
      </c>
      <c r="H165" t="s">
        <v>1600</v>
      </c>
      <c r="I165">
        <v>3</v>
      </c>
      <c r="J165" t="s">
        <v>1594</v>
      </c>
      <c r="K165" t="s">
        <v>684</v>
      </c>
      <c r="L165">
        <v>8</v>
      </c>
      <c r="M165" t="s">
        <v>435</v>
      </c>
      <c r="N165" t="s">
        <v>694</v>
      </c>
      <c r="O165" t="s">
        <v>703</v>
      </c>
      <c r="P165" t="s">
        <v>685</v>
      </c>
      <c r="Q165">
        <v>0</v>
      </c>
      <c r="R165" t="s">
        <v>1595</v>
      </c>
      <c r="S165" t="s">
        <v>158</v>
      </c>
      <c r="T165" t="s">
        <v>972</v>
      </c>
      <c r="U165" t="s">
        <v>973</v>
      </c>
      <c r="V165" t="s">
        <v>675</v>
      </c>
      <c r="W165" t="s">
        <v>676</v>
      </c>
      <c r="X165" s="402" t="s">
        <v>1070</v>
      </c>
      <c r="Y165" s="402" t="s">
        <v>1070</v>
      </c>
      <c r="Z165" t="s">
        <v>1071</v>
      </c>
      <c r="AA165" t="s">
        <v>4431</v>
      </c>
      <c r="AB165" t="s">
        <v>23</v>
      </c>
      <c r="AC165" t="s">
        <v>1072</v>
      </c>
      <c r="AD165" t="s">
        <v>1073</v>
      </c>
      <c r="AE165" s="402" t="s">
        <v>1074</v>
      </c>
      <c r="AF165" t="s">
        <v>23</v>
      </c>
      <c r="AG165">
        <v>149.88999999999899</v>
      </c>
      <c r="AH165">
        <v>1411.0599999999899</v>
      </c>
      <c r="AI165">
        <v>0</v>
      </c>
      <c r="AJ165">
        <v>1411.0599999999899</v>
      </c>
      <c r="AK165" s="47">
        <v>1560.95</v>
      </c>
      <c r="AL165">
        <v>5151.6845999999896</v>
      </c>
      <c r="AM165">
        <v>0</v>
      </c>
    </row>
    <row r="166" spans="1:39">
      <c r="A166">
        <v>20220930</v>
      </c>
      <c r="B166">
        <v>7242</v>
      </c>
      <c r="C166">
        <v>2</v>
      </c>
      <c r="D166" t="s">
        <v>1598</v>
      </c>
      <c r="E166" s="402" t="s">
        <v>1922</v>
      </c>
      <c r="F166" t="s">
        <v>1740</v>
      </c>
      <c r="G166">
        <v>107</v>
      </c>
      <c r="H166" t="s">
        <v>1600</v>
      </c>
      <c r="I166">
        <v>3</v>
      </c>
      <c r="J166" t="s">
        <v>1594</v>
      </c>
      <c r="K166" t="s">
        <v>684</v>
      </c>
      <c r="L166">
        <v>8</v>
      </c>
      <c r="M166" t="s">
        <v>435</v>
      </c>
      <c r="N166" t="s">
        <v>694</v>
      </c>
      <c r="O166" t="s">
        <v>703</v>
      </c>
      <c r="P166" t="s">
        <v>685</v>
      </c>
      <c r="Q166">
        <v>0</v>
      </c>
      <c r="R166" t="s">
        <v>1595</v>
      </c>
      <c r="S166" t="s">
        <v>158</v>
      </c>
      <c r="T166" t="s">
        <v>972</v>
      </c>
      <c r="U166" t="s">
        <v>973</v>
      </c>
      <c r="V166" t="s">
        <v>675</v>
      </c>
      <c r="W166" t="s">
        <v>676</v>
      </c>
      <c r="X166" s="402" t="s">
        <v>1070</v>
      </c>
      <c r="Y166" s="402" t="s">
        <v>1070</v>
      </c>
      <c r="Z166" t="s">
        <v>1071</v>
      </c>
      <c r="AA166" t="s">
        <v>4431</v>
      </c>
      <c r="AB166" t="s">
        <v>23</v>
      </c>
      <c r="AC166" t="s">
        <v>1077</v>
      </c>
      <c r="AD166" t="s">
        <v>1078</v>
      </c>
      <c r="AE166" s="402" t="s">
        <v>1074</v>
      </c>
      <c r="AF166" t="s">
        <v>23</v>
      </c>
      <c r="AG166">
        <v>47019</v>
      </c>
      <c r="AH166">
        <v>0</v>
      </c>
      <c r="AI166">
        <v>0</v>
      </c>
      <c r="AJ166">
        <v>0</v>
      </c>
      <c r="AK166" s="47">
        <v>47019</v>
      </c>
      <c r="AL166">
        <v>16212.2332999999</v>
      </c>
      <c r="AM166">
        <v>0</v>
      </c>
    </row>
    <row r="167" spans="1:39">
      <c r="A167">
        <v>20220930</v>
      </c>
      <c r="B167">
        <v>7242</v>
      </c>
      <c r="C167">
        <v>2</v>
      </c>
      <c r="D167" t="s">
        <v>1598</v>
      </c>
      <c r="E167" s="402" t="s">
        <v>1840</v>
      </c>
      <c r="F167" t="s">
        <v>1646</v>
      </c>
      <c r="G167">
        <v>107</v>
      </c>
      <c r="H167" t="s">
        <v>1600</v>
      </c>
      <c r="I167">
        <v>3</v>
      </c>
      <c r="J167" t="s">
        <v>1594</v>
      </c>
      <c r="K167" t="s">
        <v>684</v>
      </c>
      <c r="L167">
        <v>8</v>
      </c>
      <c r="M167" t="s">
        <v>435</v>
      </c>
      <c r="N167" t="s">
        <v>694</v>
      </c>
      <c r="O167" t="s">
        <v>703</v>
      </c>
      <c r="P167" t="s">
        <v>820</v>
      </c>
      <c r="Q167">
        <v>0</v>
      </c>
      <c r="R167" t="s">
        <v>1595</v>
      </c>
      <c r="S167" t="s">
        <v>158</v>
      </c>
      <c r="T167" t="s">
        <v>874</v>
      </c>
      <c r="U167" t="s">
        <v>875</v>
      </c>
      <c r="V167" t="s">
        <v>675</v>
      </c>
      <c r="W167" t="s">
        <v>676</v>
      </c>
      <c r="X167" s="402" t="s">
        <v>876</v>
      </c>
      <c r="Y167" s="402" t="s">
        <v>876</v>
      </c>
      <c r="Z167" t="s">
        <v>877</v>
      </c>
      <c r="AA167" t="s">
        <v>4383</v>
      </c>
      <c r="AB167" t="s">
        <v>4384</v>
      </c>
      <c r="AC167" t="s">
        <v>878</v>
      </c>
      <c r="AD167" t="s">
        <v>879</v>
      </c>
      <c r="AE167" s="402" t="s">
        <v>880</v>
      </c>
      <c r="AF167" t="s">
        <v>4385</v>
      </c>
      <c r="AG167">
        <v>-1837.68</v>
      </c>
      <c r="AH167">
        <v>0</v>
      </c>
      <c r="AI167">
        <v>0</v>
      </c>
      <c r="AJ167">
        <v>0</v>
      </c>
      <c r="AK167" s="47">
        <v>-1837.68</v>
      </c>
      <c r="AL167">
        <v>-1837.68</v>
      </c>
      <c r="AM167">
        <v>0</v>
      </c>
    </row>
    <row r="168" spans="1:39">
      <c r="A168">
        <v>20220930</v>
      </c>
      <c r="B168">
        <v>7242</v>
      </c>
      <c r="C168">
        <v>2</v>
      </c>
      <c r="D168" t="s">
        <v>1598</v>
      </c>
      <c r="E168" s="402" t="s">
        <v>1910</v>
      </c>
      <c r="F168" t="s">
        <v>1728</v>
      </c>
      <c r="G168">
        <v>107</v>
      </c>
      <c r="H168" t="s">
        <v>1600</v>
      </c>
      <c r="I168">
        <v>3</v>
      </c>
      <c r="J168" t="s">
        <v>1594</v>
      </c>
      <c r="K168" t="s">
        <v>684</v>
      </c>
      <c r="L168">
        <v>8</v>
      </c>
      <c r="M168" t="s">
        <v>435</v>
      </c>
      <c r="N168" t="s">
        <v>694</v>
      </c>
      <c r="O168" t="s">
        <v>703</v>
      </c>
      <c r="P168" t="s">
        <v>820</v>
      </c>
      <c r="Q168">
        <v>0</v>
      </c>
      <c r="R168" t="s">
        <v>1595</v>
      </c>
      <c r="S168" t="s">
        <v>158</v>
      </c>
      <c r="T168" t="s">
        <v>1223</v>
      </c>
      <c r="U168" t="s">
        <v>1224</v>
      </c>
      <c r="V168" t="s">
        <v>675</v>
      </c>
      <c r="W168" t="s">
        <v>676</v>
      </c>
      <c r="X168" s="402" t="s">
        <v>1223</v>
      </c>
      <c r="Y168" s="402" t="s">
        <v>1225</v>
      </c>
      <c r="Z168" t="s">
        <v>1226</v>
      </c>
      <c r="AA168" t="s">
        <v>4381</v>
      </c>
      <c r="AB168" t="s">
        <v>4382</v>
      </c>
      <c r="AC168" t="s">
        <v>1227</v>
      </c>
      <c r="AD168" t="s">
        <v>1228</v>
      </c>
      <c r="AE168" s="402" t="s">
        <v>1223</v>
      </c>
      <c r="AF168" t="s">
        <v>1224</v>
      </c>
      <c r="AG168">
        <v>-2960.1399999999899</v>
      </c>
      <c r="AH168">
        <v>0</v>
      </c>
      <c r="AI168">
        <v>926.28999999999905</v>
      </c>
      <c r="AJ168">
        <v>-926.28999999999905</v>
      </c>
      <c r="AK168" s="47">
        <v>-3886.4299999999898</v>
      </c>
      <c r="AL168">
        <v>-2991.0162999999902</v>
      </c>
      <c r="AM168">
        <v>0</v>
      </c>
    </row>
    <row r="169" spans="1:39">
      <c r="A169">
        <v>20220930</v>
      </c>
      <c r="B169">
        <v>7242</v>
      </c>
      <c r="C169">
        <v>2</v>
      </c>
      <c r="D169" t="s">
        <v>1598</v>
      </c>
      <c r="E169" s="402" t="s">
        <v>1992</v>
      </c>
      <c r="F169" t="s">
        <v>1789</v>
      </c>
      <c r="G169">
        <v>107</v>
      </c>
      <c r="H169" t="s">
        <v>1600</v>
      </c>
      <c r="I169">
        <v>3</v>
      </c>
      <c r="J169" t="s">
        <v>1594</v>
      </c>
      <c r="K169" t="s">
        <v>684</v>
      </c>
      <c r="L169">
        <v>8</v>
      </c>
      <c r="M169" t="s">
        <v>435</v>
      </c>
      <c r="N169" t="s">
        <v>694</v>
      </c>
      <c r="O169" t="s">
        <v>703</v>
      </c>
      <c r="P169" t="s">
        <v>693</v>
      </c>
      <c r="Q169">
        <v>0</v>
      </c>
      <c r="R169" t="s">
        <v>1595</v>
      </c>
      <c r="S169" t="s">
        <v>158</v>
      </c>
      <c r="T169" t="s">
        <v>695</v>
      </c>
      <c r="U169" t="s">
        <v>696</v>
      </c>
      <c r="V169" t="s">
        <v>675</v>
      </c>
      <c r="W169" t="s">
        <v>676</v>
      </c>
      <c r="X169" s="402" t="s">
        <v>1412</v>
      </c>
      <c r="Y169" s="402" t="s">
        <v>1412</v>
      </c>
      <c r="Z169" t="s">
        <v>1413</v>
      </c>
      <c r="AA169" t="s">
        <v>4411</v>
      </c>
      <c r="AB169" t="s">
        <v>1407</v>
      </c>
      <c r="AC169" t="s">
        <v>1408</v>
      </c>
      <c r="AD169" t="s">
        <v>1409</v>
      </c>
      <c r="AE169" s="402" t="s">
        <v>1414</v>
      </c>
      <c r="AF169" t="s">
        <v>1056</v>
      </c>
      <c r="AG169">
        <v>262363.19</v>
      </c>
      <c r="AH169">
        <v>0</v>
      </c>
      <c r="AI169">
        <v>0</v>
      </c>
      <c r="AJ169">
        <v>0</v>
      </c>
      <c r="AK169" s="47">
        <v>262363.19</v>
      </c>
      <c r="AL169">
        <v>248458.61300000001</v>
      </c>
      <c r="AM169">
        <v>0</v>
      </c>
    </row>
    <row r="170" spans="1:39">
      <c r="A170">
        <v>20220930</v>
      </c>
      <c r="B170">
        <v>7242</v>
      </c>
      <c r="C170">
        <v>2</v>
      </c>
      <c r="D170" t="s">
        <v>1598</v>
      </c>
      <c r="E170" s="402" t="s">
        <v>1924</v>
      </c>
      <c r="F170" t="s">
        <v>1741</v>
      </c>
      <c r="G170">
        <v>107</v>
      </c>
      <c r="H170" t="s">
        <v>1600</v>
      </c>
      <c r="I170">
        <v>3</v>
      </c>
      <c r="J170" t="s">
        <v>1594</v>
      </c>
      <c r="K170" t="s">
        <v>684</v>
      </c>
      <c r="L170">
        <v>8</v>
      </c>
      <c r="M170" t="s">
        <v>435</v>
      </c>
      <c r="N170" t="s">
        <v>694</v>
      </c>
      <c r="O170" t="s">
        <v>703</v>
      </c>
      <c r="P170" t="s">
        <v>685</v>
      </c>
      <c r="Q170">
        <v>0</v>
      </c>
      <c r="R170" t="s">
        <v>1595</v>
      </c>
      <c r="S170" t="s">
        <v>158</v>
      </c>
      <c r="T170" t="s">
        <v>972</v>
      </c>
      <c r="U170" t="s">
        <v>973</v>
      </c>
      <c r="V170" t="s">
        <v>675</v>
      </c>
      <c r="W170" t="s">
        <v>676</v>
      </c>
      <c r="X170" s="402" t="s">
        <v>1070</v>
      </c>
      <c r="Y170" s="402" t="s">
        <v>1070</v>
      </c>
      <c r="Z170" t="s">
        <v>1071</v>
      </c>
      <c r="AA170" t="s">
        <v>4431</v>
      </c>
      <c r="AB170" t="s">
        <v>23</v>
      </c>
      <c r="AC170" t="s">
        <v>1077</v>
      </c>
      <c r="AD170" t="s">
        <v>1078</v>
      </c>
      <c r="AE170" s="402" t="s">
        <v>1074</v>
      </c>
      <c r="AF170" t="s">
        <v>23</v>
      </c>
      <c r="AG170">
        <v>154846.77999999901</v>
      </c>
      <c r="AH170">
        <v>0</v>
      </c>
      <c r="AI170">
        <v>0</v>
      </c>
      <c r="AJ170">
        <v>0</v>
      </c>
      <c r="AK170" s="47">
        <v>154846.77999999901</v>
      </c>
      <c r="AL170">
        <v>136781.32229999901</v>
      </c>
      <c r="AM170">
        <v>0</v>
      </c>
    </row>
    <row r="171" spans="1:39">
      <c r="A171">
        <v>20220930</v>
      </c>
      <c r="B171">
        <v>7242</v>
      </c>
      <c r="C171">
        <v>2</v>
      </c>
      <c r="D171" t="s">
        <v>1598</v>
      </c>
      <c r="E171" s="402" t="s">
        <v>1911</v>
      </c>
      <c r="F171" t="s">
        <v>1729</v>
      </c>
      <c r="G171">
        <v>107</v>
      </c>
      <c r="H171" t="s">
        <v>1600</v>
      </c>
      <c r="I171">
        <v>3</v>
      </c>
      <c r="J171" t="s">
        <v>1594</v>
      </c>
      <c r="K171" t="s">
        <v>684</v>
      </c>
      <c r="L171">
        <v>8</v>
      </c>
      <c r="M171" t="s">
        <v>435</v>
      </c>
      <c r="N171" t="s">
        <v>694</v>
      </c>
      <c r="O171" t="s">
        <v>703</v>
      </c>
      <c r="P171" t="s">
        <v>693</v>
      </c>
      <c r="Q171">
        <v>0</v>
      </c>
      <c r="R171" t="s">
        <v>1595</v>
      </c>
      <c r="S171" t="s">
        <v>158</v>
      </c>
      <c r="T171" t="s">
        <v>1223</v>
      </c>
      <c r="U171" t="s">
        <v>1224</v>
      </c>
      <c r="V171" t="s">
        <v>675</v>
      </c>
      <c r="W171" t="s">
        <v>676</v>
      </c>
      <c r="X171" s="402" t="s">
        <v>1223</v>
      </c>
      <c r="Y171" s="402" t="s">
        <v>1297</v>
      </c>
      <c r="Z171" t="s">
        <v>1298</v>
      </c>
      <c r="AA171" t="s">
        <v>4490</v>
      </c>
      <c r="AB171" t="s">
        <v>4382</v>
      </c>
      <c r="AC171" t="s">
        <v>1299</v>
      </c>
      <c r="AD171" t="s">
        <v>1300</v>
      </c>
      <c r="AE171" s="402" t="s">
        <v>1223</v>
      </c>
      <c r="AF171" t="s">
        <v>1224</v>
      </c>
      <c r="AG171">
        <v>6116.55</v>
      </c>
      <c r="AH171">
        <v>195.03</v>
      </c>
      <c r="AI171">
        <v>0</v>
      </c>
      <c r="AJ171">
        <v>195.03</v>
      </c>
      <c r="AK171" s="47">
        <v>6311.5799999999899</v>
      </c>
      <c r="AL171">
        <v>6123.0510000000004</v>
      </c>
      <c r="AM171">
        <v>0</v>
      </c>
    </row>
    <row r="172" spans="1:39">
      <c r="A172">
        <v>20220930</v>
      </c>
      <c r="B172">
        <v>7242</v>
      </c>
      <c r="C172">
        <v>2</v>
      </c>
      <c r="D172" t="s">
        <v>1598</v>
      </c>
      <c r="E172" s="402" t="s">
        <v>1916</v>
      </c>
      <c r="F172" t="s">
        <v>1733</v>
      </c>
      <c r="G172">
        <v>107</v>
      </c>
      <c r="H172" t="s">
        <v>1600</v>
      </c>
      <c r="I172">
        <v>3</v>
      </c>
      <c r="J172" t="s">
        <v>1594</v>
      </c>
      <c r="K172" t="s">
        <v>684</v>
      </c>
      <c r="L172">
        <v>8</v>
      </c>
      <c r="M172" t="s">
        <v>435</v>
      </c>
      <c r="N172" t="s">
        <v>694</v>
      </c>
      <c r="O172" t="s">
        <v>703</v>
      </c>
      <c r="P172" t="s">
        <v>820</v>
      </c>
      <c r="Q172">
        <v>0</v>
      </c>
      <c r="R172" t="s">
        <v>1595</v>
      </c>
      <c r="S172" t="s">
        <v>158</v>
      </c>
      <c r="T172" t="s">
        <v>1223</v>
      </c>
      <c r="U172" t="s">
        <v>1224</v>
      </c>
      <c r="V172" t="s">
        <v>675</v>
      </c>
      <c r="W172" t="s">
        <v>676</v>
      </c>
      <c r="X172" s="402" t="s">
        <v>1223</v>
      </c>
      <c r="Y172" s="402" t="s">
        <v>881</v>
      </c>
      <c r="Z172" t="s">
        <v>455</v>
      </c>
      <c r="AA172" t="s">
        <v>4383</v>
      </c>
      <c r="AB172" t="s">
        <v>4384</v>
      </c>
      <c r="AC172" t="s">
        <v>886</v>
      </c>
      <c r="AD172" t="s">
        <v>887</v>
      </c>
      <c r="AE172" s="402" t="s">
        <v>1223</v>
      </c>
      <c r="AF172" t="s">
        <v>1224</v>
      </c>
      <c r="AG172">
        <v>-10148.3299999999</v>
      </c>
      <c r="AH172">
        <v>0</v>
      </c>
      <c r="AI172">
        <v>0</v>
      </c>
      <c r="AJ172">
        <v>0</v>
      </c>
      <c r="AK172" s="47">
        <v>-10148.3299999999</v>
      </c>
      <c r="AL172">
        <v>-10148.3299999999</v>
      </c>
      <c r="AM172">
        <v>0</v>
      </c>
    </row>
    <row r="173" spans="1:39">
      <c r="A173">
        <v>20220930</v>
      </c>
      <c r="B173">
        <v>7242</v>
      </c>
      <c r="C173">
        <v>2</v>
      </c>
      <c r="D173" t="s">
        <v>1598</v>
      </c>
      <c r="E173" s="402" t="s">
        <v>1809</v>
      </c>
      <c r="F173" t="s">
        <v>1596</v>
      </c>
      <c r="G173">
        <v>107</v>
      </c>
      <c r="H173" t="s">
        <v>1600</v>
      </c>
      <c r="I173">
        <v>3</v>
      </c>
      <c r="J173" t="s">
        <v>1594</v>
      </c>
      <c r="K173" t="s">
        <v>684</v>
      </c>
      <c r="L173">
        <v>8</v>
      </c>
      <c r="M173" t="s">
        <v>435</v>
      </c>
      <c r="N173" t="s">
        <v>694</v>
      </c>
      <c r="O173" t="s">
        <v>703</v>
      </c>
      <c r="P173" t="s">
        <v>693</v>
      </c>
      <c r="Q173">
        <v>0</v>
      </c>
      <c r="R173" t="s">
        <v>1595</v>
      </c>
      <c r="S173" t="s">
        <v>158</v>
      </c>
      <c r="T173" t="s">
        <v>706</v>
      </c>
      <c r="U173" t="s">
        <v>707</v>
      </c>
      <c r="V173" t="s">
        <v>675</v>
      </c>
      <c r="W173" t="s">
        <v>676</v>
      </c>
      <c r="X173" s="402" t="s">
        <v>1506</v>
      </c>
      <c r="Y173" s="402" t="s">
        <v>1506</v>
      </c>
      <c r="Z173" t="s">
        <v>1507</v>
      </c>
      <c r="AA173" t="s">
        <v>4491</v>
      </c>
      <c r="AB173" t="s">
        <v>4492</v>
      </c>
      <c r="AC173" t="s">
        <v>1544</v>
      </c>
      <c r="AD173" t="s">
        <v>1545</v>
      </c>
      <c r="AE173" s="402" t="s">
        <v>1532</v>
      </c>
      <c r="AF173" t="s">
        <v>1533</v>
      </c>
      <c r="AG173">
        <v>780</v>
      </c>
      <c r="AH173">
        <v>0</v>
      </c>
      <c r="AI173">
        <v>0</v>
      </c>
      <c r="AJ173">
        <v>0</v>
      </c>
      <c r="AK173" s="47">
        <v>780</v>
      </c>
      <c r="AL173">
        <v>780</v>
      </c>
      <c r="AM173">
        <v>0</v>
      </c>
    </row>
    <row r="174" spans="1:39">
      <c r="A174">
        <v>20220930</v>
      </c>
      <c r="B174">
        <v>7242</v>
      </c>
      <c r="C174">
        <v>2</v>
      </c>
      <c r="D174" t="s">
        <v>1598</v>
      </c>
      <c r="E174" s="402" t="s">
        <v>1982</v>
      </c>
      <c r="F174" t="s">
        <v>1781</v>
      </c>
      <c r="G174">
        <v>107</v>
      </c>
      <c r="H174" t="s">
        <v>1600</v>
      </c>
      <c r="I174">
        <v>3</v>
      </c>
      <c r="J174" t="s">
        <v>1594</v>
      </c>
      <c r="K174" t="s">
        <v>684</v>
      </c>
      <c r="L174">
        <v>8</v>
      </c>
      <c r="M174" t="s">
        <v>435</v>
      </c>
      <c r="N174" t="s">
        <v>694</v>
      </c>
      <c r="O174" t="s">
        <v>703</v>
      </c>
      <c r="P174" t="s">
        <v>684</v>
      </c>
      <c r="Q174">
        <v>0</v>
      </c>
      <c r="R174" t="s">
        <v>1595</v>
      </c>
      <c r="S174" t="s">
        <v>158</v>
      </c>
      <c r="T174" t="s">
        <v>998</v>
      </c>
      <c r="U174" t="s">
        <v>999</v>
      </c>
      <c r="V174" t="s">
        <v>675</v>
      </c>
      <c r="W174" t="s">
        <v>676</v>
      </c>
      <c r="X174" s="402" t="s">
        <v>1125</v>
      </c>
      <c r="Y174" s="402" t="s">
        <v>1125</v>
      </c>
      <c r="Z174" t="s">
        <v>1126</v>
      </c>
      <c r="AA174" t="s">
        <v>4412</v>
      </c>
      <c r="AB174" t="s">
        <v>4407</v>
      </c>
      <c r="AC174" t="s">
        <v>1131</v>
      </c>
      <c r="AD174" t="s">
        <v>1132</v>
      </c>
      <c r="AE174" s="402" t="s">
        <v>1133</v>
      </c>
      <c r="AF174" t="s">
        <v>702</v>
      </c>
      <c r="AG174">
        <v>-21884.029999999901</v>
      </c>
      <c r="AH174">
        <v>0</v>
      </c>
      <c r="AI174">
        <v>0</v>
      </c>
      <c r="AJ174">
        <v>0</v>
      </c>
      <c r="AK174" s="47">
        <v>-21884.029999999901</v>
      </c>
      <c r="AL174">
        <v>-15076.4606</v>
      </c>
      <c r="AM174">
        <v>0</v>
      </c>
    </row>
    <row r="175" spans="1:39">
      <c r="A175">
        <v>20220930</v>
      </c>
      <c r="B175">
        <v>7242</v>
      </c>
      <c r="C175">
        <v>2</v>
      </c>
      <c r="D175" t="s">
        <v>1598</v>
      </c>
      <c r="E175" s="402" t="s">
        <v>1813</v>
      </c>
      <c r="F175" t="s">
        <v>1406</v>
      </c>
      <c r="G175">
        <v>107</v>
      </c>
      <c r="H175" t="s">
        <v>1600</v>
      </c>
      <c r="I175">
        <v>3</v>
      </c>
      <c r="J175" t="s">
        <v>1594</v>
      </c>
      <c r="K175" t="s">
        <v>684</v>
      </c>
      <c r="L175">
        <v>8</v>
      </c>
      <c r="M175" t="s">
        <v>435</v>
      </c>
      <c r="N175" t="s">
        <v>694</v>
      </c>
      <c r="O175" t="s">
        <v>703</v>
      </c>
      <c r="P175" t="s">
        <v>693</v>
      </c>
      <c r="Q175">
        <v>0</v>
      </c>
      <c r="R175" t="s">
        <v>1595</v>
      </c>
      <c r="S175" t="s">
        <v>158</v>
      </c>
      <c r="T175" t="s">
        <v>695</v>
      </c>
      <c r="U175" t="s">
        <v>696</v>
      </c>
      <c r="V175" t="s">
        <v>675</v>
      </c>
      <c r="W175" t="s">
        <v>676</v>
      </c>
      <c r="X175" s="402" t="s">
        <v>697</v>
      </c>
      <c r="Y175" s="402" t="s">
        <v>697</v>
      </c>
      <c r="Z175" t="s">
        <v>698</v>
      </c>
      <c r="AA175" t="s">
        <v>4411</v>
      </c>
      <c r="AB175" t="s">
        <v>1407</v>
      </c>
      <c r="AC175" t="s">
        <v>1408</v>
      </c>
      <c r="AD175" t="s">
        <v>1409</v>
      </c>
      <c r="AE175" s="402" t="s">
        <v>1390</v>
      </c>
      <c r="AF175" t="s">
        <v>1391</v>
      </c>
      <c r="AG175">
        <v>116276.889999999</v>
      </c>
      <c r="AH175">
        <v>0</v>
      </c>
      <c r="AI175">
        <v>0</v>
      </c>
      <c r="AJ175">
        <v>0</v>
      </c>
      <c r="AK175" s="47">
        <v>116276.889999999</v>
      </c>
      <c r="AL175">
        <v>104615.06729999901</v>
      </c>
      <c r="AM175">
        <v>0</v>
      </c>
    </row>
    <row r="176" spans="1:39">
      <c r="A176">
        <v>20220930</v>
      </c>
      <c r="B176">
        <v>7242</v>
      </c>
      <c r="C176">
        <v>2</v>
      </c>
      <c r="D176" t="s">
        <v>1598</v>
      </c>
      <c r="E176" s="402" t="s">
        <v>1810</v>
      </c>
      <c r="F176" t="s">
        <v>1615</v>
      </c>
      <c r="G176">
        <v>107</v>
      </c>
      <c r="H176" t="s">
        <v>1600</v>
      </c>
      <c r="I176">
        <v>3</v>
      </c>
      <c r="J176" t="s">
        <v>1594</v>
      </c>
      <c r="K176" t="s">
        <v>684</v>
      </c>
      <c r="L176">
        <v>8</v>
      </c>
      <c r="M176" t="s">
        <v>435</v>
      </c>
      <c r="N176" t="s">
        <v>694</v>
      </c>
      <c r="O176" t="s">
        <v>703</v>
      </c>
      <c r="P176" t="s">
        <v>693</v>
      </c>
      <c r="Q176">
        <v>0</v>
      </c>
      <c r="R176" t="s">
        <v>1595</v>
      </c>
      <c r="S176" t="s">
        <v>158</v>
      </c>
      <c r="T176" t="s">
        <v>695</v>
      </c>
      <c r="U176" t="s">
        <v>696</v>
      </c>
      <c r="V176" t="s">
        <v>675</v>
      </c>
      <c r="W176" t="s">
        <v>676</v>
      </c>
      <c r="X176" s="402" t="s">
        <v>697</v>
      </c>
      <c r="Y176" s="402" t="s">
        <v>697</v>
      </c>
      <c r="Z176" t="s">
        <v>698</v>
      </c>
      <c r="AA176" t="s">
        <v>4420</v>
      </c>
      <c r="AB176" t="s">
        <v>4421</v>
      </c>
      <c r="AC176" t="s">
        <v>1393</v>
      </c>
      <c r="AD176" t="s">
        <v>1394</v>
      </c>
      <c r="AE176" s="402" t="s">
        <v>1390</v>
      </c>
      <c r="AF176" t="s">
        <v>1391</v>
      </c>
      <c r="AG176">
        <v>967010.39</v>
      </c>
      <c r="AH176">
        <v>0</v>
      </c>
      <c r="AI176">
        <v>0</v>
      </c>
      <c r="AJ176">
        <v>0</v>
      </c>
      <c r="AK176" s="47">
        <v>967010.39</v>
      </c>
      <c r="AL176">
        <v>916688.56059999904</v>
      </c>
      <c r="AM176">
        <v>0</v>
      </c>
    </row>
    <row r="177" spans="1:39">
      <c r="A177">
        <v>20220930</v>
      </c>
      <c r="B177">
        <v>7242</v>
      </c>
      <c r="C177">
        <v>2</v>
      </c>
      <c r="D177" t="s">
        <v>1598</v>
      </c>
      <c r="E177" s="402" t="s">
        <v>1880</v>
      </c>
      <c r="F177" t="s">
        <v>1681</v>
      </c>
      <c r="G177">
        <v>107</v>
      </c>
      <c r="H177" t="s">
        <v>1600</v>
      </c>
      <c r="I177">
        <v>3</v>
      </c>
      <c r="J177" t="s">
        <v>1594</v>
      </c>
      <c r="K177" t="s">
        <v>684</v>
      </c>
      <c r="L177">
        <v>8</v>
      </c>
      <c r="M177" t="s">
        <v>435</v>
      </c>
      <c r="N177" t="s">
        <v>694</v>
      </c>
      <c r="O177" t="s">
        <v>703</v>
      </c>
      <c r="P177" t="s">
        <v>693</v>
      </c>
      <c r="Q177">
        <v>0</v>
      </c>
      <c r="R177" t="s">
        <v>1595</v>
      </c>
      <c r="S177" t="s">
        <v>158</v>
      </c>
      <c r="T177" t="s">
        <v>1019</v>
      </c>
      <c r="U177" t="s">
        <v>1020</v>
      </c>
      <c r="V177" t="s">
        <v>675</v>
      </c>
      <c r="W177" t="s">
        <v>676</v>
      </c>
      <c r="X177" s="402" t="s">
        <v>1021</v>
      </c>
      <c r="Y177" s="402" t="s">
        <v>1021</v>
      </c>
      <c r="Z177" t="s">
        <v>1022</v>
      </c>
      <c r="AA177" t="s">
        <v>4434</v>
      </c>
      <c r="AB177" t="s">
        <v>4493</v>
      </c>
      <c r="AC177" t="s">
        <v>1023</v>
      </c>
      <c r="AD177" t="s">
        <v>1024</v>
      </c>
      <c r="AE177" s="402" t="s">
        <v>1025</v>
      </c>
      <c r="AF177" t="s">
        <v>1026</v>
      </c>
      <c r="AG177">
        <v>-8019.05</v>
      </c>
      <c r="AH177">
        <v>0</v>
      </c>
      <c r="AI177">
        <v>0</v>
      </c>
      <c r="AJ177">
        <v>0</v>
      </c>
      <c r="AK177" s="47">
        <v>-8019.05</v>
      </c>
      <c r="AL177">
        <v>-8019.05</v>
      </c>
      <c r="AM177">
        <v>0</v>
      </c>
    </row>
    <row r="178" spans="1:39">
      <c r="A178">
        <v>20220930</v>
      </c>
      <c r="B178">
        <v>7242</v>
      </c>
      <c r="C178">
        <v>2</v>
      </c>
      <c r="D178" t="s">
        <v>1598</v>
      </c>
      <c r="E178" s="402" t="s">
        <v>1817</v>
      </c>
      <c r="F178" t="s">
        <v>1619</v>
      </c>
      <c r="G178">
        <v>107</v>
      </c>
      <c r="H178" t="s">
        <v>1600</v>
      </c>
      <c r="I178">
        <v>3</v>
      </c>
      <c r="J178" t="s">
        <v>1594</v>
      </c>
      <c r="K178" t="s">
        <v>684</v>
      </c>
      <c r="L178">
        <v>8</v>
      </c>
      <c r="M178" t="s">
        <v>435</v>
      </c>
      <c r="N178" t="s">
        <v>694</v>
      </c>
      <c r="O178" t="s">
        <v>703</v>
      </c>
      <c r="P178" t="s">
        <v>693</v>
      </c>
      <c r="Q178">
        <v>0</v>
      </c>
      <c r="R178" t="s">
        <v>1595</v>
      </c>
      <c r="S178" t="s">
        <v>158</v>
      </c>
      <c r="T178" t="s">
        <v>695</v>
      </c>
      <c r="U178" t="s">
        <v>696</v>
      </c>
      <c r="V178" t="s">
        <v>675</v>
      </c>
      <c r="W178" t="s">
        <v>676</v>
      </c>
      <c r="X178" s="402" t="s">
        <v>697</v>
      </c>
      <c r="Y178" s="402" t="s">
        <v>697</v>
      </c>
      <c r="Z178" t="s">
        <v>698</v>
      </c>
      <c r="AA178" t="s">
        <v>4422</v>
      </c>
      <c r="AB178" t="s">
        <v>4423</v>
      </c>
      <c r="AC178" t="s">
        <v>1397</v>
      </c>
      <c r="AD178" t="s">
        <v>1398</v>
      </c>
      <c r="AE178" s="402" t="s">
        <v>1390</v>
      </c>
      <c r="AF178" t="s">
        <v>1391</v>
      </c>
      <c r="AG178">
        <v>1700</v>
      </c>
      <c r="AH178">
        <v>0</v>
      </c>
      <c r="AI178">
        <v>0</v>
      </c>
      <c r="AJ178">
        <v>0</v>
      </c>
      <c r="AK178" s="47">
        <v>1700</v>
      </c>
      <c r="AL178">
        <v>1275</v>
      </c>
      <c r="AM178">
        <v>0</v>
      </c>
    </row>
    <row r="179" spans="1:39">
      <c r="A179">
        <v>20220930</v>
      </c>
      <c r="B179">
        <v>7242</v>
      </c>
      <c r="C179">
        <v>2</v>
      </c>
      <c r="D179" t="s">
        <v>1598</v>
      </c>
      <c r="E179" s="402" t="s">
        <v>1889</v>
      </c>
      <c r="F179" t="s">
        <v>1688</v>
      </c>
      <c r="G179">
        <v>107</v>
      </c>
      <c r="H179" t="s">
        <v>1600</v>
      </c>
      <c r="I179">
        <v>3</v>
      </c>
      <c r="J179" t="s">
        <v>1594</v>
      </c>
      <c r="K179" t="s">
        <v>684</v>
      </c>
      <c r="L179">
        <v>8</v>
      </c>
      <c r="M179" t="s">
        <v>435</v>
      </c>
      <c r="N179" t="s">
        <v>694</v>
      </c>
      <c r="O179" t="s">
        <v>703</v>
      </c>
      <c r="P179" t="s">
        <v>693</v>
      </c>
      <c r="Q179">
        <v>0</v>
      </c>
      <c r="R179" t="s">
        <v>1595</v>
      </c>
      <c r="S179" t="s">
        <v>158</v>
      </c>
      <c r="T179" t="s">
        <v>1019</v>
      </c>
      <c r="U179" t="s">
        <v>1020</v>
      </c>
      <c r="V179" t="s">
        <v>675</v>
      </c>
      <c r="W179" t="s">
        <v>676</v>
      </c>
      <c r="X179" s="402" t="s">
        <v>1021</v>
      </c>
      <c r="Y179" s="402" t="s">
        <v>1021</v>
      </c>
      <c r="Z179" t="s">
        <v>1022</v>
      </c>
      <c r="AA179" t="s">
        <v>4434</v>
      </c>
      <c r="AB179" t="s">
        <v>4493</v>
      </c>
      <c r="AC179" t="s">
        <v>1023</v>
      </c>
      <c r="AD179" t="s">
        <v>1024</v>
      </c>
      <c r="AE179" s="402" t="s">
        <v>1025</v>
      </c>
      <c r="AF179" t="s">
        <v>1026</v>
      </c>
      <c r="AG179">
        <v>-121.84</v>
      </c>
      <c r="AH179">
        <v>0</v>
      </c>
      <c r="AI179">
        <v>0</v>
      </c>
      <c r="AJ179">
        <v>0</v>
      </c>
      <c r="AK179" s="47">
        <v>-121.84</v>
      </c>
      <c r="AL179">
        <v>-121.84</v>
      </c>
      <c r="AM179">
        <v>0</v>
      </c>
    </row>
    <row r="180" spans="1:39">
      <c r="A180">
        <v>20220930</v>
      </c>
      <c r="B180">
        <v>7242</v>
      </c>
      <c r="C180">
        <v>2</v>
      </c>
      <c r="D180" t="s">
        <v>1598</v>
      </c>
      <c r="E180" s="402" t="s">
        <v>1814</v>
      </c>
      <c r="F180" t="s">
        <v>1386</v>
      </c>
      <c r="G180">
        <v>107</v>
      </c>
      <c r="H180" t="s">
        <v>1600</v>
      </c>
      <c r="I180">
        <v>3</v>
      </c>
      <c r="J180" t="s">
        <v>1594</v>
      </c>
      <c r="K180" t="s">
        <v>684</v>
      </c>
      <c r="L180">
        <v>8</v>
      </c>
      <c r="M180" t="s">
        <v>435</v>
      </c>
      <c r="N180" t="s">
        <v>694</v>
      </c>
      <c r="O180" t="s">
        <v>703</v>
      </c>
      <c r="P180" t="s">
        <v>693</v>
      </c>
      <c r="Q180">
        <v>0</v>
      </c>
      <c r="R180" t="s">
        <v>1595</v>
      </c>
      <c r="S180" t="s">
        <v>158</v>
      </c>
      <c r="T180" t="s">
        <v>695</v>
      </c>
      <c r="U180" t="s">
        <v>696</v>
      </c>
      <c r="V180" t="s">
        <v>675</v>
      </c>
      <c r="W180" t="s">
        <v>676</v>
      </c>
      <c r="X180" s="402" t="s">
        <v>697</v>
      </c>
      <c r="Y180" s="402" t="s">
        <v>697</v>
      </c>
      <c r="Z180" t="s">
        <v>698</v>
      </c>
      <c r="AA180" t="s">
        <v>4494</v>
      </c>
      <c r="AB180" t="s">
        <v>4495</v>
      </c>
      <c r="AC180" t="s">
        <v>1388</v>
      </c>
      <c r="AD180" t="s">
        <v>1389</v>
      </c>
      <c r="AE180" s="402" t="s">
        <v>1390</v>
      </c>
      <c r="AF180" t="s">
        <v>1391</v>
      </c>
      <c r="AG180">
        <v>439255.25</v>
      </c>
      <c r="AH180">
        <v>0</v>
      </c>
      <c r="AI180">
        <v>0</v>
      </c>
      <c r="AJ180">
        <v>0</v>
      </c>
      <c r="AK180" s="47">
        <v>439255.25</v>
      </c>
      <c r="AL180">
        <v>416516.1373</v>
      </c>
      <c r="AM180">
        <v>0</v>
      </c>
    </row>
    <row r="181" spans="1:39">
      <c r="A181">
        <v>20220930</v>
      </c>
      <c r="B181">
        <v>7242</v>
      </c>
      <c r="C181">
        <v>2</v>
      </c>
      <c r="D181" t="s">
        <v>1598</v>
      </c>
      <c r="E181" s="402" t="s">
        <v>1882</v>
      </c>
      <c r="F181" t="s">
        <v>1680</v>
      </c>
      <c r="G181">
        <v>107</v>
      </c>
      <c r="H181" t="s">
        <v>1600</v>
      </c>
      <c r="I181">
        <v>3</v>
      </c>
      <c r="J181" t="s">
        <v>1594</v>
      </c>
      <c r="K181" t="s">
        <v>684</v>
      </c>
      <c r="L181">
        <v>8</v>
      </c>
      <c r="M181" t="s">
        <v>435</v>
      </c>
      <c r="N181" t="s">
        <v>694</v>
      </c>
      <c r="O181" t="s">
        <v>703</v>
      </c>
      <c r="P181" t="s">
        <v>693</v>
      </c>
      <c r="Q181">
        <v>0</v>
      </c>
      <c r="R181" t="s">
        <v>1595</v>
      </c>
      <c r="S181" t="s">
        <v>158</v>
      </c>
      <c r="T181" t="s">
        <v>1019</v>
      </c>
      <c r="U181" t="s">
        <v>1020</v>
      </c>
      <c r="V181" t="s">
        <v>675</v>
      </c>
      <c r="W181" t="s">
        <v>676</v>
      </c>
      <c r="X181" s="402" t="s">
        <v>1021</v>
      </c>
      <c r="Y181" s="402" t="s">
        <v>1021</v>
      </c>
      <c r="Z181" t="s">
        <v>1022</v>
      </c>
      <c r="AA181" t="s">
        <v>4434</v>
      </c>
      <c r="AB181" t="s">
        <v>4493</v>
      </c>
      <c r="AC181" t="s">
        <v>1023</v>
      </c>
      <c r="AD181" t="s">
        <v>1024</v>
      </c>
      <c r="AE181" s="402" t="s">
        <v>1025</v>
      </c>
      <c r="AF181" t="s">
        <v>1026</v>
      </c>
      <c r="AG181">
        <v>121.84</v>
      </c>
      <c r="AH181">
        <v>0</v>
      </c>
      <c r="AI181">
        <v>0</v>
      </c>
      <c r="AJ181">
        <v>0</v>
      </c>
      <c r="AK181" s="47">
        <v>121.84</v>
      </c>
      <c r="AL181">
        <v>121.84</v>
      </c>
      <c r="AM181">
        <v>0</v>
      </c>
    </row>
    <row r="182" spans="1:39">
      <c r="A182">
        <v>20220930</v>
      </c>
      <c r="B182">
        <v>7242</v>
      </c>
      <c r="C182">
        <v>2</v>
      </c>
      <c r="D182" t="s">
        <v>1598</v>
      </c>
      <c r="E182" s="402" t="s">
        <v>1888</v>
      </c>
      <c r="F182" t="s">
        <v>1693</v>
      </c>
      <c r="G182">
        <v>107</v>
      </c>
      <c r="H182" t="s">
        <v>1600</v>
      </c>
      <c r="I182">
        <v>3</v>
      </c>
      <c r="J182" t="s">
        <v>1594</v>
      </c>
      <c r="K182" t="s">
        <v>684</v>
      </c>
      <c r="L182">
        <v>8</v>
      </c>
      <c r="M182" t="s">
        <v>435</v>
      </c>
      <c r="N182" t="s">
        <v>694</v>
      </c>
      <c r="O182" t="s">
        <v>703</v>
      </c>
      <c r="P182" t="s">
        <v>693</v>
      </c>
      <c r="Q182">
        <v>0</v>
      </c>
      <c r="R182" t="s">
        <v>1595</v>
      </c>
      <c r="S182" t="s">
        <v>158</v>
      </c>
      <c r="T182" t="s">
        <v>1019</v>
      </c>
      <c r="U182" t="s">
        <v>1020</v>
      </c>
      <c r="V182" t="s">
        <v>675</v>
      </c>
      <c r="W182" t="s">
        <v>676</v>
      </c>
      <c r="X182" s="402" t="s">
        <v>1021</v>
      </c>
      <c r="Y182" s="402" t="s">
        <v>1021</v>
      </c>
      <c r="Z182" t="s">
        <v>1022</v>
      </c>
      <c r="AA182" t="s">
        <v>4434</v>
      </c>
      <c r="AB182" t="s">
        <v>4493</v>
      </c>
      <c r="AC182" t="s">
        <v>1023</v>
      </c>
      <c r="AD182" t="s">
        <v>1024</v>
      </c>
      <c r="AE182" s="402" t="s">
        <v>1025</v>
      </c>
      <c r="AF182" t="s">
        <v>1026</v>
      </c>
      <c r="AG182">
        <v>7212.5699999999897</v>
      </c>
      <c r="AH182">
        <v>201516.859999999</v>
      </c>
      <c r="AI182">
        <v>100758.429999999</v>
      </c>
      <c r="AJ182">
        <v>100758.429999999</v>
      </c>
      <c r="AK182" s="47">
        <v>107971</v>
      </c>
      <c r="AL182">
        <v>10571.184300000001</v>
      </c>
      <c r="AM182">
        <v>0</v>
      </c>
    </row>
    <row r="183" spans="1:39">
      <c r="A183">
        <v>20220930</v>
      </c>
      <c r="B183">
        <v>7242</v>
      </c>
      <c r="C183">
        <v>2</v>
      </c>
      <c r="D183" t="s">
        <v>1598</v>
      </c>
      <c r="E183" s="402" t="s">
        <v>1973</v>
      </c>
      <c r="F183" t="s">
        <v>1627</v>
      </c>
      <c r="G183">
        <v>107</v>
      </c>
      <c r="H183" t="s">
        <v>1600</v>
      </c>
      <c r="I183">
        <v>3</v>
      </c>
      <c r="J183" t="s">
        <v>1594</v>
      </c>
      <c r="K183" t="s">
        <v>684</v>
      </c>
      <c r="L183">
        <v>8</v>
      </c>
      <c r="M183" t="s">
        <v>435</v>
      </c>
      <c r="N183" t="s">
        <v>694</v>
      </c>
      <c r="O183" t="s">
        <v>703</v>
      </c>
      <c r="P183" t="s">
        <v>899</v>
      </c>
      <c r="Q183">
        <v>0</v>
      </c>
      <c r="R183" t="s">
        <v>1595</v>
      </c>
      <c r="S183" t="s">
        <v>158</v>
      </c>
      <c r="T183">
        <v>9999999</v>
      </c>
      <c r="U183">
        <v>9999999</v>
      </c>
      <c r="V183" t="s">
        <v>675</v>
      </c>
      <c r="W183" t="s">
        <v>676</v>
      </c>
      <c r="X183" s="402" t="s">
        <v>921</v>
      </c>
      <c r="Y183" s="402" t="s">
        <v>921</v>
      </c>
      <c r="Z183" t="s">
        <v>932</v>
      </c>
      <c r="AA183" t="s">
        <v>4496</v>
      </c>
      <c r="AB183" t="s">
        <v>4497</v>
      </c>
      <c r="AC183" t="s">
        <v>933</v>
      </c>
      <c r="AD183" t="s">
        <v>934</v>
      </c>
      <c r="AE183" s="402" t="s">
        <v>935</v>
      </c>
      <c r="AF183" t="s">
        <v>936</v>
      </c>
      <c r="AG183">
        <v>-709173.9</v>
      </c>
      <c r="AH183">
        <v>709173.9</v>
      </c>
      <c r="AI183">
        <v>686950.15</v>
      </c>
      <c r="AJ183">
        <v>22223.75</v>
      </c>
      <c r="AK183" s="47">
        <v>-686950.15</v>
      </c>
      <c r="AL183">
        <v>-750141.2206</v>
      </c>
      <c r="AM183">
        <v>0</v>
      </c>
    </row>
    <row r="184" spans="1:39">
      <c r="A184">
        <v>20220930</v>
      </c>
      <c r="B184">
        <v>7242</v>
      </c>
      <c r="C184">
        <v>2</v>
      </c>
      <c r="D184" t="s">
        <v>1598</v>
      </c>
      <c r="E184" s="402" t="s">
        <v>1970</v>
      </c>
      <c r="F184" t="s">
        <v>1623</v>
      </c>
      <c r="G184">
        <v>107</v>
      </c>
      <c r="H184" t="s">
        <v>1600</v>
      </c>
      <c r="I184">
        <v>3</v>
      </c>
      <c r="J184" t="s">
        <v>1594</v>
      </c>
      <c r="K184" t="s">
        <v>684</v>
      </c>
      <c r="L184">
        <v>8</v>
      </c>
      <c r="M184" t="s">
        <v>435</v>
      </c>
      <c r="N184" t="s">
        <v>694</v>
      </c>
      <c r="O184" t="s">
        <v>703</v>
      </c>
      <c r="P184" t="s">
        <v>899</v>
      </c>
      <c r="Q184">
        <v>0</v>
      </c>
      <c r="R184" t="s">
        <v>1595</v>
      </c>
      <c r="S184" t="s">
        <v>158</v>
      </c>
      <c r="T184">
        <v>9999999</v>
      </c>
      <c r="U184">
        <v>9999999</v>
      </c>
      <c r="V184" t="s">
        <v>675</v>
      </c>
      <c r="W184" t="s">
        <v>676</v>
      </c>
      <c r="X184" s="402" t="s">
        <v>921</v>
      </c>
      <c r="Y184" s="402" t="s">
        <v>921</v>
      </c>
      <c r="Z184" t="s">
        <v>932</v>
      </c>
      <c r="AA184" t="s">
        <v>4496</v>
      </c>
      <c r="AB184" t="s">
        <v>4497</v>
      </c>
      <c r="AC184" t="s">
        <v>938</v>
      </c>
      <c r="AD184" t="s">
        <v>939</v>
      </c>
      <c r="AE184" s="402" t="s">
        <v>935</v>
      </c>
      <c r="AF184" t="s">
        <v>936</v>
      </c>
      <c r="AG184">
        <v>-1066366816.87999</v>
      </c>
      <c r="AH184">
        <v>1066366816.87999</v>
      </c>
      <c r="AI184">
        <v>1064782897.59</v>
      </c>
      <c r="AJ184">
        <v>1583919.29</v>
      </c>
      <c r="AK184" s="47">
        <v>-1064782897.59</v>
      </c>
      <c r="AL184">
        <v>-897916258.50699902</v>
      </c>
      <c r="AM184">
        <v>0</v>
      </c>
    </row>
    <row r="185" spans="1:39">
      <c r="A185">
        <v>20220930</v>
      </c>
      <c r="B185">
        <v>7242</v>
      </c>
      <c r="C185">
        <v>2</v>
      </c>
      <c r="D185" t="s">
        <v>1598</v>
      </c>
      <c r="E185" s="402" t="s">
        <v>1971</v>
      </c>
      <c r="F185" t="s">
        <v>1622</v>
      </c>
      <c r="G185">
        <v>107</v>
      </c>
      <c r="H185" t="s">
        <v>1600</v>
      </c>
      <c r="I185">
        <v>3</v>
      </c>
      <c r="J185" t="s">
        <v>1594</v>
      </c>
      <c r="K185" t="s">
        <v>684</v>
      </c>
      <c r="L185">
        <v>8</v>
      </c>
      <c r="M185" t="s">
        <v>435</v>
      </c>
      <c r="N185" t="s">
        <v>694</v>
      </c>
      <c r="O185" t="s">
        <v>703</v>
      </c>
      <c r="P185" t="s">
        <v>899</v>
      </c>
      <c r="Q185">
        <v>0</v>
      </c>
      <c r="R185" t="s">
        <v>1595</v>
      </c>
      <c r="S185" t="s">
        <v>158</v>
      </c>
      <c r="T185">
        <v>9999999</v>
      </c>
      <c r="U185">
        <v>9999999</v>
      </c>
      <c r="V185" t="s">
        <v>675</v>
      </c>
      <c r="W185" t="s">
        <v>676</v>
      </c>
      <c r="X185" s="402" t="s">
        <v>921</v>
      </c>
      <c r="Y185" s="402" t="s">
        <v>921</v>
      </c>
      <c r="Z185" t="s">
        <v>932</v>
      </c>
      <c r="AA185" t="s">
        <v>4496</v>
      </c>
      <c r="AB185" t="s">
        <v>4497</v>
      </c>
      <c r="AC185" t="s">
        <v>933</v>
      </c>
      <c r="AD185" t="s">
        <v>934</v>
      </c>
      <c r="AE185" s="402" t="s">
        <v>935</v>
      </c>
      <c r="AF185" t="s">
        <v>936</v>
      </c>
      <c r="AG185">
        <v>-10266.459999999901</v>
      </c>
      <c r="AH185">
        <v>0</v>
      </c>
      <c r="AI185">
        <v>0</v>
      </c>
      <c r="AJ185">
        <v>0</v>
      </c>
      <c r="AK185" s="47">
        <v>-10266.459999999901</v>
      </c>
      <c r="AL185">
        <v>-10266.459999999901</v>
      </c>
      <c r="AM185">
        <v>0</v>
      </c>
    </row>
    <row r="186" spans="1:39">
      <c r="A186">
        <v>20220930</v>
      </c>
      <c r="B186">
        <v>7242</v>
      </c>
      <c r="C186">
        <v>2</v>
      </c>
      <c r="D186" t="s">
        <v>1598</v>
      </c>
      <c r="E186" s="402" t="s">
        <v>1812</v>
      </c>
      <c r="F186" t="s">
        <v>1614</v>
      </c>
      <c r="G186">
        <v>107</v>
      </c>
      <c r="H186" t="s">
        <v>1600</v>
      </c>
      <c r="I186">
        <v>3</v>
      </c>
      <c r="J186" t="s">
        <v>1594</v>
      </c>
      <c r="K186" t="s">
        <v>684</v>
      </c>
      <c r="L186">
        <v>8</v>
      </c>
      <c r="M186" t="s">
        <v>435</v>
      </c>
      <c r="N186" t="s">
        <v>694</v>
      </c>
      <c r="O186" t="s">
        <v>703</v>
      </c>
      <c r="P186" t="s">
        <v>685</v>
      </c>
      <c r="Q186">
        <v>0</v>
      </c>
      <c r="R186" t="s">
        <v>1595</v>
      </c>
      <c r="S186" t="s">
        <v>158</v>
      </c>
      <c r="T186" t="s">
        <v>1095</v>
      </c>
      <c r="U186" t="s">
        <v>1096</v>
      </c>
      <c r="V186" t="s">
        <v>675</v>
      </c>
      <c r="W186" t="s">
        <v>676</v>
      </c>
      <c r="X186" s="402" t="s">
        <v>1097</v>
      </c>
      <c r="Y186" s="402" t="s">
        <v>1097</v>
      </c>
      <c r="Z186" t="s">
        <v>1098</v>
      </c>
      <c r="AA186" t="s">
        <v>4498</v>
      </c>
      <c r="AB186" t="s">
        <v>1099</v>
      </c>
      <c r="AC186" t="s">
        <v>1100</v>
      </c>
      <c r="AD186" t="s">
        <v>1099</v>
      </c>
      <c r="AE186" s="402" t="s">
        <v>1101</v>
      </c>
      <c r="AF186" t="s">
        <v>1102</v>
      </c>
      <c r="AG186">
        <v>416940.28999999899</v>
      </c>
      <c r="AH186">
        <v>60345.37</v>
      </c>
      <c r="AI186">
        <v>0</v>
      </c>
      <c r="AJ186">
        <v>60345.37</v>
      </c>
      <c r="AK186" s="47">
        <v>477285.65999999898</v>
      </c>
      <c r="AL186">
        <v>418951.80229999899</v>
      </c>
      <c r="AM186">
        <v>0</v>
      </c>
    </row>
    <row r="187" spans="1:39">
      <c r="A187">
        <v>20220930</v>
      </c>
      <c r="B187">
        <v>7242</v>
      </c>
      <c r="C187">
        <v>2</v>
      </c>
      <c r="D187" t="s">
        <v>1598</v>
      </c>
      <c r="E187" s="402" t="s">
        <v>1937</v>
      </c>
      <c r="F187" t="s">
        <v>1754</v>
      </c>
      <c r="G187">
        <v>107</v>
      </c>
      <c r="H187" t="s">
        <v>1600</v>
      </c>
      <c r="I187">
        <v>3</v>
      </c>
      <c r="J187" t="s">
        <v>1594</v>
      </c>
      <c r="K187" t="s">
        <v>684</v>
      </c>
      <c r="L187">
        <v>8</v>
      </c>
      <c r="M187" t="s">
        <v>435</v>
      </c>
      <c r="N187" t="s">
        <v>694</v>
      </c>
      <c r="O187" t="s">
        <v>703</v>
      </c>
      <c r="P187" t="s">
        <v>684</v>
      </c>
      <c r="Q187">
        <v>0</v>
      </c>
      <c r="R187" t="s">
        <v>1595</v>
      </c>
      <c r="S187" t="s">
        <v>158</v>
      </c>
      <c r="T187" t="s">
        <v>998</v>
      </c>
      <c r="U187" t="s">
        <v>999</v>
      </c>
      <c r="V187" t="s">
        <v>675</v>
      </c>
      <c r="W187" t="s">
        <v>676</v>
      </c>
      <c r="X187" s="402" t="s">
        <v>1116</v>
      </c>
      <c r="Y187" s="402" t="s">
        <v>1116</v>
      </c>
      <c r="Z187" t="s">
        <v>1117</v>
      </c>
      <c r="AA187" t="s">
        <v>4403</v>
      </c>
      <c r="AB187" t="s">
        <v>23</v>
      </c>
      <c r="AC187" t="s">
        <v>1118</v>
      </c>
      <c r="AD187" t="s">
        <v>1119</v>
      </c>
      <c r="AE187" s="402" t="s">
        <v>1120</v>
      </c>
      <c r="AF187" t="s">
        <v>1121</v>
      </c>
      <c r="AG187">
        <v>-28761.27</v>
      </c>
      <c r="AH187">
        <v>0</v>
      </c>
      <c r="AI187">
        <v>0</v>
      </c>
      <c r="AJ187">
        <v>0</v>
      </c>
      <c r="AK187" s="47">
        <v>-28761.27</v>
      </c>
      <c r="AL187">
        <v>-36208.324000000001</v>
      </c>
      <c r="AM187">
        <v>0</v>
      </c>
    </row>
    <row r="188" spans="1:39">
      <c r="A188">
        <v>20220930</v>
      </c>
      <c r="B188">
        <v>7242</v>
      </c>
      <c r="C188">
        <v>2</v>
      </c>
      <c r="D188" t="s">
        <v>1598</v>
      </c>
      <c r="E188" s="402" t="s">
        <v>1921</v>
      </c>
      <c r="F188" t="s">
        <v>1735</v>
      </c>
      <c r="G188">
        <v>107</v>
      </c>
      <c r="H188" t="s">
        <v>1600</v>
      </c>
      <c r="I188">
        <v>3</v>
      </c>
      <c r="J188" t="s">
        <v>1594</v>
      </c>
      <c r="K188" t="s">
        <v>684</v>
      </c>
      <c r="L188">
        <v>8</v>
      </c>
      <c r="M188" t="s">
        <v>435</v>
      </c>
      <c r="N188" t="s">
        <v>694</v>
      </c>
      <c r="O188" t="s">
        <v>703</v>
      </c>
      <c r="P188" t="s">
        <v>693</v>
      </c>
      <c r="Q188">
        <v>0</v>
      </c>
      <c r="R188" t="s">
        <v>1595</v>
      </c>
      <c r="S188" t="s">
        <v>158</v>
      </c>
      <c r="T188" t="s">
        <v>695</v>
      </c>
      <c r="U188" t="s">
        <v>696</v>
      </c>
      <c r="V188" t="s">
        <v>675</v>
      </c>
      <c r="W188" t="s">
        <v>676</v>
      </c>
      <c r="X188" s="402" t="s">
        <v>697</v>
      </c>
      <c r="Y188" s="402" t="s">
        <v>697</v>
      </c>
      <c r="Z188" t="s">
        <v>698</v>
      </c>
      <c r="AA188" t="s">
        <v>4420</v>
      </c>
      <c r="AB188" t="s">
        <v>4421</v>
      </c>
      <c r="AC188" t="s">
        <v>1401</v>
      </c>
      <c r="AD188" t="s">
        <v>1402</v>
      </c>
      <c r="AE188" s="402" t="s">
        <v>1403</v>
      </c>
      <c r="AF188" t="s">
        <v>1404</v>
      </c>
      <c r="AG188">
        <v>6657.56</v>
      </c>
      <c r="AH188">
        <v>0</v>
      </c>
      <c r="AI188">
        <v>0</v>
      </c>
      <c r="AJ188">
        <v>0</v>
      </c>
      <c r="AK188" s="47">
        <v>6657.56</v>
      </c>
      <c r="AL188">
        <v>6542.6905999999899</v>
      </c>
      <c r="AM188">
        <v>0</v>
      </c>
    </row>
    <row r="189" spans="1:39">
      <c r="A189">
        <v>20220930</v>
      </c>
      <c r="B189">
        <v>7242</v>
      </c>
      <c r="C189">
        <v>2</v>
      </c>
      <c r="D189" t="s">
        <v>1598</v>
      </c>
      <c r="E189" s="402" t="s">
        <v>1974</v>
      </c>
      <c r="F189" t="s">
        <v>1629</v>
      </c>
      <c r="G189">
        <v>107</v>
      </c>
      <c r="H189" t="s">
        <v>1600</v>
      </c>
      <c r="I189">
        <v>3</v>
      </c>
      <c r="J189" t="s">
        <v>1594</v>
      </c>
      <c r="K189" t="s">
        <v>684</v>
      </c>
      <c r="L189">
        <v>8</v>
      </c>
      <c r="M189" t="s">
        <v>435</v>
      </c>
      <c r="N189" t="s">
        <v>694</v>
      </c>
      <c r="O189" t="s">
        <v>703</v>
      </c>
      <c r="P189" t="s">
        <v>899</v>
      </c>
      <c r="Q189">
        <v>0</v>
      </c>
      <c r="R189" t="s">
        <v>1595</v>
      </c>
      <c r="S189" t="s">
        <v>158</v>
      </c>
      <c r="T189">
        <v>9999999</v>
      </c>
      <c r="U189">
        <v>9999999</v>
      </c>
      <c r="V189" t="s">
        <v>675</v>
      </c>
      <c r="W189" t="s">
        <v>676</v>
      </c>
      <c r="X189" s="402" t="s">
        <v>921</v>
      </c>
      <c r="Y189" s="402" t="s">
        <v>921</v>
      </c>
      <c r="Z189" t="s">
        <v>932</v>
      </c>
      <c r="AA189" t="s">
        <v>4496</v>
      </c>
      <c r="AB189" t="s">
        <v>4497</v>
      </c>
      <c r="AC189" t="s">
        <v>993</v>
      </c>
      <c r="AD189" t="s">
        <v>994</v>
      </c>
      <c r="AE189" s="402" t="s">
        <v>935</v>
      </c>
      <c r="AF189" t="s">
        <v>936</v>
      </c>
      <c r="AG189">
        <v>-1152339223.48</v>
      </c>
      <c r="AH189">
        <v>1152339223.48</v>
      </c>
      <c r="AI189">
        <v>1141100291.1099899</v>
      </c>
      <c r="AJ189">
        <v>11238932.3699999</v>
      </c>
      <c r="AK189" s="47">
        <v>-1141100291.1099899</v>
      </c>
      <c r="AL189">
        <v>-1011353749.722</v>
      </c>
      <c r="AM189">
        <v>0</v>
      </c>
    </row>
    <row r="190" spans="1:39">
      <c r="A190">
        <v>20220930</v>
      </c>
      <c r="B190">
        <v>7242</v>
      </c>
      <c r="C190">
        <v>2</v>
      </c>
      <c r="D190" t="s">
        <v>1598</v>
      </c>
      <c r="E190" s="402" t="s">
        <v>1972</v>
      </c>
      <c r="F190" t="s">
        <v>1621</v>
      </c>
      <c r="G190">
        <v>107</v>
      </c>
      <c r="H190" t="s">
        <v>1600</v>
      </c>
      <c r="I190">
        <v>3</v>
      </c>
      <c r="J190" t="s">
        <v>1594</v>
      </c>
      <c r="K190" t="s">
        <v>684</v>
      </c>
      <c r="L190">
        <v>8</v>
      </c>
      <c r="M190" t="s">
        <v>435</v>
      </c>
      <c r="N190" t="s">
        <v>694</v>
      </c>
      <c r="O190" t="s">
        <v>703</v>
      </c>
      <c r="P190" t="s">
        <v>899</v>
      </c>
      <c r="Q190">
        <v>0</v>
      </c>
      <c r="R190" t="s">
        <v>1595</v>
      </c>
      <c r="S190" t="s">
        <v>158</v>
      </c>
      <c r="T190">
        <v>9999999</v>
      </c>
      <c r="U190">
        <v>9999999</v>
      </c>
      <c r="V190" t="s">
        <v>675</v>
      </c>
      <c r="W190" t="s">
        <v>676</v>
      </c>
      <c r="X190" s="402" t="s">
        <v>921</v>
      </c>
      <c r="Y190" s="402" t="s">
        <v>921</v>
      </c>
      <c r="Z190" t="s">
        <v>932</v>
      </c>
      <c r="AA190" t="s">
        <v>4496</v>
      </c>
      <c r="AB190" t="s">
        <v>4497</v>
      </c>
      <c r="AC190" t="s">
        <v>933</v>
      </c>
      <c r="AD190" t="s">
        <v>934</v>
      </c>
      <c r="AE190" s="402" t="s">
        <v>935</v>
      </c>
      <c r="AF190" t="s">
        <v>936</v>
      </c>
      <c r="AG190">
        <v>-22958.720000000001</v>
      </c>
      <c r="AH190">
        <v>0</v>
      </c>
      <c r="AI190">
        <v>0</v>
      </c>
      <c r="AJ190">
        <v>0</v>
      </c>
      <c r="AK190" s="47">
        <v>-22958.720000000001</v>
      </c>
      <c r="AL190">
        <v>-22982.996999999901</v>
      </c>
      <c r="AM190">
        <v>0</v>
      </c>
    </row>
    <row r="191" spans="1:39">
      <c r="A191">
        <v>20220930</v>
      </c>
      <c r="B191">
        <v>7242</v>
      </c>
      <c r="C191">
        <v>2</v>
      </c>
      <c r="D191" t="s">
        <v>1598</v>
      </c>
      <c r="E191" s="402" t="s">
        <v>1969</v>
      </c>
      <c r="F191" t="s">
        <v>1630</v>
      </c>
      <c r="G191">
        <v>107</v>
      </c>
      <c r="H191" t="s">
        <v>1600</v>
      </c>
      <c r="I191">
        <v>3</v>
      </c>
      <c r="J191" t="s">
        <v>1594</v>
      </c>
      <c r="K191" t="s">
        <v>684</v>
      </c>
      <c r="L191">
        <v>8</v>
      </c>
      <c r="M191" t="s">
        <v>435</v>
      </c>
      <c r="N191" t="s">
        <v>694</v>
      </c>
      <c r="O191" t="s">
        <v>703</v>
      </c>
      <c r="P191" t="s">
        <v>899</v>
      </c>
      <c r="Q191">
        <v>0</v>
      </c>
      <c r="R191" t="s">
        <v>1595</v>
      </c>
      <c r="S191" t="s">
        <v>158</v>
      </c>
      <c r="T191">
        <v>9999999</v>
      </c>
      <c r="U191">
        <v>9999999</v>
      </c>
      <c r="V191" t="s">
        <v>675</v>
      </c>
      <c r="W191" t="s">
        <v>676</v>
      </c>
      <c r="X191" s="402" t="s">
        <v>921</v>
      </c>
      <c r="Y191" s="402" t="s">
        <v>921</v>
      </c>
      <c r="Z191" t="s">
        <v>932</v>
      </c>
      <c r="AA191" t="s">
        <v>4496</v>
      </c>
      <c r="AB191" t="s">
        <v>4497</v>
      </c>
      <c r="AC191" t="s">
        <v>933</v>
      </c>
      <c r="AD191" t="s">
        <v>934</v>
      </c>
      <c r="AE191" s="402" t="s">
        <v>935</v>
      </c>
      <c r="AF191" t="s">
        <v>936</v>
      </c>
      <c r="AG191">
        <v>-34601.349999999897</v>
      </c>
      <c r="AH191">
        <v>0</v>
      </c>
      <c r="AI191">
        <v>0</v>
      </c>
      <c r="AJ191">
        <v>0</v>
      </c>
      <c r="AK191" s="47">
        <v>-34601.349999999897</v>
      </c>
      <c r="AL191">
        <v>-34601.349999999897</v>
      </c>
      <c r="AM191">
        <v>0</v>
      </c>
    </row>
    <row r="192" spans="1:39">
      <c r="A192">
        <v>20220930</v>
      </c>
      <c r="B192">
        <v>7242</v>
      </c>
      <c r="C192">
        <v>2</v>
      </c>
      <c r="D192" t="s">
        <v>1598</v>
      </c>
      <c r="E192" s="402" t="s">
        <v>1808</v>
      </c>
      <c r="F192" t="s">
        <v>1613</v>
      </c>
      <c r="G192">
        <v>107</v>
      </c>
      <c r="H192" t="s">
        <v>1600</v>
      </c>
      <c r="I192">
        <v>3</v>
      </c>
      <c r="J192" t="s">
        <v>1594</v>
      </c>
      <c r="K192" t="s">
        <v>684</v>
      </c>
      <c r="L192">
        <v>8</v>
      </c>
      <c r="M192" t="s">
        <v>435</v>
      </c>
      <c r="N192" t="s">
        <v>694</v>
      </c>
      <c r="O192" t="s">
        <v>703</v>
      </c>
      <c r="P192" t="s">
        <v>685</v>
      </c>
      <c r="Q192">
        <v>0</v>
      </c>
      <c r="R192" t="s">
        <v>1595</v>
      </c>
      <c r="S192" t="s">
        <v>158</v>
      </c>
      <c r="T192" t="s">
        <v>1010</v>
      </c>
      <c r="U192" t="s">
        <v>1011</v>
      </c>
      <c r="V192" t="s">
        <v>675</v>
      </c>
      <c r="W192" t="s">
        <v>676</v>
      </c>
      <c r="X192" s="402" t="s">
        <v>1085</v>
      </c>
      <c r="Y192" s="402" t="s">
        <v>1085</v>
      </c>
      <c r="Z192" t="s">
        <v>1086</v>
      </c>
      <c r="AA192" t="s">
        <v>4498</v>
      </c>
      <c r="AB192" t="s">
        <v>1099</v>
      </c>
      <c r="AC192" t="s">
        <v>1068</v>
      </c>
      <c r="AD192" t="s">
        <v>1069</v>
      </c>
      <c r="AE192" s="402" t="s">
        <v>1101</v>
      </c>
      <c r="AF192" t="s">
        <v>1102</v>
      </c>
      <c r="AG192">
        <v>15000</v>
      </c>
      <c r="AH192">
        <v>0</v>
      </c>
      <c r="AI192">
        <v>0</v>
      </c>
      <c r="AJ192">
        <v>0</v>
      </c>
      <c r="AK192" s="47">
        <v>15000</v>
      </c>
      <c r="AL192">
        <v>19166.6666</v>
      </c>
      <c r="AM192">
        <v>0</v>
      </c>
    </row>
    <row r="193" spans="1:39">
      <c r="A193">
        <v>20220930</v>
      </c>
      <c r="B193">
        <v>7242</v>
      </c>
      <c r="C193">
        <v>2</v>
      </c>
      <c r="D193" t="s">
        <v>1598</v>
      </c>
      <c r="E193" s="402" t="s">
        <v>1975</v>
      </c>
      <c r="F193" t="s">
        <v>1624</v>
      </c>
      <c r="G193">
        <v>107</v>
      </c>
      <c r="H193" t="s">
        <v>1600</v>
      </c>
      <c r="I193">
        <v>3</v>
      </c>
      <c r="J193" t="s">
        <v>1594</v>
      </c>
      <c r="K193" t="s">
        <v>684</v>
      </c>
      <c r="L193">
        <v>8</v>
      </c>
      <c r="M193" t="s">
        <v>435</v>
      </c>
      <c r="N193" t="s">
        <v>694</v>
      </c>
      <c r="O193" t="s">
        <v>703</v>
      </c>
      <c r="P193" t="s">
        <v>899</v>
      </c>
      <c r="Q193">
        <v>0</v>
      </c>
      <c r="R193" t="s">
        <v>1595</v>
      </c>
      <c r="S193" t="s">
        <v>158</v>
      </c>
      <c r="T193">
        <v>9999999</v>
      </c>
      <c r="U193">
        <v>9999999</v>
      </c>
      <c r="V193" t="s">
        <v>675</v>
      </c>
      <c r="W193" t="s">
        <v>676</v>
      </c>
      <c r="X193" s="402" t="s">
        <v>921</v>
      </c>
      <c r="Y193" s="402" t="s">
        <v>921</v>
      </c>
      <c r="Z193" t="s">
        <v>932</v>
      </c>
      <c r="AA193" t="s">
        <v>4496</v>
      </c>
      <c r="AB193" t="s">
        <v>4497</v>
      </c>
      <c r="AC193" t="s">
        <v>933</v>
      </c>
      <c r="AD193" t="s">
        <v>934</v>
      </c>
      <c r="AE193" s="402" t="s">
        <v>935</v>
      </c>
      <c r="AF193" t="s">
        <v>936</v>
      </c>
      <c r="AG193">
        <v>-1370072853.3900001</v>
      </c>
      <c r="AH193">
        <v>1370072853.3900001</v>
      </c>
      <c r="AI193">
        <v>1247300958.1199901</v>
      </c>
      <c r="AJ193">
        <v>122771895.269999</v>
      </c>
      <c r="AK193" s="47">
        <v>-1247300958.1199901</v>
      </c>
      <c r="AL193">
        <v>-1052034411.4003</v>
      </c>
      <c r="AM193">
        <v>0</v>
      </c>
    </row>
    <row r="194" spans="1:39">
      <c r="A194">
        <v>20220930</v>
      </c>
      <c r="B194">
        <v>7242</v>
      </c>
      <c r="C194">
        <v>2</v>
      </c>
      <c r="D194" t="s">
        <v>1598</v>
      </c>
      <c r="E194" s="402" t="s">
        <v>1845</v>
      </c>
      <c r="F194" t="s">
        <v>1649</v>
      </c>
      <c r="G194">
        <v>107</v>
      </c>
      <c r="H194" t="s">
        <v>1600</v>
      </c>
      <c r="I194">
        <v>3</v>
      </c>
      <c r="J194" t="s">
        <v>1594</v>
      </c>
      <c r="K194" t="s">
        <v>684</v>
      </c>
      <c r="L194">
        <v>8</v>
      </c>
      <c r="M194" t="s">
        <v>435</v>
      </c>
      <c r="N194" t="s">
        <v>694</v>
      </c>
      <c r="O194" t="s">
        <v>703</v>
      </c>
      <c r="P194" t="s">
        <v>693</v>
      </c>
      <c r="Q194">
        <v>0</v>
      </c>
      <c r="R194" t="s">
        <v>1595</v>
      </c>
      <c r="S194" t="s">
        <v>158</v>
      </c>
      <c r="T194" t="s">
        <v>1263</v>
      </c>
      <c r="U194" t="s">
        <v>1264</v>
      </c>
      <c r="V194" t="s">
        <v>675</v>
      </c>
      <c r="W194" t="s">
        <v>676</v>
      </c>
      <c r="X194" s="402" t="s">
        <v>1265</v>
      </c>
      <c r="Y194" s="402" t="s">
        <v>1265</v>
      </c>
      <c r="Z194" t="s">
        <v>1266</v>
      </c>
      <c r="AA194" t="s">
        <v>4469</v>
      </c>
      <c r="AB194" t="s">
        <v>4447</v>
      </c>
      <c r="AC194" t="s">
        <v>1371</v>
      </c>
      <c r="AD194" t="s">
        <v>1372</v>
      </c>
      <c r="AE194" s="402" t="s">
        <v>1267</v>
      </c>
      <c r="AF194" t="s">
        <v>739</v>
      </c>
      <c r="AG194">
        <v>484295.53999999899</v>
      </c>
      <c r="AH194">
        <v>1543.5799999999899</v>
      </c>
      <c r="AI194">
        <v>750.01999999999896</v>
      </c>
      <c r="AJ194">
        <v>793.55999999999904</v>
      </c>
      <c r="AK194" s="47">
        <v>485089.09999999899</v>
      </c>
      <c r="AL194">
        <v>460122.62430000002</v>
      </c>
      <c r="AM194">
        <v>0</v>
      </c>
    </row>
    <row r="195" spans="1:39">
      <c r="A195">
        <v>20220930</v>
      </c>
      <c r="B195">
        <v>7242</v>
      </c>
      <c r="C195">
        <v>2</v>
      </c>
      <c r="D195" t="s">
        <v>1598</v>
      </c>
      <c r="E195" s="402" t="s">
        <v>1844</v>
      </c>
      <c r="F195" t="s">
        <v>1648</v>
      </c>
      <c r="G195">
        <v>107</v>
      </c>
      <c r="H195" t="s">
        <v>1600</v>
      </c>
      <c r="I195">
        <v>3</v>
      </c>
      <c r="J195" t="s">
        <v>1594</v>
      </c>
      <c r="K195" t="s">
        <v>684</v>
      </c>
      <c r="L195">
        <v>8</v>
      </c>
      <c r="M195" t="s">
        <v>435</v>
      </c>
      <c r="N195" t="s">
        <v>694</v>
      </c>
      <c r="O195" t="s">
        <v>703</v>
      </c>
      <c r="P195" t="s">
        <v>693</v>
      </c>
      <c r="Q195">
        <v>0</v>
      </c>
      <c r="R195" t="s">
        <v>1595</v>
      </c>
      <c r="S195" t="s">
        <v>158</v>
      </c>
      <c r="T195" t="s">
        <v>1263</v>
      </c>
      <c r="U195" t="s">
        <v>1264</v>
      </c>
      <c r="V195" t="s">
        <v>675</v>
      </c>
      <c r="W195" t="s">
        <v>676</v>
      </c>
      <c r="X195" s="402" t="s">
        <v>1265</v>
      </c>
      <c r="Y195" s="402" t="s">
        <v>1265</v>
      </c>
      <c r="Z195" t="s">
        <v>1266</v>
      </c>
      <c r="AA195" t="s">
        <v>4499</v>
      </c>
      <c r="AB195" t="s">
        <v>4445</v>
      </c>
      <c r="AC195" t="s">
        <v>1371</v>
      </c>
      <c r="AD195" t="s">
        <v>1372</v>
      </c>
      <c r="AE195" s="402" t="s">
        <v>1267</v>
      </c>
      <c r="AF195" t="s">
        <v>739</v>
      </c>
      <c r="AG195">
        <v>13473.8999999999</v>
      </c>
      <c r="AH195">
        <v>0</v>
      </c>
      <c r="AI195">
        <v>0</v>
      </c>
      <c r="AJ195">
        <v>0</v>
      </c>
      <c r="AK195" s="47">
        <v>13473.8999999999</v>
      </c>
      <c r="AL195">
        <v>13332.6633</v>
      </c>
      <c r="AM195">
        <v>0</v>
      </c>
    </row>
    <row r="196" spans="1:39">
      <c r="A196">
        <v>20220930</v>
      </c>
      <c r="B196">
        <v>7242</v>
      </c>
      <c r="C196">
        <v>2</v>
      </c>
      <c r="D196" t="s">
        <v>1598</v>
      </c>
      <c r="E196" s="402" t="s">
        <v>2495</v>
      </c>
      <c r="F196" t="s">
        <v>2494</v>
      </c>
      <c r="G196">
        <v>107</v>
      </c>
      <c r="H196" t="s">
        <v>1600</v>
      </c>
      <c r="I196">
        <v>3</v>
      </c>
      <c r="J196" t="s">
        <v>1594</v>
      </c>
      <c r="K196" t="s">
        <v>684</v>
      </c>
      <c r="L196">
        <v>8</v>
      </c>
      <c r="M196" t="s">
        <v>435</v>
      </c>
      <c r="N196" t="s">
        <v>694</v>
      </c>
      <c r="O196" t="s">
        <v>703</v>
      </c>
      <c r="P196" t="s">
        <v>685</v>
      </c>
      <c r="Q196">
        <v>0</v>
      </c>
      <c r="R196" t="s">
        <v>1595</v>
      </c>
      <c r="S196" t="s">
        <v>158</v>
      </c>
      <c r="T196" t="s">
        <v>1535</v>
      </c>
      <c r="U196" t="s">
        <v>687</v>
      </c>
      <c r="V196" t="s">
        <v>675</v>
      </c>
      <c r="W196" t="s">
        <v>676</v>
      </c>
      <c r="X196" s="402" t="s">
        <v>1535</v>
      </c>
      <c r="Y196" s="402" t="s">
        <v>1070</v>
      </c>
      <c r="Z196" t="s">
        <v>1071</v>
      </c>
      <c r="AA196" t="s">
        <v>4435</v>
      </c>
      <c r="AB196" t="s">
        <v>4436</v>
      </c>
      <c r="AC196" t="s">
        <v>1293</v>
      </c>
      <c r="AD196" t="s">
        <v>1294</v>
      </c>
      <c r="AE196" s="402" t="s">
        <v>1535</v>
      </c>
      <c r="AF196" t="s">
        <v>687</v>
      </c>
      <c r="AG196">
        <v>3.2099999999999902</v>
      </c>
      <c r="AH196">
        <v>0</v>
      </c>
      <c r="AI196">
        <v>0</v>
      </c>
      <c r="AJ196">
        <v>0</v>
      </c>
      <c r="AK196" s="47">
        <v>3.2099999999999902</v>
      </c>
      <c r="AL196">
        <v>3.2099999999999902</v>
      </c>
      <c r="AM196">
        <v>0</v>
      </c>
    </row>
    <row r="197" spans="1:39">
      <c r="A197">
        <v>20220930</v>
      </c>
      <c r="B197">
        <v>7242</v>
      </c>
      <c r="C197">
        <v>2</v>
      </c>
      <c r="D197" t="s">
        <v>1598</v>
      </c>
      <c r="E197" s="402" t="s">
        <v>1961</v>
      </c>
      <c r="F197" t="s">
        <v>1769</v>
      </c>
      <c r="G197">
        <v>107</v>
      </c>
      <c r="H197" t="s">
        <v>1600</v>
      </c>
      <c r="I197">
        <v>3</v>
      </c>
      <c r="J197" t="s">
        <v>1594</v>
      </c>
      <c r="K197" t="s">
        <v>684</v>
      </c>
      <c r="L197">
        <v>8</v>
      </c>
      <c r="M197" t="s">
        <v>435</v>
      </c>
      <c r="N197" t="s">
        <v>694</v>
      </c>
      <c r="O197" t="s">
        <v>703</v>
      </c>
      <c r="P197" t="s">
        <v>684</v>
      </c>
      <c r="Q197">
        <v>0</v>
      </c>
      <c r="R197" t="s">
        <v>1595</v>
      </c>
      <c r="S197" t="s">
        <v>158</v>
      </c>
      <c r="T197" t="s">
        <v>998</v>
      </c>
      <c r="U197" t="s">
        <v>999</v>
      </c>
      <c r="V197" t="s">
        <v>675</v>
      </c>
      <c r="W197" t="s">
        <v>676</v>
      </c>
      <c r="X197" s="402" t="s">
        <v>1047</v>
      </c>
      <c r="Y197" s="402" t="s">
        <v>1047</v>
      </c>
      <c r="Z197" t="s">
        <v>1048</v>
      </c>
      <c r="AA197" t="s">
        <v>4483</v>
      </c>
      <c r="AB197" t="s">
        <v>4484</v>
      </c>
      <c r="AC197" t="s">
        <v>1135</v>
      </c>
      <c r="AD197" t="s">
        <v>1136</v>
      </c>
      <c r="AE197" s="402" t="s">
        <v>1137</v>
      </c>
      <c r="AF197" t="s">
        <v>1138</v>
      </c>
      <c r="AG197">
        <v>-30024.979999999901</v>
      </c>
      <c r="AH197">
        <v>9281.9099999999908</v>
      </c>
      <c r="AI197">
        <v>190658.45</v>
      </c>
      <c r="AJ197">
        <v>-181376.54</v>
      </c>
      <c r="AK197" s="47">
        <v>-211401.519999999</v>
      </c>
      <c r="AL197">
        <v>-54899.228999999897</v>
      </c>
      <c r="AM197">
        <v>0</v>
      </c>
    </row>
    <row r="198" spans="1:39">
      <c r="A198">
        <v>20220930</v>
      </c>
      <c r="B198">
        <v>7242</v>
      </c>
      <c r="C198">
        <v>2</v>
      </c>
      <c r="D198" t="s">
        <v>1598</v>
      </c>
      <c r="E198" s="402" t="s">
        <v>1977</v>
      </c>
      <c r="F198" t="s">
        <v>1134</v>
      </c>
      <c r="G198">
        <v>107</v>
      </c>
      <c r="H198" t="s">
        <v>1600</v>
      </c>
      <c r="I198">
        <v>3</v>
      </c>
      <c r="J198" t="s">
        <v>1594</v>
      </c>
      <c r="K198" t="s">
        <v>684</v>
      </c>
      <c r="L198">
        <v>8</v>
      </c>
      <c r="M198" t="s">
        <v>435</v>
      </c>
      <c r="N198" t="s">
        <v>694</v>
      </c>
      <c r="O198" t="s">
        <v>703</v>
      </c>
      <c r="P198" t="s">
        <v>685</v>
      </c>
      <c r="Q198">
        <v>0</v>
      </c>
      <c r="R198" t="s">
        <v>1595</v>
      </c>
      <c r="S198" t="s">
        <v>158</v>
      </c>
      <c r="T198" t="s">
        <v>4388</v>
      </c>
      <c r="U198" t="s">
        <v>4389</v>
      </c>
      <c r="V198" t="s">
        <v>675</v>
      </c>
      <c r="W198" t="s">
        <v>676</v>
      </c>
      <c r="X198" s="402" t="s">
        <v>1061</v>
      </c>
      <c r="Y198" s="402" t="s">
        <v>1061</v>
      </c>
      <c r="Z198" t="s">
        <v>1062</v>
      </c>
      <c r="AA198" t="s">
        <v>4390</v>
      </c>
      <c r="AB198" t="s">
        <v>4391</v>
      </c>
      <c r="AC198" t="s">
        <v>4392</v>
      </c>
      <c r="AD198" t="s">
        <v>1454</v>
      </c>
      <c r="AE198" s="402" t="s">
        <v>4393</v>
      </c>
      <c r="AF198" t="s">
        <v>4394</v>
      </c>
      <c r="AG198">
        <v>38375349.4799999</v>
      </c>
      <c r="AH198">
        <v>0</v>
      </c>
      <c r="AI198">
        <v>482057.75</v>
      </c>
      <c r="AJ198">
        <v>-482057.75</v>
      </c>
      <c r="AK198" s="47">
        <v>37893291.7299999</v>
      </c>
      <c r="AL198">
        <v>38552784.707000002</v>
      </c>
      <c r="AM198">
        <v>0</v>
      </c>
    </row>
    <row r="199" spans="1:39">
      <c r="A199">
        <v>20220930</v>
      </c>
      <c r="B199">
        <v>7242</v>
      </c>
      <c r="C199">
        <v>2</v>
      </c>
      <c r="D199" t="s">
        <v>1598</v>
      </c>
      <c r="E199" s="402" t="s">
        <v>1846</v>
      </c>
      <c r="F199" t="s">
        <v>1650</v>
      </c>
      <c r="G199">
        <v>107</v>
      </c>
      <c r="H199" t="s">
        <v>1600</v>
      </c>
      <c r="I199">
        <v>3</v>
      </c>
      <c r="J199" t="s">
        <v>1594</v>
      </c>
      <c r="K199" t="s">
        <v>684</v>
      </c>
      <c r="L199">
        <v>8</v>
      </c>
      <c r="M199" t="s">
        <v>435</v>
      </c>
      <c r="N199" t="s">
        <v>694</v>
      </c>
      <c r="O199" t="s">
        <v>703</v>
      </c>
      <c r="P199" t="s">
        <v>693</v>
      </c>
      <c r="Q199">
        <v>0</v>
      </c>
      <c r="R199" t="s">
        <v>1595</v>
      </c>
      <c r="S199" t="s">
        <v>158</v>
      </c>
      <c r="T199" t="s">
        <v>1263</v>
      </c>
      <c r="U199" t="s">
        <v>1264</v>
      </c>
      <c r="V199" t="s">
        <v>675</v>
      </c>
      <c r="W199" t="s">
        <v>676</v>
      </c>
      <c r="X199" s="402" t="s">
        <v>1265</v>
      </c>
      <c r="Y199" s="402" t="s">
        <v>1265</v>
      </c>
      <c r="Z199" t="s">
        <v>1266</v>
      </c>
      <c r="AA199" t="s">
        <v>4500</v>
      </c>
      <c r="AB199" t="s">
        <v>739</v>
      </c>
      <c r="AC199" t="s">
        <v>1186</v>
      </c>
      <c r="AD199" t="s">
        <v>1187</v>
      </c>
      <c r="AE199" s="402" t="s">
        <v>1267</v>
      </c>
      <c r="AF199" t="s">
        <v>739</v>
      </c>
      <c r="AG199">
        <v>4722.3699999999899</v>
      </c>
      <c r="AH199">
        <v>0</v>
      </c>
      <c r="AI199">
        <v>0</v>
      </c>
      <c r="AJ199">
        <v>0</v>
      </c>
      <c r="AK199" s="47">
        <v>4722.3699999999899</v>
      </c>
      <c r="AL199">
        <v>4292.5630000000001</v>
      </c>
      <c r="AM199">
        <v>0</v>
      </c>
    </row>
    <row r="200" spans="1:39">
      <c r="A200">
        <v>20220930</v>
      </c>
      <c r="B200">
        <v>7242</v>
      </c>
      <c r="C200">
        <v>2</v>
      </c>
      <c r="D200" t="s">
        <v>1598</v>
      </c>
      <c r="E200" s="402" t="s">
        <v>1956</v>
      </c>
      <c r="F200" t="s">
        <v>1760</v>
      </c>
      <c r="G200">
        <v>107</v>
      </c>
      <c r="H200" t="s">
        <v>1600</v>
      </c>
      <c r="I200">
        <v>3</v>
      </c>
      <c r="J200" t="s">
        <v>1594</v>
      </c>
      <c r="K200" t="s">
        <v>684</v>
      </c>
      <c r="L200">
        <v>8</v>
      </c>
      <c r="M200" t="s">
        <v>435</v>
      </c>
      <c r="N200" t="s">
        <v>694</v>
      </c>
      <c r="O200" t="s">
        <v>703</v>
      </c>
      <c r="P200" t="s">
        <v>685</v>
      </c>
      <c r="Q200">
        <v>0</v>
      </c>
      <c r="R200" t="s">
        <v>1595</v>
      </c>
      <c r="S200" t="s">
        <v>158</v>
      </c>
      <c r="T200" t="s">
        <v>975</v>
      </c>
      <c r="U200" t="s">
        <v>976</v>
      </c>
      <c r="V200" t="s">
        <v>675</v>
      </c>
      <c r="W200" t="s">
        <v>676</v>
      </c>
      <c r="X200" s="402" t="s">
        <v>977</v>
      </c>
      <c r="Y200" s="402" t="s">
        <v>977</v>
      </c>
      <c r="Z200" t="s">
        <v>810</v>
      </c>
      <c r="AA200" t="s">
        <v>4501</v>
      </c>
      <c r="AB200" t="s">
        <v>43</v>
      </c>
      <c r="AC200" t="s">
        <v>978</v>
      </c>
      <c r="AD200" t="s">
        <v>979</v>
      </c>
      <c r="AE200" s="402" t="s">
        <v>980</v>
      </c>
      <c r="AF200" t="s">
        <v>809</v>
      </c>
      <c r="AG200">
        <v>1136.25999999999</v>
      </c>
      <c r="AH200">
        <v>25189.61</v>
      </c>
      <c r="AI200">
        <v>0</v>
      </c>
      <c r="AJ200">
        <v>25189.61</v>
      </c>
      <c r="AK200" s="47">
        <v>26325.869999999901</v>
      </c>
      <c r="AL200">
        <v>1975.9136000000001</v>
      </c>
      <c r="AM200">
        <v>0</v>
      </c>
    </row>
    <row r="201" spans="1:39">
      <c r="A201">
        <v>20220930</v>
      </c>
      <c r="B201">
        <v>7242</v>
      </c>
      <c r="C201">
        <v>2</v>
      </c>
      <c r="D201" t="s">
        <v>1598</v>
      </c>
      <c r="E201" s="402" t="s">
        <v>1946</v>
      </c>
      <c r="F201" t="s">
        <v>1758</v>
      </c>
      <c r="G201">
        <v>107</v>
      </c>
      <c r="H201" t="s">
        <v>1600</v>
      </c>
      <c r="I201">
        <v>3</v>
      </c>
      <c r="J201" t="s">
        <v>1594</v>
      </c>
      <c r="K201" t="s">
        <v>684</v>
      </c>
      <c r="L201">
        <v>8</v>
      </c>
      <c r="M201" t="s">
        <v>435</v>
      </c>
      <c r="N201" t="s">
        <v>694</v>
      </c>
      <c r="O201" t="s">
        <v>703</v>
      </c>
      <c r="P201" t="s">
        <v>693</v>
      </c>
      <c r="Q201">
        <v>0</v>
      </c>
      <c r="R201" t="s">
        <v>1595</v>
      </c>
      <c r="S201" t="s">
        <v>158</v>
      </c>
      <c r="T201" t="s">
        <v>765</v>
      </c>
      <c r="U201" t="s">
        <v>766</v>
      </c>
      <c r="V201" t="s">
        <v>675</v>
      </c>
      <c r="W201" t="s">
        <v>676</v>
      </c>
      <c r="X201" s="402" t="s">
        <v>1463</v>
      </c>
      <c r="Y201" s="402" t="s">
        <v>1463</v>
      </c>
      <c r="Z201" t="s">
        <v>1464</v>
      </c>
      <c r="AA201" t="s">
        <v>4502</v>
      </c>
      <c r="AB201" t="s">
        <v>4503</v>
      </c>
      <c r="AC201" t="s">
        <v>1465</v>
      </c>
      <c r="AD201" t="s">
        <v>1466</v>
      </c>
      <c r="AE201" s="402" t="s">
        <v>1467</v>
      </c>
      <c r="AF201" t="s">
        <v>739</v>
      </c>
      <c r="AG201">
        <v>837.35</v>
      </c>
      <c r="AH201">
        <v>0</v>
      </c>
      <c r="AI201">
        <v>0</v>
      </c>
      <c r="AJ201">
        <v>0</v>
      </c>
      <c r="AK201" s="55">
        <v>837.35</v>
      </c>
      <c r="AL201">
        <v>520.23329999999896</v>
      </c>
      <c r="AM201">
        <v>0</v>
      </c>
    </row>
    <row r="202" spans="1:39">
      <c r="A202">
        <v>20220930</v>
      </c>
      <c r="B202">
        <v>7242</v>
      </c>
      <c r="C202">
        <v>2</v>
      </c>
      <c r="D202" t="s">
        <v>1598</v>
      </c>
      <c r="E202" s="402" t="s">
        <v>1847</v>
      </c>
      <c r="F202" t="s">
        <v>1651</v>
      </c>
      <c r="G202">
        <v>107</v>
      </c>
      <c r="H202" t="s">
        <v>1600</v>
      </c>
      <c r="I202">
        <v>3</v>
      </c>
      <c r="J202" t="s">
        <v>1594</v>
      </c>
      <c r="K202" t="s">
        <v>684</v>
      </c>
      <c r="L202">
        <v>8</v>
      </c>
      <c r="M202" t="s">
        <v>435</v>
      </c>
      <c r="N202" t="s">
        <v>694</v>
      </c>
      <c r="O202" t="s">
        <v>703</v>
      </c>
      <c r="P202" t="s">
        <v>693</v>
      </c>
      <c r="Q202">
        <v>0</v>
      </c>
      <c r="R202" t="s">
        <v>1595</v>
      </c>
      <c r="S202" t="s">
        <v>158</v>
      </c>
      <c r="T202" t="s">
        <v>1263</v>
      </c>
      <c r="U202" t="s">
        <v>1264</v>
      </c>
      <c r="V202" t="s">
        <v>675</v>
      </c>
      <c r="W202" t="s">
        <v>676</v>
      </c>
      <c r="X202" s="402" t="s">
        <v>1375</v>
      </c>
      <c r="Y202" s="402" t="s">
        <v>1375</v>
      </c>
      <c r="Z202" t="s">
        <v>1376</v>
      </c>
      <c r="AA202" t="s">
        <v>4469</v>
      </c>
      <c r="AB202" t="s">
        <v>4447</v>
      </c>
      <c r="AC202" t="s">
        <v>1371</v>
      </c>
      <c r="AD202" t="s">
        <v>1372</v>
      </c>
      <c r="AE202" s="402" t="s">
        <v>1267</v>
      </c>
      <c r="AF202" t="s">
        <v>739</v>
      </c>
      <c r="AG202">
        <v>83647.83</v>
      </c>
      <c r="AH202">
        <v>13542.7399999999</v>
      </c>
      <c r="AI202">
        <v>47.909999999999897</v>
      </c>
      <c r="AJ202">
        <v>13494.8299999999</v>
      </c>
      <c r="AK202" s="47">
        <v>97142.66</v>
      </c>
      <c r="AL202">
        <v>89880.585600000006</v>
      </c>
      <c r="AM202">
        <v>0</v>
      </c>
    </row>
    <row r="203" spans="1:39">
      <c r="A203">
        <v>20220930</v>
      </c>
      <c r="B203">
        <v>7242</v>
      </c>
      <c r="C203">
        <v>2</v>
      </c>
      <c r="D203" t="s">
        <v>1598</v>
      </c>
      <c r="E203" s="402" t="s">
        <v>1954</v>
      </c>
      <c r="F203" t="s">
        <v>1767</v>
      </c>
      <c r="G203">
        <v>107</v>
      </c>
      <c r="H203" t="s">
        <v>1600</v>
      </c>
      <c r="I203">
        <v>3</v>
      </c>
      <c r="J203" t="s">
        <v>1594</v>
      </c>
      <c r="K203" t="s">
        <v>684</v>
      </c>
      <c r="L203">
        <v>8</v>
      </c>
      <c r="M203" t="s">
        <v>435</v>
      </c>
      <c r="N203" t="s">
        <v>694</v>
      </c>
      <c r="O203" t="s">
        <v>703</v>
      </c>
      <c r="P203" t="s">
        <v>820</v>
      </c>
      <c r="Q203">
        <v>0</v>
      </c>
      <c r="R203" t="s">
        <v>1595</v>
      </c>
      <c r="S203" t="s">
        <v>158</v>
      </c>
      <c r="T203" t="s">
        <v>4395</v>
      </c>
      <c r="U203" t="s">
        <v>4396</v>
      </c>
      <c r="V203" t="s">
        <v>675</v>
      </c>
      <c r="W203" t="s">
        <v>676</v>
      </c>
      <c r="X203" s="402" t="s">
        <v>1040</v>
      </c>
      <c r="Y203" s="402" t="s">
        <v>1040</v>
      </c>
      <c r="Z203" t="s">
        <v>1041</v>
      </c>
      <c r="AA203" t="s">
        <v>4397</v>
      </c>
      <c r="AB203" t="s">
        <v>739</v>
      </c>
      <c r="AC203" t="s">
        <v>1219</v>
      </c>
      <c r="AD203" t="s">
        <v>1220</v>
      </c>
      <c r="AE203" s="402" t="s">
        <v>1044</v>
      </c>
      <c r="AF203" t="s">
        <v>1045</v>
      </c>
      <c r="AG203">
        <v>-6.0199999999999898</v>
      </c>
      <c r="AH203">
        <v>0</v>
      </c>
      <c r="AI203">
        <v>0</v>
      </c>
      <c r="AJ203">
        <v>0</v>
      </c>
      <c r="AK203" s="47">
        <v>-6.0199999999999898</v>
      </c>
      <c r="AL203">
        <v>-6.0199999999999898</v>
      </c>
      <c r="AM203">
        <v>0</v>
      </c>
    </row>
    <row r="204" spans="1:39">
      <c r="A204">
        <v>20220930</v>
      </c>
      <c r="B204">
        <v>7242</v>
      </c>
      <c r="C204">
        <v>2</v>
      </c>
      <c r="D204" t="s">
        <v>1598</v>
      </c>
      <c r="E204" s="402" t="s">
        <v>1927</v>
      </c>
      <c r="F204" t="s">
        <v>1744</v>
      </c>
      <c r="G204">
        <v>107</v>
      </c>
      <c r="H204" t="s">
        <v>1600</v>
      </c>
      <c r="I204">
        <v>3</v>
      </c>
      <c r="J204" t="s">
        <v>1594</v>
      </c>
      <c r="K204" t="s">
        <v>684</v>
      </c>
      <c r="L204">
        <v>8</v>
      </c>
      <c r="M204" t="s">
        <v>435</v>
      </c>
      <c r="N204" t="s">
        <v>694</v>
      </c>
      <c r="O204" t="s">
        <v>703</v>
      </c>
      <c r="P204" t="s">
        <v>820</v>
      </c>
      <c r="Q204">
        <v>0</v>
      </c>
      <c r="R204" t="s">
        <v>1595</v>
      </c>
      <c r="S204" t="s">
        <v>158</v>
      </c>
      <c r="T204" t="s">
        <v>4398</v>
      </c>
      <c r="U204" t="s">
        <v>4399</v>
      </c>
      <c r="V204" t="s">
        <v>675</v>
      </c>
      <c r="W204" t="s">
        <v>676</v>
      </c>
      <c r="X204" s="402" t="s">
        <v>881</v>
      </c>
      <c r="Y204" s="402" t="s">
        <v>881</v>
      </c>
      <c r="Z204" t="s">
        <v>455</v>
      </c>
      <c r="AA204" t="s">
        <v>4383</v>
      </c>
      <c r="AB204" t="s">
        <v>4384</v>
      </c>
      <c r="AC204" t="s">
        <v>882</v>
      </c>
      <c r="AD204" t="s">
        <v>883</v>
      </c>
      <c r="AE204" s="402" t="s">
        <v>884</v>
      </c>
      <c r="AF204" t="s">
        <v>885</v>
      </c>
      <c r="AG204">
        <v>-573.62</v>
      </c>
      <c r="AH204">
        <v>0</v>
      </c>
      <c r="AI204">
        <v>0</v>
      </c>
      <c r="AJ204">
        <v>0</v>
      </c>
      <c r="AK204" s="47">
        <v>-573.62</v>
      </c>
      <c r="AL204">
        <v>-573.62</v>
      </c>
      <c r="AM204">
        <v>0</v>
      </c>
    </row>
    <row r="205" spans="1:39">
      <c r="A205">
        <v>20220930</v>
      </c>
      <c r="B205">
        <v>7242</v>
      </c>
      <c r="C205">
        <v>2</v>
      </c>
      <c r="D205" t="s">
        <v>1598</v>
      </c>
      <c r="E205" s="402" t="s">
        <v>1953</v>
      </c>
      <c r="F205" t="s">
        <v>1766</v>
      </c>
      <c r="G205">
        <v>107</v>
      </c>
      <c r="H205" t="s">
        <v>1600</v>
      </c>
      <c r="I205">
        <v>3</v>
      </c>
      <c r="J205" t="s">
        <v>1594</v>
      </c>
      <c r="K205" t="s">
        <v>684</v>
      </c>
      <c r="L205">
        <v>8</v>
      </c>
      <c r="M205" t="s">
        <v>435</v>
      </c>
      <c r="N205" t="s">
        <v>694</v>
      </c>
      <c r="O205" t="s">
        <v>703</v>
      </c>
      <c r="P205" t="s">
        <v>693</v>
      </c>
      <c r="Q205">
        <v>0</v>
      </c>
      <c r="R205" t="s">
        <v>1595</v>
      </c>
      <c r="S205" t="s">
        <v>158</v>
      </c>
      <c r="T205" t="s">
        <v>1348</v>
      </c>
      <c r="U205" t="s">
        <v>1349</v>
      </c>
      <c r="V205" t="s">
        <v>675</v>
      </c>
      <c r="W205" t="s">
        <v>676</v>
      </c>
      <c r="X205" s="402" t="s">
        <v>1996</v>
      </c>
      <c r="Y205" s="402" t="s">
        <v>1996</v>
      </c>
      <c r="Z205" t="s">
        <v>2006</v>
      </c>
      <c r="AA205" t="s">
        <v>4472</v>
      </c>
      <c r="AB205" t="s">
        <v>739</v>
      </c>
      <c r="AC205" t="s">
        <v>1338</v>
      </c>
      <c r="AD205" t="s">
        <v>1339</v>
      </c>
      <c r="AE205" s="402" t="s">
        <v>1340</v>
      </c>
      <c r="AF205" t="s">
        <v>1341</v>
      </c>
      <c r="AG205">
        <v>74433.86</v>
      </c>
      <c r="AH205">
        <v>0</v>
      </c>
      <c r="AI205">
        <v>0</v>
      </c>
      <c r="AJ205">
        <v>0</v>
      </c>
      <c r="AK205" s="47">
        <v>74433.86</v>
      </c>
      <c r="AL205">
        <v>68410.86</v>
      </c>
      <c r="AM205">
        <v>0</v>
      </c>
    </row>
    <row r="206" spans="1:39">
      <c r="A206">
        <v>20220930</v>
      </c>
      <c r="B206">
        <v>7242</v>
      </c>
      <c r="C206">
        <v>2</v>
      </c>
      <c r="D206" t="s">
        <v>1598</v>
      </c>
      <c r="E206" s="402" t="s">
        <v>1966</v>
      </c>
      <c r="F206" t="s">
        <v>1774</v>
      </c>
      <c r="G206">
        <v>107</v>
      </c>
      <c r="H206" t="s">
        <v>1600</v>
      </c>
      <c r="I206">
        <v>3</v>
      </c>
      <c r="J206" t="s">
        <v>1594</v>
      </c>
      <c r="K206" t="s">
        <v>684</v>
      </c>
      <c r="L206">
        <v>8</v>
      </c>
      <c r="M206" t="s">
        <v>435</v>
      </c>
      <c r="N206" t="s">
        <v>694</v>
      </c>
      <c r="O206" t="s">
        <v>703</v>
      </c>
      <c r="P206" t="s">
        <v>693</v>
      </c>
      <c r="Q206">
        <v>0</v>
      </c>
      <c r="R206" t="s">
        <v>1595</v>
      </c>
      <c r="S206" t="s">
        <v>158</v>
      </c>
      <c r="T206" t="s">
        <v>706</v>
      </c>
      <c r="U206" t="s">
        <v>707</v>
      </c>
      <c r="V206" t="s">
        <v>675</v>
      </c>
      <c r="W206" t="s">
        <v>676</v>
      </c>
      <c r="X206" s="402" t="s">
        <v>708</v>
      </c>
      <c r="Y206" s="402" t="s">
        <v>708</v>
      </c>
      <c r="Z206" t="s">
        <v>709</v>
      </c>
      <c r="AA206" t="s">
        <v>4424</v>
      </c>
      <c r="AB206" t="s">
        <v>4425</v>
      </c>
      <c r="AC206" t="s">
        <v>710</v>
      </c>
      <c r="AD206" t="s">
        <v>711</v>
      </c>
      <c r="AE206" s="402" t="s">
        <v>712</v>
      </c>
      <c r="AF206" t="s">
        <v>713</v>
      </c>
      <c r="AG206">
        <v>3012.75</v>
      </c>
      <c r="AH206">
        <v>0</v>
      </c>
      <c r="AI206">
        <v>0</v>
      </c>
      <c r="AJ206">
        <v>0</v>
      </c>
      <c r="AK206" s="47">
        <v>3012.75</v>
      </c>
      <c r="AL206">
        <v>2711.4749999999899</v>
      </c>
      <c r="AM206">
        <v>0</v>
      </c>
    </row>
    <row r="207" spans="1:39">
      <c r="A207">
        <v>20220930</v>
      </c>
      <c r="B207">
        <v>7242</v>
      </c>
      <c r="C207">
        <v>2</v>
      </c>
      <c r="D207" t="s">
        <v>1598</v>
      </c>
      <c r="E207" s="402" t="s">
        <v>1963</v>
      </c>
      <c r="F207" t="s">
        <v>1771</v>
      </c>
      <c r="G207">
        <v>107</v>
      </c>
      <c r="H207" t="s">
        <v>1600</v>
      </c>
      <c r="I207">
        <v>3</v>
      </c>
      <c r="J207" t="s">
        <v>1594</v>
      </c>
      <c r="K207" t="s">
        <v>684</v>
      </c>
      <c r="L207">
        <v>8</v>
      </c>
      <c r="M207" t="s">
        <v>435</v>
      </c>
      <c r="N207" t="s">
        <v>694</v>
      </c>
      <c r="O207" t="s">
        <v>703</v>
      </c>
      <c r="P207" t="s">
        <v>693</v>
      </c>
      <c r="Q207">
        <v>0</v>
      </c>
      <c r="R207" t="s">
        <v>1595</v>
      </c>
      <c r="S207" t="s">
        <v>158</v>
      </c>
      <c r="T207" t="s">
        <v>706</v>
      </c>
      <c r="U207" t="s">
        <v>707</v>
      </c>
      <c r="V207" t="s">
        <v>675</v>
      </c>
      <c r="W207" t="s">
        <v>676</v>
      </c>
      <c r="X207" s="402" t="s">
        <v>708</v>
      </c>
      <c r="Y207" s="402" t="s">
        <v>708</v>
      </c>
      <c r="Z207" t="s">
        <v>709</v>
      </c>
      <c r="AA207" t="s">
        <v>4424</v>
      </c>
      <c r="AB207" t="s">
        <v>4425</v>
      </c>
      <c r="AC207" t="s">
        <v>710</v>
      </c>
      <c r="AD207" t="s">
        <v>711</v>
      </c>
      <c r="AE207" s="402" t="s">
        <v>712</v>
      </c>
      <c r="AF207" t="s">
        <v>713</v>
      </c>
      <c r="AG207">
        <v>-41248.269999999902</v>
      </c>
      <c r="AH207">
        <v>0</v>
      </c>
      <c r="AI207">
        <v>0</v>
      </c>
      <c r="AJ207">
        <v>0</v>
      </c>
      <c r="AK207" s="47">
        <v>-41248.269999999902</v>
      </c>
      <c r="AL207">
        <v>-34312.572999999902</v>
      </c>
      <c r="AM207">
        <v>0</v>
      </c>
    </row>
    <row r="208" spans="1:39">
      <c r="A208">
        <v>20220930</v>
      </c>
      <c r="B208">
        <v>7242</v>
      </c>
      <c r="C208">
        <v>2</v>
      </c>
      <c r="D208" t="s">
        <v>1598</v>
      </c>
      <c r="E208" s="402" t="s">
        <v>1964</v>
      </c>
      <c r="F208" t="s">
        <v>1772</v>
      </c>
      <c r="G208">
        <v>107</v>
      </c>
      <c r="H208" t="s">
        <v>1600</v>
      </c>
      <c r="I208">
        <v>3</v>
      </c>
      <c r="J208" t="s">
        <v>1594</v>
      </c>
      <c r="K208" t="s">
        <v>684</v>
      </c>
      <c r="L208">
        <v>8</v>
      </c>
      <c r="M208" t="s">
        <v>435</v>
      </c>
      <c r="N208" t="s">
        <v>694</v>
      </c>
      <c r="O208" t="s">
        <v>703</v>
      </c>
      <c r="P208" t="s">
        <v>693</v>
      </c>
      <c r="Q208">
        <v>0</v>
      </c>
      <c r="R208" t="s">
        <v>1595</v>
      </c>
      <c r="S208" t="s">
        <v>158</v>
      </c>
      <c r="T208" t="s">
        <v>706</v>
      </c>
      <c r="U208" t="s">
        <v>707</v>
      </c>
      <c r="V208" t="s">
        <v>675</v>
      </c>
      <c r="W208" t="s">
        <v>676</v>
      </c>
      <c r="X208" s="402" t="s">
        <v>708</v>
      </c>
      <c r="Y208" s="402" t="s">
        <v>708</v>
      </c>
      <c r="Z208" t="s">
        <v>709</v>
      </c>
      <c r="AA208" t="s">
        <v>4424</v>
      </c>
      <c r="AB208" t="s">
        <v>4425</v>
      </c>
      <c r="AC208" t="s">
        <v>710</v>
      </c>
      <c r="AD208" t="s">
        <v>711</v>
      </c>
      <c r="AE208" s="402" t="s">
        <v>712</v>
      </c>
      <c r="AF208" t="s">
        <v>713</v>
      </c>
      <c r="AG208">
        <v>40304.04</v>
      </c>
      <c r="AH208">
        <v>0</v>
      </c>
      <c r="AI208">
        <v>0</v>
      </c>
      <c r="AJ208">
        <v>0</v>
      </c>
      <c r="AK208" s="47">
        <v>40304.04</v>
      </c>
      <c r="AL208">
        <v>35797.000299999898</v>
      </c>
      <c r="AM208">
        <v>0</v>
      </c>
    </row>
    <row r="209" spans="1:39">
      <c r="A209">
        <v>20220930</v>
      </c>
      <c r="B209">
        <v>7242</v>
      </c>
      <c r="C209">
        <v>2</v>
      </c>
      <c r="D209" t="s">
        <v>1598</v>
      </c>
      <c r="E209" s="402" t="s">
        <v>1958</v>
      </c>
      <c r="F209" t="s">
        <v>1764</v>
      </c>
      <c r="G209">
        <v>107</v>
      </c>
      <c r="H209" t="s">
        <v>1600</v>
      </c>
      <c r="I209">
        <v>3</v>
      </c>
      <c r="J209" t="s">
        <v>1594</v>
      </c>
      <c r="K209" t="s">
        <v>684</v>
      </c>
      <c r="L209">
        <v>8</v>
      </c>
      <c r="M209" t="s">
        <v>435</v>
      </c>
      <c r="N209" t="s">
        <v>694</v>
      </c>
      <c r="O209" t="s">
        <v>703</v>
      </c>
      <c r="P209" t="s">
        <v>693</v>
      </c>
      <c r="Q209">
        <v>0</v>
      </c>
      <c r="R209" t="s">
        <v>1595</v>
      </c>
      <c r="S209" t="s">
        <v>158</v>
      </c>
      <c r="T209" t="s">
        <v>1348</v>
      </c>
      <c r="U209" t="s">
        <v>1349</v>
      </c>
      <c r="V209" t="s">
        <v>675</v>
      </c>
      <c r="W209" t="s">
        <v>676</v>
      </c>
      <c r="X209" s="402" t="s">
        <v>1336</v>
      </c>
      <c r="Y209" s="402" t="s">
        <v>1336</v>
      </c>
      <c r="Z209" t="s">
        <v>1337</v>
      </c>
      <c r="AA209" t="s">
        <v>4472</v>
      </c>
      <c r="AB209" t="s">
        <v>739</v>
      </c>
      <c r="AC209" t="s">
        <v>785</v>
      </c>
      <c r="AD209" t="s">
        <v>786</v>
      </c>
      <c r="AE209" s="402" t="s">
        <v>1340</v>
      </c>
      <c r="AF209" t="s">
        <v>1341</v>
      </c>
      <c r="AG209">
        <v>19528.080000000002</v>
      </c>
      <c r="AH209">
        <v>0</v>
      </c>
      <c r="AI209">
        <v>0</v>
      </c>
      <c r="AJ209">
        <v>0</v>
      </c>
      <c r="AK209" s="55">
        <v>19528.080000000002</v>
      </c>
      <c r="AL209">
        <v>17910.308000000001</v>
      </c>
      <c r="AM209">
        <v>0</v>
      </c>
    </row>
    <row r="210" spans="1:39">
      <c r="A210">
        <v>20220930</v>
      </c>
      <c r="B210">
        <v>7242</v>
      </c>
      <c r="C210">
        <v>2</v>
      </c>
      <c r="D210" t="s">
        <v>1598</v>
      </c>
      <c r="E210" s="402" t="s">
        <v>1930</v>
      </c>
      <c r="F210" t="s">
        <v>1751</v>
      </c>
      <c r="G210">
        <v>107</v>
      </c>
      <c r="H210" t="s">
        <v>1600</v>
      </c>
      <c r="I210">
        <v>3</v>
      </c>
      <c r="J210" t="s">
        <v>1594</v>
      </c>
      <c r="K210" t="s">
        <v>684</v>
      </c>
      <c r="L210">
        <v>8</v>
      </c>
      <c r="M210" t="s">
        <v>435</v>
      </c>
      <c r="N210" t="s">
        <v>694</v>
      </c>
      <c r="O210" t="s">
        <v>703</v>
      </c>
      <c r="P210" t="s">
        <v>693</v>
      </c>
      <c r="Q210">
        <v>0</v>
      </c>
      <c r="R210" t="s">
        <v>1595</v>
      </c>
      <c r="S210" t="s">
        <v>158</v>
      </c>
      <c r="T210" t="s">
        <v>1348</v>
      </c>
      <c r="U210" t="s">
        <v>1349</v>
      </c>
      <c r="V210" t="s">
        <v>675</v>
      </c>
      <c r="W210" t="s">
        <v>676</v>
      </c>
      <c r="X210" s="402" t="s">
        <v>1194</v>
      </c>
      <c r="Y210" s="402" t="s">
        <v>1194</v>
      </c>
      <c r="Z210" t="s">
        <v>1195</v>
      </c>
      <c r="AA210" t="s">
        <v>4442</v>
      </c>
      <c r="AB210" t="s">
        <v>1196</v>
      </c>
      <c r="AC210" t="s">
        <v>1351</v>
      </c>
      <c r="AD210" t="s">
        <v>1352</v>
      </c>
      <c r="AE210" s="402" t="s">
        <v>1350</v>
      </c>
      <c r="AF210" t="s">
        <v>739</v>
      </c>
      <c r="AG210">
        <v>7347.1199999999899</v>
      </c>
      <c r="AH210">
        <v>0</v>
      </c>
      <c r="AI210">
        <v>0</v>
      </c>
      <c r="AJ210">
        <v>0</v>
      </c>
      <c r="AK210" s="47">
        <v>7347.1199999999899</v>
      </c>
      <c r="AL210">
        <v>7333.7866000000004</v>
      </c>
      <c r="AM210">
        <v>0</v>
      </c>
    </row>
    <row r="211" spans="1:39">
      <c r="A211">
        <v>20220930</v>
      </c>
      <c r="B211">
        <v>7242</v>
      </c>
      <c r="C211">
        <v>2</v>
      </c>
      <c r="D211" t="s">
        <v>1598</v>
      </c>
      <c r="E211" s="402" t="s">
        <v>1834</v>
      </c>
      <c r="F211" t="s">
        <v>1637</v>
      </c>
      <c r="G211">
        <v>107</v>
      </c>
      <c r="H211" t="s">
        <v>1600</v>
      </c>
      <c r="I211">
        <v>3</v>
      </c>
      <c r="J211" t="s">
        <v>1594</v>
      </c>
      <c r="K211" t="s">
        <v>684</v>
      </c>
      <c r="L211">
        <v>8</v>
      </c>
      <c r="M211" t="s">
        <v>435</v>
      </c>
      <c r="N211" t="s">
        <v>694</v>
      </c>
      <c r="O211" t="s">
        <v>703</v>
      </c>
      <c r="P211" t="s">
        <v>693</v>
      </c>
      <c r="Q211">
        <v>0</v>
      </c>
      <c r="R211" t="s">
        <v>1595</v>
      </c>
      <c r="S211" t="s">
        <v>158</v>
      </c>
      <c r="T211" t="s">
        <v>765</v>
      </c>
      <c r="U211" t="s">
        <v>766</v>
      </c>
      <c r="V211" t="s">
        <v>675</v>
      </c>
      <c r="W211" t="s">
        <v>676</v>
      </c>
      <c r="X211" s="402" t="s">
        <v>779</v>
      </c>
      <c r="Y211" s="402" t="s">
        <v>779</v>
      </c>
      <c r="Z211" t="s">
        <v>780</v>
      </c>
      <c r="AA211" t="s">
        <v>4504</v>
      </c>
      <c r="AB211" t="s">
        <v>4505</v>
      </c>
      <c r="AC211" t="s">
        <v>781</v>
      </c>
      <c r="AD211" t="s">
        <v>782</v>
      </c>
      <c r="AE211" s="402" t="s">
        <v>783</v>
      </c>
      <c r="AF211" t="s">
        <v>784</v>
      </c>
      <c r="AG211">
        <v>2914.8499999999899</v>
      </c>
      <c r="AH211">
        <v>0</v>
      </c>
      <c r="AI211">
        <v>0</v>
      </c>
      <c r="AJ211">
        <v>0</v>
      </c>
      <c r="AK211" s="47">
        <v>2914.8499999999899</v>
      </c>
      <c r="AL211">
        <v>2818.48559999999</v>
      </c>
      <c r="AM211">
        <v>0</v>
      </c>
    </row>
    <row r="212" spans="1:39">
      <c r="A212">
        <v>20220930</v>
      </c>
      <c r="B212">
        <v>7242</v>
      </c>
      <c r="C212">
        <v>2</v>
      </c>
      <c r="D212" t="s">
        <v>1598</v>
      </c>
      <c r="E212" s="402" t="s">
        <v>1833</v>
      </c>
      <c r="F212" t="s">
        <v>1636</v>
      </c>
      <c r="G212">
        <v>107</v>
      </c>
      <c r="H212" t="s">
        <v>1600</v>
      </c>
      <c r="I212">
        <v>3</v>
      </c>
      <c r="J212" t="s">
        <v>1594</v>
      </c>
      <c r="K212" t="s">
        <v>684</v>
      </c>
      <c r="L212">
        <v>8</v>
      </c>
      <c r="M212" t="s">
        <v>435</v>
      </c>
      <c r="N212" t="s">
        <v>694</v>
      </c>
      <c r="O212" t="s">
        <v>703</v>
      </c>
      <c r="P212" t="s">
        <v>693</v>
      </c>
      <c r="Q212">
        <v>0</v>
      </c>
      <c r="R212" t="s">
        <v>1595</v>
      </c>
      <c r="S212" t="s">
        <v>158</v>
      </c>
      <c r="T212" t="s">
        <v>765</v>
      </c>
      <c r="U212" t="s">
        <v>766</v>
      </c>
      <c r="V212" t="s">
        <v>675</v>
      </c>
      <c r="W212" t="s">
        <v>676</v>
      </c>
      <c r="X212" s="402" t="s">
        <v>779</v>
      </c>
      <c r="Y212" s="402" t="s">
        <v>779</v>
      </c>
      <c r="Z212" t="s">
        <v>780</v>
      </c>
      <c r="AA212" t="s">
        <v>4504</v>
      </c>
      <c r="AB212" t="s">
        <v>4505</v>
      </c>
      <c r="AC212" t="s">
        <v>781</v>
      </c>
      <c r="AD212" t="s">
        <v>782</v>
      </c>
      <c r="AE212" s="402" t="s">
        <v>783</v>
      </c>
      <c r="AF212" t="s">
        <v>784</v>
      </c>
      <c r="AG212">
        <v>4200</v>
      </c>
      <c r="AH212">
        <v>0</v>
      </c>
      <c r="AI212">
        <v>0</v>
      </c>
      <c r="AJ212">
        <v>0</v>
      </c>
      <c r="AK212" s="47">
        <v>4200</v>
      </c>
      <c r="AL212">
        <v>4200</v>
      </c>
      <c r="AM212">
        <v>0</v>
      </c>
    </row>
    <row r="213" spans="1:39">
      <c r="A213">
        <v>20220930</v>
      </c>
      <c r="B213">
        <v>7242</v>
      </c>
      <c r="C213">
        <v>2</v>
      </c>
      <c r="D213" t="s">
        <v>1598</v>
      </c>
      <c r="E213" s="402" t="s">
        <v>1831</v>
      </c>
      <c r="F213" t="s">
        <v>1635</v>
      </c>
      <c r="G213">
        <v>107</v>
      </c>
      <c r="H213" t="s">
        <v>1600</v>
      </c>
      <c r="I213">
        <v>3</v>
      </c>
      <c r="J213" t="s">
        <v>1594</v>
      </c>
      <c r="K213" t="s">
        <v>684</v>
      </c>
      <c r="L213">
        <v>8</v>
      </c>
      <c r="M213" t="s">
        <v>435</v>
      </c>
      <c r="N213" t="s">
        <v>694</v>
      </c>
      <c r="O213" t="s">
        <v>703</v>
      </c>
      <c r="P213" t="s">
        <v>693</v>
      </c>
      <c r="Q213">
        <v>0</v>
      </c>
      <c r="R213" t="s">
        <v>1595</v>
      </c>
      <c r="S213" t="s">
        <v>158</v>
      </c>
      <c r="T213" t="s">
        <v>765</v>
      </c>
      <c r="U213" t="s">
        <v>766</v>
      </c>
      <c r="V213" t="s">
        <v>675</v>
      </c>
      <c r="W213" t="s">
        <v>676</v>
      </c>
      <c r="X213" s="402" t="s">
        <v>779</v>
      </c>
      <c r="Y213" s="402" t="s">
        <v>779</v>
      </c>
      <c r="Z213" t="s">
        <v>780</v>
      </c>
      <c r="AA213" t="s">
        <v>4504</v>
      </c>
      <c r="AB213" t="s">
        <v>4505</v>
      </c>
      <c r="AC213" t="s">
        <v>785</v>
      </c>
      <c r="AD213" t="s">
        <v>786</v>
      </c>
      <c r="AE213" s="402" t="s">
        <v>783</v>
      </c>
      <c r="AF213" t="s">
        <v>784</v>
      </c>
      <c r="AG213">
        <v>9000</v>
      </c>
      <c r="AH213">
        <v>0</v>
      </c>
      <c r="AI213">
        <v>0</v>
      </c>
      <c r="AJ213">
        <v>0</v>
      </c>
      <c r="AK213" s="47">
        <v>9000</v>
      </c>
      <c r="AL213">
        <v>9000</v>
      </c>
      <c r="AM213">
        <v>0</v>
      </c>
    </row>
    <row r="214" spans="1:39">
      <c r="A214">
        <v>20220930</v>
      </c>
      <c r="B214">
        <v>7242</v>
      </c>
      <c r="C214">
        <v>2</v>
      </c>
      <c r="D214" t="s">
        <v>1598</v>
      </c>
      <c r="E214" s="402" t="s">
        <v>1936</v>
      </c>
      <c r="F214" t="s">
        <v>1745</v>
      </c>
      <c r="G214">
        <v>107</v>
      </c>
      <c r="H214" t="s">
        <v>1600</v>
      </c>
      <c r="I214">
        <v>3</v>
      </c>
      <c r="J214" t="s">
        <v>1594</v>
      </c>
      <c r="K214" t="s">
        <v>684</v>
      </c>
      <c r="L214">
        <v>8</v>
      </c>
      <c r="M214" t="s">
        <v>435</v>
      </c>
      <c r="N214" t="s">
        <v>694</v>
      </c>
      <c r="O214" t="s">
        <v>703</v>
      </c>
      <c r="P214" t="s">
        <v>693</v>
      </c>
      <c r="Q214">
        <v>0</v>
      </c>
      <c r="R214" t="s">
        <v>1595</v>
      </c>
      <c r="S214" t="s">
        <v>158</v>
      </c>
      <c r="T214" t="s">
        <v>1348</v>
      </c>
      <c r="U214" t="s">
        <v>1349</v>
      </c>
      <c r="V214" t="s">
        <v>675</v>
      </c>
      <c r="W214" t="s">
        <v>676</v>
      </c>
      <c r="X214" s="402" t="s">
        <v>1194</v>
      </c>
      <c r="Y214" s="402" t="s">
        <v>1194</v>
      </c>
      <c r="Z214" t="s">
        <v>1195</v>
      </c>
      <c r="AA214" t="s">
        <v>4442</v>
      </c>
      <c r="AB214" t="s">
        <v>1196</v>
      </c>
      <c r="AC214" t="s">
        <v>785</v>
      </c>
      <c r="AD214" t="s">
        <v>786</v>
      </c>
      <c r="AE214" s="402" t="s">
        <v>1350</v>
      </c>
      <c r="AF214" t="s">
        <v>739</v>
      </c>
      <c r="AG214">
        <v>3073.8499999999899</v>
      </c>
      <c r="AH214">
        <v>0</v>
      </c>
      <c r="AI214">
        <v>0</v>
      </c>
      <c r="AJ214">
        <v>0</v>
      </c>
      <c r="AK214" s="47">
        <v>3073.8499999999899</v>
      </c>
      <c r="AL214">
        <v>3073.8499999999899</v>
      </c>
      <c r="AM214">
        <v>0</v>
      </c>
    </row>
    <row r="215" spans="1:39">
      <c r="A215">
        <v>20220930</v>
      </c>
      <c r="B215">
        <v>7242</v>
      </c>
      <c r="C215">
        <v>2</v>
      </c>
      <c r="D215" t="s">
        <v>1598</v>
      </c>
      <c r="E215" s="402" t="s">
        <v>1853</v>
      </c>
      <c r="F215" t="s">
        <v>1653</v>
      </c>
      <c r="G215">
        <v>107</v>
      </c>
      <c r="H215" t="s">
        <v>1600</v>
      </c>
      <c r="I215">
        <v>3</v>
      </c>
      <c r="J215" t="s">
        <v>1594</v>
      </c>
      <c r="K215" t="s">
        <v>684</v>
      </c>
      <c r="L215">
        <v>8</v>
      </c>
      <c r="M215" t="s">
        <v>435</v>
      </c>
      <c r="N215" t="s">
        <v>694</v>
      </c>
      <c r="O215" t="s">
        <v>703</v>
      </c>
      <c r="P215" t="s">
        <v>684</v>
      </c>
      <c r="Q215">
        <v>0</v>
      </c>
      <c r="R215" t="s">
        <v>1595</v>
      </c>
      <c r="S215" t="s">
        <v>158</v>
      </c>
      <c r="T215" t="s">
        <v>998</v>
      </c>
      <c r="U215" t="s">
        <v>999</v>
      </c>
      <c r="V215" t="s">
        <v>675</v>
      </c>
      <c r="W215" t="s">
        <v>676</v>
      </c>
      <c r="X215" s="402" t="s">
        <v>1125</v>
      </c>
      <c r="Y215" s="402" t="s">
        <v>1125</v>
      </c>
      <c r="Z215" t="s">
        <v>1126</v>
      </c>
      <c r="AA215" t="s">
        <v>4426</v>
      </c>
      <c r="AB215" t="s">
        <v>1128</v>
      </c>
      <c r="AC215" t="s">
        <v>1127</v>
      </c>
      <c r="AD215" t="s">
        <v>1128</v>
      </c>
      <c r="AE215" s="402" t="s">
        <v>1129</v>
      </c>
      <c r="AF215" t="s">
        <v>1130</v>
      </c>
      <c r="AG215">
        <v>-173342.94</v>
      </c>
      <c r="AH215">
        <v>0</v>
      </c>
      <c r="AI215">
        <v>0</v>
      </c>
      <c r="AJ215">
        <v>0</v>
      </c>
      <c r="AK215" s="47">
        <v>-173342.94</v>
      </c>
      <c r="AL215">
        <v>-174062.52600000001</v>
      </c>
      <c r="AM215">
        <v>0</v>
      </c>
    </row>
    <row r="216" spans="1:39">
      <c r="A216">
        <v>20220930</v>
      </c>
      <c r="B216">
        <v>7242</v>
      </c>
      <c r="C216">
        <v>2</v>
      </c>
      <c r="D216" t="s">
        <v>1598</v>
      </c>
      <c r="E216" s="402" t="s">
        <v>1925</v>
      </c>
      <c r="F216" t="s">
        <v>1742</v>
      </c>
      <c r="G216">
        <v>107</v>
      </c>
      <c r="H216" t="s">
        <v>1600</v>
      </c>
      <c r="I216">
        <v>3</v>
      </c>
      <c r="J216" t="s">
        <v>1594</v>
      </c>
      <c r="K216" t="s">
        <v>684</v>
      </c>
      <c r="L216">
        <v>8</v>
      </c>
      <c r="M216" t="s">
        <v>435</v>
      </c>
      <c r="N216" t="s">
        <v>694</v>
      </c>
      <c r="O216" t="s">
        <v>703</v>
      </c>
      <c r="P216" t="s">
        <v>685</v>
      </c>
      <c r="Q216">
        <v>0</v>
      </c>
      <c r="R216" t="s">
        <v>1595</v>
      </c>
      <c r="S216" t="s">
        <v>158</v>
      </c>
      <c r="T216" t="s">
        <v>1010</v>
      </c>
      <c r="U216" t="s">
        <v>1011</v>
      </c>
      <c r="V216" t="s">
        <v>675</v>
      </c>
      <c r="W216" t="s">
        <v>676</v>
      </c>
      <c r="X216" s="402" t="s">
        <v>1085</v>
      </c>
      <c r="Y216" s="402" t="s">
        <v>1085</v>
      </c>
      <c r="Z216" t="s">
        <v>1086</v>
      </c>
      <c r="AA216" t="s">
        <v>4498</v>
      </c>
      <c r="AB216" t="s">
        <v>1099</v>
      </c>
      <c r="AC216" t="s">
        <v>1087</v>
      </c>
      <c r="AD216" t="s">
        <v>1088</v>
      </c>
      <c r="AE216" s="402" t="s">
        <v>1092</v>
      </c>
      <c r="AF216" t="s">
        <v>739</v>
      </c>
      <c r="AG216">
        <v>25000.029999999901</v>
      </c>
      <c r="AH216">
        <v>0</v>
      </c>
      <c r="AI216">
        <v>0</v>
      </c>
      <c r="AJ216">
        <v>0</v>
      </c>
      <c r="AK216" s="47">
        <v>25000.029999999901</v>
      </c>
      <c r="AL216">
        <v>30833.361000000001</v>
      </c>
      <c r="AM216">
        <v>0</v>
      </c>
    </row>
    <row r="217" spans="1:39">
      <c r="A217">
        <v>20220930</v>
      </c>
      <c r="B217">
        <v>7242</v>
      </c>
      <c r="C217">
        <v>2</v>
      </c>
      <c r="D217" t="s">
        <v>1598</v>
      </c>
      <c r="E217" s="402" t="s">
        <v>1914</v>
      </c>
      <c r="F217" t="s">
        <v>1732</v>
      </c>
      <c r="G217">
        <v>107</v>
      </c>
      <c r="H217" t="s">
        <v>1600</v>
      </c>
      <c r="I217">
        <v>3</v>
      </c>
      <c r="J217" t="s">
        <v>1594</v>
      </c>
      <c r="K217" t="s">
        <v>684</v>
      </c>
      <c r="L217">
        <v>8</v>
      </c>
      <c r="M217" t="s">
        <v>435</v>
      </c>
      <c r="N217" t="s">
        <v>694</v>
      </c>
      <c r="O217" t="s">
        <v>703</v>
      </c>
      <c r="P217" t="s">
        <v>693</v>
      </c>
      <c r="Q217">
        <v>0</v>
      </c>
      <c r="R217" t="s">
        <v>1595</v>
      </c>
      <c r="S217" t="s">
        <v>158</v>
      </c>
      <c r="T217" t="s">
        <v>765</v>
      </c>
      <c r="U217" t="s">
        <v>766</v>
      </c>
      <c r="V217" t="s">
        <v>675</v>
      </c>
      <c r="W217" t="s">
        <v>676</v>
      </c>
      <c r="X217" s="402" t="s">
        <v>772</v>
      </c>
      <c r="Y217" s="402" t="s">
        <v>772</v>
      </c>
      <c r="Z217" t="s">
        <v>773</v>
      </c>
      <c r="AA217" t="s">
        <v>4506</v>
      </c>
      <c r="AB217" t="s">
        <v>4507</v>
      </c>
      <c r="AC217" t="s">
        <v>774</v>
      </c>
      <c r="AD217" t="s">
        <v>775</v>
      </c>
      <c r="AE217" s="402" t="s">
        <v>776</v>
      </c>
      <c r="AF217" t="s">
        <v>777</v>
      </c>
      <c r="AG217">
        <v>5392.9799999999896</v>
      </c>
      <c r="AH217">
        <v>0</v>
      </c>
      <c r="AI217">
        <v>0</v>
      </c>
      <c r="AJ217">
        <v>0</v>
      </c>
      <c r="AK217" s="55">
        <v>5392.9799999999896</v>
      </c>
      <c r="AL217">
        <v>5392.9799999999896</v>
      </c>
      <c r="AM217">
        <v>0</v>
      </c>
    </row>
    <row r="218" spans="1:39">
      <c r="A218">
        <v>20220930</v>
      </c>
      <c r="B218">
        <v>7242</v>
      </c>
      <c r="C218">
        <v>2</v>
      </c>
      <c r="D218" t="s">
        <v>1598</v>
      </c>
      <c r="E218" s="402" t="s">
        <v>1865</v>
      </c>
      <c r="F218" t="s">
        <v>1670</v>
      </c>
      <c r="G218">
        <v>107</v>
      </c>
      <c r="H218" t="s">
        <v>1600</v>
      </c>
      <c r="I218">
        <v>3</v>
      </c>
      <c r="J218" t="s">
        <v>1594</v>
      </c>
      <c r="K218" t="s">
        <v>684</v>
      </c>
      <c r="L218">
        <v>8</v>
      </c>
      <c r="M218" t="s">
        <v>435</v>
      </c>
      <c r="N218" t="s">
        <v>694</v>
      </c>
      <c r="O218" t="s">
        <v>703</v>
      </c>
      <c r="P218" t="s">
        <v>820</v>
      </c>
      <c r="Q218">
        <v>0</v>
      </c>
      <c r="R218" t="s">
        <v>1595</v>
      </c>
      <c r="S218" t="s">
        <v>158</v>
      </c>
      <c r="T218" t="s">
        <v>1469</v>
      </c>
      <c r="U218" t="s">
        <v>1470</v>
      </c>
      <c r="V218" t="s">
        <v>675</v>
      </c>
      <c r="W218" t="s">
        <v>676</v>
      </c>
      <c r="X218" s="402" t="s">
        <v>1471</v>
      </c>
      <c r="Y218" s="402" t="s">
        <v>1471</v>
      </c>
      <c r="Z218" t="s">
        <v>1472</v>
      </c>
      <c r="AA218" t="s">
        <v>4402</v>
      </c>
      <c r="AB218" t="s">
        <v>1473</v>
      </c>
      <c r="AC218" t="s">
        <v>1474</v>
      </c>
      <c r="AD218" t="s">
        <v>1475</v>
      </c>
      <c r="AE218" s="402" t="s">
        <v>1476</v>
      </c>
      <c r="AF218" t="s">
        <v>1477</v>
      </c>
      <c r="AG218">
        <v>0</v>
      </c>
      <c r="AH218">
        <v>0</v>
      </c>
      <c r="AI218">
        <v>2550</v>
      </c>
      <c r="AJ218">
        <v>-2550</v>
      </c>
      <c r="AK218" s="47">
        <v>-2550</v>
      </c>
      <c r="AL218">
        <v>-85</v>
      </c>
      <c r="AM218">
        <v>0</v>
      </c>
    </row>
    <row r="219" spans="1:39">
      <c r="A219">
        <v>20220930</v>
      </c>
      <c r="B219">
        <v>7242</v>
      </c>
      <c r="C219">
        <v>2</v>
      </c>
      <c r="D219" t="s">
        <v>1598</v>
      </c>
      <c r="E219" s="402" t="s">
        <v>1912</v>
      </c>
      <c r="F219" t="s">
        <v>1730</v>
      </c>
      <c r="G219">
        <v>107</v>
      </c>
      <c r="H219" t="s">
        <v>1600</v>
      </c>
      <c r="I219">
        <v>3</v>
      </c>
      <c r="J219" t="s">
        <v>1594</v>
      </c>
      <c r="K219" t="s">
        <v>684</v>
      </c>
      <c r="L219">
        <v>8</v>
      </c>
      <c r="M219" t="s">
        <v>435</v>
      </c>
      <c r="N219" t="s">
        <v>694</v>
      </c>
      <c r="O219" t="s">
        <v>703</v>
      </c>
      <c r="P219" t="s">
        <v>693</v>
      </c>
      <c r="Q219">
        <v>0</v>
      </c>
      <c r="R219" t="s">
        <v>1595</v>
      </c>
      <c r="S219" t="s">
        <v>158</v>
      </c>
      <c r="T219" t="s">
        <v>765</v>
      </c>
      <c r="U219" t="s">
        <v>766</v>
      </c>
      <c r="V219" t="s">
        <v>675</v>
      </c>
      <c r="W219" t="s">
        <v>676</v>
      </c>
      <c r="X219" s="402" t="s">
        <v>772</v>
      </c>
      <c r="Y219" s="402" t="s">
        <v>772</v>
      </c>
      <c r="Z219" t="s">
        <v>773</v>
      </c>
      <c r="AA219" t="s">
        <v>4506</v>
      </c>
      <c r="AB219" t="s">
        <v>4507</v>
      </c>
      <c r="AC219" t="s">
        <v>774</v>
      </c>
      <c r="AD219" t="s">
        <v>775</v>
      </c>
      <c r="AE219" s="402" t="s">
        <v>776</v>
      </c>
      <c r="AF219" t="s">
        <v>777</v>
      </c>
      <c r="AG219">
        <v>3817.8699999999899</v>
      </c>
      <c r="AH219">
        <v>0</v>
      </c>
      <c r="AI219">
        <v>0</v>
      </c>
      <c r="AJ219">
        <v>0</v>
      </c>
      <c r="AK219" s="55">
        <v>3817.8699999999899</v>
      </c>
      <c r="AL219">
        <v>2601.2905999999898</v>
      </c>
      <c r="AM219">
        <v>0</v>
      </c>
    </row>
    <row r="220" spans="1:39">
      <c r="A220">
        <v>20220930</v>
      </c>
      <c r="B220">
        <v>7242</v>
      </c>
      <c r="C220">
        <v>2</v>
      </c>
      <c r="D220" t="s">
        <v>1598</v>
      </c>
      <c r="E220" s="402" t="s">
        <v>1920</v>
      </c>
      <c r="F220" t="s">
        <v>1738</v>
      </c>
      <c r="G220">
        <v>107</v>
      </c>
      <c r="H220" t="s">
        <v>1600</v>
      </c>
      <c r="I220">
        <v>3</v>
      </c>
      <c r="J220" t="s">
        <v>1594</v>
      </c>
      <c r="K220" t="s">
        <v>684</v>
      </c>
      <c r="L220">
        <v>8</v>
      </c>
      <c r="M220" t="s">
        <v>435</v>
      </c>
      <c r="N220" t="s">
        <v>694</v>
      </c>
      <c r="O220" t="s">
        <v>703</v>
      </c>
      <c r="P220" t="s">
        <v>685</v>
      </c>
      <c r="Q220">
        <v>0</v>
      </c>
      <c r="R220" t="s">
        <v>1595</v>
      </c>
      <c r="S220" t="s">
        <v>158</v>
      </c>
      <c r="T220" t="s">
        <v>1010</v>
      </c>
      <c r="U220" t="s">
        <v>1011</v>
      </c>
      <c r="V220" t="s">
        <v>675</v>
      </c>
      <c r="W220" t="s">
        <v>676</v>
      </c>
      <c r="X220" s="402" t="s">
        <v>1085</v>
      </c>
      <c r="Y220" s="402" t="s">
        <v>1085</v>
      </c>
      <c r="Z220" t="s">
        <v>1086</v>
      </c>
      <c r="AA220" t="s">
        <v>4508</v>
      </c>
      <c r="AB220" t="s">
        <v>4509</v>
      </c>
      <c r="AC220" t="s">
        <v>1087</v>
      </c>
      <c r="AD220" t="s">
        <v>1088</v>
      </c>
      <c r="AE220" s="402" t="s">
        <v>1092</v>
      </c>
      <c r="AF220" t="s">
        <v>739</v>
      </c>
      <c r="AG220">
        <v>68973.729999999894</v>
      </c>
      <c r="AH220">
        <v>0</v>
      </c>
      <c r="AI220">
        <v>0</v>
      </c>
      <c r="AJ220">
        <v>0</v>
      </c>
      <c r="AK220" s="47">
        <v>68973.729999999894</v>
      </c>
      <c r="AL220">
        <v>78629.849000000002</v>
      </c>
      <c r="AM220">
        <v>0</v>
      </c>
    </row>
    <row r="221" spans="1:39">
      <c r="A221">
        <v>20220930</v>
      </c>
      <c r="B221">
        <v>7242</v>
      </c>
      <c r="C221">
        <v>2</v>
      </c>
      <c r="D221" t="s">
        <v>1598</v>
      </c>
      <c r="E221" s="402" t="s">
        <v>1913</v>
      </c>
      <c r="F221" t="s">
        <v>1731</v>
      </c>
      <c r="G221">
        <v>107</v>
      </c>
      <c r="H221" t="s">
        <v>1600</v>
      </c>
      <c r="I221">
        <v>3</v>
      </c>
      <c r="J221" t="s">
        <v>1594</v>
      </c>
      <c r="K221" t="s">
        <v>684</v>
      </c>
      <c r="L221">
        <v>8</v>
      </c>
      <c r="M221" t="s">
        <v>435</v>
      </c>
      <c r="N221" t="s">
        <v>694</v>
      </c>
      <c r="O221" t="s">
        <v>703</v>
      </c>
      <c r="P221" t="s">
        <v>693</v>
      </c>
      <c r="Q221">
        <v>0</v>
      </c>
      <c r="R221" t="s">
        <v>1595</v>
      </c>
      <c r="S221" t="s">
        <v>158</v>
      </c>
      <c r="T221" t="s">
        <v>765</v>
      </c>
      <c r="U221" t="s">
        <v>766</v>
      </c>
      <c r="V221" t="s">
        <v>675</v>
      </c>
      <c r="W221" t="s">
        <v>676</v>
      </c>
      <c r="X221" s="402" t="s">
        <v>772</v>
      </c>
      <c r="Y221" s="402" t="s">
        <v>772</v>
      </c>
      <c r="Z221" t="s">
        <v>773</v>
      </c>
      <c r="AA221" t="s">
        <v>4510</v>
      </c>
      <c r="AB221" t="s">
        <v>4511</v>
      </c>
      <c r="AC221" t="s">
        <v>774</v>
      </c>
      <c r="AD221" t="s">
        <v>775</v>
      </c>
      <c r="AE221" s="402" t="s">
        <v>776</v>
      </c>
      <c r="AF221" t="s">
        <v>777</v>
      </c>
      <c r="AG221">
        <v>3145.8</v>
      </c>
      <c r="AH221">
        <v>0</v>
      </c>
      <c r="AI221">
        <v>0</v>
      </c>
      <c r="AJ221">
        <v>0</v>
      </c>
      <c r="AK221" s="55">
        <v>3145.8</v>
      </c>
      <c r="AL221">
        <v>3116.2393000000002</v>
      </c>
      <c r="AM221">
        <v>0</v>
      </c>
    </row>
    <row r="222" spans="1:39">
      <c r="A222">
        <v>20220930</v>
      </c>
      <c r="B222">
        <v>7242</v>
      </c>
      <c r="C222">
        <v>2</v>
      </c>
      <c r="D222" t="s">
        <v>1598</v>
      </c>
      <c r="E222" s="402" t="s">
        <v>1915</v>
      </c>
      <c r="F222" t="s">
        <v>1725</v>
      </c>
      <c r="G222">
        <v>107</v>
      </c>
      <c r="H222" t="s">
        <v>1600</v>
      </c>
      <c r="I222">
        <v>3</v>
      </c>
      <c r="J222" t="s">
        <v>1594</v>
      </c>
      <c r="K222" t="s">
        <v>684</v>
      </c>
      <c r="L222">
        <v>8</v>
      </c>
      <c r="M222" t="s">
        <v>435</v>
      </c>
      <c r="N222" t="s">
        <v>694</v>
      </c>
      <c r="O222" t="s">
        <v>703</v>
      </c>
      <c r="P222" t="s">
        <v>693</v>
      </c>
      <c r="Q222">
        <v>0</v>
      </c>
      <c r="R222" t="s">
        <v>1595</v>
      </c>
      <c r="S222" t="s">
        <v>158</v>
      </c>
      <c r="T222" t="s">
        <v>765</v>
      </c>
      <c r="U222" t="s">
        <v>766</v>
      </c>
      <c r="V222" t="s">
        <v>675</v>
      </c>
      <c r="W222" t="s">
        <v>676</v>
      </c>
      <c r="X222" s="402" t="s">
        <v>772</v>
      </c>
      <c r="Y222" s="402" t="s">
        <v>772</v>
      </c>
      <c r="Z222" t="s">
        <v>773</v>
      </c>
      <c r="AA222" t="s">
        <v>4506</v>
      </c>
      <c r="AB222" t="s">
        <v>4507</v>
      </c>
      <c r="AC222" t="s">
        <v>774</v>
      </c>
      <c r="AD222" t="s">
        <v>775</v>
      </c>
      <c r="AE222" s="402" t="s">
        <v>776</v>
      </c>
      <c r="AF222" t="s">
        <v>777</v>
      </c>
      <c r="AG222">
        <v>4319.71</v>
      </c>
      <c r="AH222">
        <v>0</v>
      </c>
      <c r="AI222">
        <v>0</v>
      </c>
      <c r="AJ222">
        <v>0</v>
      </c>
      <c r="AK222" s="55">
        <v>4319.71</v>
      </c>
      <c r="AL222">
        <v>4319.71</v>
      </c>
      <c r="AM222">
        <v>0</v>
      </c>
    </row>
    <row r="223" spans="1:39">
      <c r="A223">
        <v>20220930</v>
      </c>
      <c r="B223">
        <v>7242</v>
      </c>
      <c r="C223">
        <v>2</v>
      </c>
      <c r="D223" t="s">
        <v>1598</v>
      </c>
      <c r="E223" s="402" t="s">
        <v>1881</v>
      </c>
      <c r="F223" t="s">
        <v>1679</v>
      </c>
      <c r="G223">
        <v>107</v>
      </c>
      <c r="H223" t="s">
        <v>1600</v>
      </c>
      <c r="I223">
        <v>3</v>
      </c>
      <c r="J223" t="s">
        <v>1594</v>
      </c>
      <c r="K223" t="s">
        <v>684</v>
      </c>
      <c r="L223">
        <v>8</v>
      </c>
      <c r="M223" t="s">
        <v>435</v>
      </c>
      <c r="N223" t="s">
        <v>694</v>
      </c>
      <c r="O223" t="s">
        <v>703</v>
      </c>
      <c r="P223" t="s">
        <v>693</v>
      </c>
      <c r="Q223">
        <v>0</v>
      </c>
      <c r="R223" t="s">
        <v>1595</v>
      </c>
      <c r="S223" t="s">
        <v>158</v>
      </c>
      <c r="T223" t="s">
        <v>1199</v>
      </c>
      <c r="U223" t="s">
        <v>1200</v>
      </c>
      <c r="V223" t="s">
        <v>675</v>
      </c>
      <c r="W223" t="s">
        <v>676</v>
      </c>
      <c r="X223" s="402" t="s">
        <v>582</v>
      </c>
      <c r="Y223" s="402" t="s">
        <v>582</v>
      </c>
      <c r="Z223" t="s">
        <v>34</v>
      </c>
      <c r="AA223" t="s">
        <v>4448</v>
      </c>
      <c r="AB223" t="s">
        <v>4449</v>
      </c>
      <c r="AC223" t="s">
        <v>1201</v>
      </c>
      <c r="AD223" t="s">
        <v>1202</v>
      </c>
      <c r="AE223" s="402" t="s">
        <v>1530</v>
      </c>
      <c r="AF223" t="s">
        <v>1449</v>
      </c>
      <c r="AG223">
        <v>578.21</v>
      </c>
      <c r="AH223">
        <v>0</v>
      </c>
      <c r="AI223">
        <v>0</v>
      </c>
      <c r="AJ223">
        <v>0</v>
      </c>
      <c r="AK223" s="47">
        <v>578.21</v>
      </c>
      <c r="AL223">
        <v>578.21</v>
      </c>
      <c r="AM223">
        <v>0</v>
      </c>
    </row>
    <row r="224" spans="1:39">
      <c r="A224">
        <v>20220930</v>
      </c>
      <c r="B224">
        <v>7242</v>
      </c>
      <c r="C224">
        <v>2</v>
      </c>
      <c r="D224" t="s">
        <v>1598</v>
      </c>
      <c r="E224" s="402" t="s">
        <v>1867</v>
      </c>
      <c r="F224" t="s">
        <v>1258</v>
      </c>
      <c r="G224">
        <v>107</v>
      </c>
      <c r="H224" t="s">
        <v>1600</v>
      </c>
      <c r="I224">
        <v>3</v>
      </c>
      <c r="J224" t="s">
        <v>1594</v>
      </c>
      <c r="K224" t="s">
        <v>684</v>
      </c>
      <c r="L224">
        <v>8</v>
      </c>
      <c r="M224" t="s">
        <v>435</v>
      </c>
      <c r="N224" t="s">
        <v>694</v>
      </c>
      <c r="O224" t="s">
        <v>703</v>
      </c>
      <c r="P224" t="s">
        <v>674</v>
      </c>
      <c r="Q224">
        <v>0</v>
      </c>
      <c r="R224" t="s">
        <v>1595</v>
      </c>
      <c r="S224" t="s">
        <v>158</v>
      </c>
      <c r="T224" t="s">
        <v>1032</v>
      </c>
      <c r="U224" t="s">
        <v>1033</v>
      </c>
      <c r="V224" t="s">
        <v>675</v>
      </c>
      <c r="W224" t="s">
        <v>676</v>
      </c>
      <c r="X224" s="402" t="s">
        <v>1034</v>
      </c>
      <c r="Y224" s="402" t="s">
        <v>1034</v>
      </c>
      <c r="Z224" t="s">
        <v>1035</v>
      </c>
      <c r="AA224" t="s">
        <v>4512</v>
      </c>
      <c r="AB224" t="s">
        <v>9</v>
      </c>
      <c r="AC224" t="s">
        <v>1259</v>
      </c>
      <c r="AD224" t="s">
        <v>1260</v>
      </c>
      <c r="AE224" s="402" t="s">
        <v>1038</v>
      </c>
      <c r="AF224" t="s">
        <v>4433</v>
      </c>
      <c r="AG224">
        <v>587544.5</v>
      </c>
      <c r="AH224">
        <v>0</v>
      </c>
      <c r="AI224">
        <v>0</v>
      </c>
      <c r="AJ224">
        <v>0</v>
      </c>
      <c r="AK224" s="47">
        <v>587544.5</v>
      </c>
      <c r="AL224">
        <v>587544.5</v>
      </c>
      <c r="AM224">
        <v>0</v>
      </c>
    </row>
    <row r="225" spans="1:39">
      <c r="A225">
        <v>20220930</v>
      </c>
      <c r="B225">
        <v>7242</v>
      </c>
      <c r="C225">
        <v>2</v>
      </c>
      <c r="D225" t="s">
        <v>1598</v>
      </c>
      <c r="E225" s="402" t="s">
        <v>1875</v>
      </c>
      <c r="F225" t="s">
        <v>1678</v>
      </c>
      <c r="G225">
        <v>107</v>
      </c>
      <c r="H225" t="s">
        <v>1600</v>
      </c>
      <c r="I225">
        <v>3</v>
      </c>
      <c r="J225" t="s">
        <v>1594</v>
      </c>
      <c r="K225" t="s">
        <v>684</v>
      </c>
      <c r="L225">
        <v>8</v>
      </c>
      <c r="M225" t="s">
        <v>435</v>
      </c>
      <c r="N225" t="s">
        <v>694</v>
      </c>
      <c r="O225" t="s">
        <v>703</v>
      </c>
      <c r="P225" t="s">
        <v>674</v>
      </c>
      <c r="Q225">
        <v>0</v>
      </c>
      <c r="R225" t="s">
        <v>1595</v>
      </c>
      <c r="S225" t="s">
        <v>158</v>
      </c>
      <c r="T225" t="s">
        <v>1032</v>
      </c>
      <c r="U225" t="s">
        <v>1033</v>
      </c>
      <c r="V225" t="s">
        <v>675</v>
      </c>
      <c r="W225" t="s">
        <v>676</v>
      </c>
      <c r="X225" s="402" t="s">
        <v>1034</v>
      </c>
      <c r="Y225" s="402" t="s">
        <v>1034</v>
      </c>
      <c r="Z225" t="s">
        <v>1035</v>
      </c>
      <c r="AA225" t="s">
        <v>4432</v>
      </c>
      <c r="AB225" t="s">
        <v>4439</v>
      </c>
      <c r="AC225" t="s">
        <v>1036</v>
      </c>
      <c r="AD225" t="s">
        <v>1037</v>
      </c>
      <c r="AE225" s="402" t="s">
        <v>1038</v>
      </c>
      <c r="AF225" t="s">
        <v>4433</v>
      </c>
      <c r="AG225">
        <v>-36737096.5</v>
      </c>
      <c r="AH225">
        <v>0</v>
      </c>
      <c r="AI225">
        <v>0</v>
      </c>
      <c r="AJ225">
        <v>0</v>
      </c>
      <c r="AK225" s="47">
        <v>-36737096.5</v>
      </c>
      <c r="AL225">
        <v>-36737096.5</v>
      </c>
      <c r="AM225">
        <v>0</v>
      </c>
    </row>
    <row r="226" spans="1:39">
      <c r="A226">
        <v>20220930</v>
      </c>
      <c r="B226">
        <v>7242</v>
      </c>
      <c r="C226">
        <v>2</v>
      </c>
      <c r="D226" t="s">
        <v>1598</v>
      </c>
      <c r="E226" s="402" t="s">
        <v>1863</v>
      </c>
      <c r="F226" t="s">
        <v>1668</v>
      </c>
      <c r="G226">
        <v>107</v>
      </c>
      <c r="H226" t="s">
        <v>1600</v>
      </c>
      <c r="I226">
        <v>3</v>
      </c>
      <c r="J226" t="s">
        <v>1594</v>
      </c>
      <c r="K226" t="s">
        <v>684</v>
      </c>
      <c r="L226">
        <v>8</v>
      </c>
      <c r="M226" t="s">
        <v>435</v>
      </c>
      <c r="N226" t="s">
        <v>694</v>
      </c>
      <c r="O226" t="s">
        <v>703</v>
      </c>
      <c r="P226" t="s">
        <v>685</v>
      </c>
      <c r="Q226">
        <v>0</v>
      </c>
      <c r="R226" t="s">
        <v>1595</v>
      </c>
      <c r="S226" t="s">
        <v>158</v>
      </c>
      <c r="T226" t="s">
        <v>1140</v>
      </c>
      <c r="U226" t="s">
        <v>1141</v>
      </c>
      <c r="V226" t="s">
        <v>675</v>
      </c>
      <c r="W226" t="s">
        <v>676</v>
      </c>
      <c r="X226" s="402" t="s">
        <v>1140</v>
      </c>
      <c r="Y226" s="402" t="s">
        <v>1142</v>
      </c>
      <c r="Z226" t="s">
        <v>1143</v>
      </c>
      <c r="AA226" t="s">
        <v>4387</v>
      </c>
      <c r="AB226" t="s">
        <v>947</v>
      </c>
      <c r="AC226" t="s">
        <v>1144</v>
      </c>
      <c r="AD226" t="s">
        <v>1145</v>
      </c>
      <c r="AE226" s="402" t="s">
        <v>1140</v>
      </c>
      <c r="AF226" t="s">
        <v>1141</v>
      </c>
      <c r="AG226">
        <v>274762.5</v>
      </c>
      <c r="AH226">
        <v>400000</v>
      </c>
      <c r="AI226">
        <v>200000</v>
      </c>
      <c r="AJ226">
        <v>200000</v>
      </c>
      <c r="AK226" s="47">
        <v>474762.5</v>
      </c>
      <c r="AL226">
        <v>232750.399299999</v>
      </c>
      <c r="AM226">
        <v>0</v>
      </c>
    </row>
    <row r="227" spans="1:39">
      <c r="A227">
        <v>20220930</v>
      </c>
      <c r="B227">
        <v>7242</v>
      </c>
      <c r="C227">
        <v>2</v>
      </c>
      <c r="D227" t="s">
        <v>1598</v>
      </c>
      <c r="E227" s="402" t="s">
        <v>1861</v>
      </c>
      <c r="F227" t="s">
        <v>1666</v>
      </c>
      <c r="G227">
        <v>107</v>
      </c>
      <c r="H227" t="s">
        <v>1600</v>
      </c>
      <c r="I227">
        <v>3</v>
      </c>
      <c r="J227" t="s">
        <v>1594</v>
      </c>
      <c r="K227" t="s">
        <v>684</v>
      </c>
      <c r="L227">
        <v>8</v>
      </c>
      <c r="M227" t="s">
        <v>435</v>
      </c>
      <c r="N227" t="s">
        <v>694</v>
      </c>
      <c r="O227" t="s">
        <v>703</v>
      </c>
      <c r="P227" t="s">
        <v>685</v>
      </c>
      <c r="Q227">
        <v>0</v>
      </c>
      <c r="R227" t="s">
        <v>1595</v>
      </c>
      <c r="S227" t="s">
        <v>158</v>
      </c>
      <c r="T227" t="s">
        <v>1140</v>
      </c>
      <c r="U227" t="s">
        <v>1141</v>
      </c>
      <c r="V227" t="s">
        <v>675</v>
      </c>
      <c r="W227" t="s">
        <v>676</v>
      </c>
      <c r="X227" s="402" t="s">
        <v>1140</v>
      </c>
      <c r="Y227" s="402" t="s">
        <v>1142</v>
      </c>
      <c r="Z227" t="s">
        <v>1143</v>
      </c>
      <c r="AA227" t="s">
        <v>4387</v>
      </c>
      <c r="AB227" t="s">
        <v>947</v>
      </c>
      <c r="AC227" t="s">
        <v>1144</v>
      </c>
      <c r="AD227" t="s">
        <v>1145</v>
      </c>
      <c r="AE227" s="402" t="s">
        <v>1140</v>
      </c>
      <c r="AF227" t="s">
        <v>1141</v>
      </c>
      <c r="AG227">
        <v>2747408.04999999</v>
      </c>
      <c r="AH227">
        <v>482057.75</v>
      </c>
      <c r="AI227">
        <v>5264859.62</v>
      </c>
      <c r="AJ227">
        <v>-4782801.87</v>
      </c>
      <c r="AK227" s="47">
        <v>-2035393.82</v>
      </c>
      <c r="AL227">
        <v>2587981.3209999902</v>
      </c>
      <c r="AM227">
        <v>0</v>
      </c>
    </row>
    <row r="228" spans="1:39">
      <c r="A228">
        <v>20220930</v>
      </c>
      <c r="B228">
        <v>7242</v>
      </c>
      <c r="C228">
        <v>2</v>
      </c>
      <c r="D228" t="s">
        <v>1598</v>
      </c>
      <c r="E228" s="402" t="s">
        <v>2004</v>
      </c>
      <c r="F228" t="s">
        <v>1999</v>
      </c>
      <c r="G228">
        <v>107</v>
      </c>
      <c r="H228" t="s">
        <v>1600</v>
      </c>
      <c r="I228">
        <v>3</v>
      </c>
      <c r="J228" t="s">
        <v>1594</v>
      </c>
      <c r="K228" t="s">
        <v>684</v>
      </c>
      <c r="L228">
        <v>8</v>
      </c>
      <c r="M228" t="s">
        <v>435</v>
      </c>
      <c r="N228" t="s">
        <v>694</v>
      </c>
      <c r="O228" t="s">
        <v>703</v>
      </c>
      <c r="P228" t="s">
        <v>685</v>
      </c>
      <c r="Q228">
        <v>0</v>
      </c>
      <c r="R228" t="s">
        <v>1595</v>
      </c>
      <c r="S228" t="s">
        <v>158</v>
      </c>
      <c r="T228" t="s">
        <v>1140</v>
      </c>
      <c r="U228" t="s">
        <v>1141</v>
      </c>
      <c r="V228" t="s">
        <v>675</v>
      </c>
      <c r="W228" t="s">
        <v>676</v>
      </c>
      <c r="X228" s="402" t="s">
        <v>1140</v>
      </c>
      <c r="Y228" s="402" t="s">
        <v>1142</v>
      </c>
      <c r="Z228" t="s">
        <v>1143</v>
      </c>
      <c r="AA228" t="s">
        <v>4387</v>
      </c>
      <c r="AB228" t="s">
        <v>947</v>
      </c>
      <c r="AC228" t="s">
        <v>1144</v>
      </c>
      <c r="AD228" t="s">
        <v>1145</v>
      </c>
      <c r="AE228" s="402" t="s">
        <v>1140</v>
      </c>
      <c r="AF228" t="s">
        <v>1141</v>
      </c>
      <c r="AG228">
        <v>0</v>
      </c>
      <c r="AH228">
        <v>2550</v>
      </c>
      <c r="AI228">
        <v>2550</v>
      </c>
      <c r="AJ228">
        <v>0</v>
      </c>
      <c r="AK228" s="47">
        <v>0</v>
      </c>
      <c r="AL228">
        <v>0</v>
      </c>
      <c r="AM228">
        <v>0</v>
      </c>
    </row>
    <row r="229" spans="1:39">
      <c r="A229">
        <v>20220930</v>
      </c>
      <c r="B229">
        <v>7242</v>
      </c>
      <c r="C229">
        <v>2</v>
      </c>
      <c r="D229" t="s">
        <v>1598</v>
      </c>
      <c r="E229" s="402" t="s">
        <v>1857</v>
      </c>
      <c r="F229" t="s">
        <v>1663</v>
      </c>
      <c r="G229">
        <v>107</v>
      </c>
      <c r="H229" t="s">
        <v>1600</v>
      </c>
      <c r="I229">
        <v>3</v>
      </c>
      <c r="J229" t="s">
        <v>1594</v>
      </c>
      <c r="K229" t="s">
        <v>684</v>
      </c>
      <c r="L229">
        <v>8</v>
      </c>
      <c r="M229" t="s">
        <v>435</v>
      </c>
      <c r="N229" t="s">
        <v>694</v>
      </c>
      <c r="O229" t="s">
        <v>703</v>
      </c>
      <c r="P229" t="s">
        <v>685</v>
      </c>
      <c r="Q229">
        <v>0</v>
      </c>
      <c r="R229" t="s">
        <v>1595</v>
      </c>
      <c r="S229" t="s">
        <v>158</v>
      </c>
      <c r="T229" t="s">
        <v>1140</v>
      </c>
      <c r="U229" t="s">
        <v>1141</v>
      </c>
      <c r="V229" t="s">
        <v>675</v>
      </c>
      <c r="W229" t="s">
        <v>676</v>
      </c>
      <c r="X229" s="402" t="s">
        <v>1140</v>
      </c>
      <c r="Y229" s="402" t="s">
        <v>1142</v>
      </c>
      <c r="Z229" t="s">
        <v>1143</v>
      </c>
      <c r="AA229" t="s">
        <v>4387</v>
      </c>
      <c r="AB229" t="s">
        <v>947</v>
      </c>
      <c r="AC229" t="s">
        <v>1144</v>
      </c>
      <c r="AD229" t="s">
        <v>1145</v>
      </c>
      <c r="AE229" s="402" t="s">
        <v>1140</v>
      </c>
      <c r="AF229" t="s">
        <v>1141</v>
      </c>
      <c r="AG229">
        <v>385767.83</v>
      </c>
      <c r="AH229">
        <v>11752399.599999901</v>
      </c>
      <c r="AI229">
        <v>11928410.949999901</v>
      </c>
      <c r="AJ229">
        <v>-176011.35</v>
      </c>
      <c r="AK229" s="47">
        <v>209756.48</v>
      </c>
      <c r="AL229">
        <v>415867.35259999899</v>
      </c>
      <c r="AM229">
        <v>0</v>
      </c>
    </row>
    <row r="230" spans="1:39">
      <c r="A230">
        <v>20220930</v>
      </c>
      <c r="B230">
        <v>7242</v>
      </c>
      <c r="C230">
        <v>2</v>
      </c>
      <c r="D230" t="s">
        <v>1598</v>
      </c>
      <c r="E230" s="402" t="s">
        <v>1855</v>
      </c>
      <c r="F230" t="s">
        <v>1661</v>
      </c>
      <c r="G230">
        <v>107</v>
      </c>
      <c r="H230" t="s">
        <v>1600</v>
      </c>
      <c r="I230">
        <v>3</v>
      </c>
      <c r="J230" t="s">
        <v>1594</v>
      </c>
      <c r="K230" t="s">
        <v>684</v>
      </c>
      <c r="L230">
        <v>8</v>
      </c>
      <c r="M230" t="s">
        <v>435</v>
      </c>
      <c r="N230" t="s">
        <v>694</v>
      </c>
      <c r="O230" t="s">
        <v>703</v>
      </c>
      <c r="P230" t="s">
        <v>685</v>
      </c>
      <c r="Q230">
        <v>0</v>
      </c>
      <c r="R230" t="s">
        <v>1595</v>
      </c>
      <c r="S230" t="s">
        <v>158</v>
      </c>
      <c r="T230" t="s">
        <v>1140</v>
      </c>
      <c r="U230" t="s">
        <v>1141</v>
      </c>
      <c r="V230" t="s">
        <v>675</v>
      </c>
      <c r="W230" t="s">
        <v>676</v>
      </c>
      <c r="X230" s="402" t="s">
        <v>1140</v>
      </c>
      <c r="Y230" s="402" t="s">
        <v>1142</v>
      </c>
      <c r="Z230" t="s">
        <v>1143</v>
      </c>
      <c r="AA230" t="s">
        <v>4387</v>
      </c>
      <c r="AB230" t="s">
        <v>947</v>
      </c>
      <c r="AC230" t="s">
        <v>1147</v>
      </c>
      <c r="AD230" t="s">
        <v>1148</v>
      </c>
      <c r="AE230" s="402" t="s">
        <v>1140</v>
      </c>
      <c r="AF230" t="s">
        <v>1141</v>
      </c>
      <c r="AG230">
        <v>5192492.16</v>
      </c>
      <c r="AH230">
        <v>221561.01</v>
      </c>
      <c r="AI230">
        <v>480558.299999999</v>
      </c>
      <c r="AJ230">
        <v>-258997.29</v>
      </c>
      <c r="AK230" s="47">
        <v>4933494.87</v>
      </c>
      <c r="AL230">
        <v>5230297.7702999897</v>
      </c>
      <c r="AM230">
        <v>0</v>
      </c>
    </row>
    <row r="231" spans="1:39">
      <c r="A231">
        <v>20220930</v>
      </c>
      <c r="B231">
        <v>7242</v>
      </c>
      <c r="C231">
        <v>2</v>
      </c>
      <c r="D231" t="s">
        <v>1598</v>
      </c>
      <c r="E231" s="402" t="s">
        <v>1923</v>
      </c>
      <c r="F231" t="s">
        <v>1739</v>
      </c>
      <c r="G231">
        <v>107</v>
      </c>
      <c r="H231" t="s">
        <v>1600</v>
      </c>
      <c r="I231">
        <v>3</v>
      </c>
      <c r="J231" t="s">
        <v>1594</v>
      </c>
      <c r="K231" t="s">
        <v>684</v>
      </c>
      <c r="L231">
        <v>8</v>
      </c>
      <c r="M231" t="s">
        <v>435</v>
      </c>
      <c r="N231" t="s">
        <v>694</v>
      </c>
      <c r="O231" t="s">
        <v>703</v>
      </c>
      <c r="P231" t="s">
        <v>693</v>
      </c>
      <c r="Q231">
        <v>0</v>
      </c>
      <c r="R231" t="s">
        <v>1595</v>
      </c>
      <c r="S231" t="s">
        <v>158</v>
      </c>
      <c r="T231" t="s">
        <v>1325</v>
      </c>
      <c r="U231" t="s">
        <v>1326</v>
      </c>
      <c r="V231" t="s">
        <v>675</v>
      </c>
      <c r="W231" t="s">
        <v>676</v>
      </c>
      <c r="X231" s="402" t="s">
        <v>1327</v>
      </c>
      <c r="Y231" s="402" t="s">
        <v>1327</v>
      </c>
      <c r="Z231" t="s">
        <v>1328</v>
      </c>
      <c r="AA231" t="s">
        <v>4472</v>
      </c>
      <c r="AB231" t="s">
        <v>739</v>
      </c>
      <c r="AC231" t="s">
        <v>1329</v>
      </c>
      <c r="AD231" t="s">
        <v>1330</v>
      </c>
      <c r="AE231" s="402" t="s">
        <v>1331</v>
      </c>
      <c r="AF231" t="s">
        <v>1332</v>
      </c>
      <c r="AG231">
        <v>1100</v>
      </c>
      <c r="AH231">
        <v>0</v>
      </c>
      <c r="AI231">
        <v>0</v>
      </c>
      <c r="AJ231">
        <v>0</v>
      </c>
      <c r="AK231" s="47">
        <v>1100</v>
      </c>
      <c r="AL231">
        <v>1100</v>
      </c>
      <c r="AM231">
        <v>0</v>
      </c>
    </row>
    <row r="232" spans="1:39">
      <c r="A232">
        <v>20220930</v>
      </c>
      <c r="B232">
        <v>7242</v>
      </c>
      <c r="C232">
        <v>2</v>
      </c>
      <c r="D232" t="s">
        <v>1598</v>
      </c>
      <c r="E232" s="402" t="s">
        <v>1933</v>
      </c>
      <c r="F232" t="s">
        <v>1753</v>
      </c>
      <c r="G232">
        <v>107</v>
      </c>
      <c r="H232" t="s">
        <v>1600</v>
      </c>
      <c r="I232">
        <v>3</v>
      </c>
      <c r="J232" t="s">
        <v>1594</v>
      </c>
      <c r="K232" t="s">
        <v>684</v>
      </c>
      <c r="L232">
        <v>8</v>
      </c>
      <c r="M232" t="s">
        <v>435</v>
      </c>
      <c r="N232" t="s">
        <v>694</v>
      </c>
      <c r="O232" t="s">
        <v>703</v>
      </c>
      <c r="P232" t="s">
        <v>820</v>
      </c>
      <c r="Q232">
        <v>0</v>
      </c>
      <c r="R232" t="s">
        <v>1595</v>
      </c>
      <c r="S232" t="s">
        <v>158</v>
      </c>
      <c r="T232" t="s">
        <v>1231</v>
      </c>
      <c r="U232" t="s">
        <v>1232</v>
      </c>
      <c r="V232" t="s">
        <v>675</v>
      </c>
      <c r="W232" t="s">
        <v>676</v>
      </c>
      <c r="X232" s="402" t="s">
        <v>1231</v>
      </c>
      <c r="Y232" s="402" t="s">
        <v>850</v>
      </c>
      <c r="Z232" t="s">
        <v>437</v>
      </c>
      <c r="AA232" t="s">
        <v>4446</v>
      </c>
      <c r="AB232" t="s">
        <v>4447</v>
      </c>
      <c r="AC232" t="s">
        <v>846</v>
      </c>
      <c r="AD232" t="s">
        <v>847</v>
      </c>
      <c r="AE232" s="402" t="s">
        <v>1231</v>
      </c>
      <c r="AF232" t="s">
        <v>1232</v>
      </c>
      <c r="AG232">
        <v>-25386.229999999901</v>
      </c>
      <c r="AH232">
        <v>0</v>
      </c>
      <c r="AI232">
        <v>0</v>
      </c>
      <c r="AJ232">
        <v>0</v>
      </c>
      <c r="AK232" s="47">
        <v>-25386.229999999901</v>
      </c>
      <c r="AL232">
        <v>-24689.029999999901</v>
      </c>
      <c r="AM232">
        <v>0</v>
      </c>
    </row>
    <row r="233" spans="1:39">
      <c r="A233">
        <v>20220930</v>
      </c>
      <c r="B233">
        <v>7242</v>
      </c>
      <c r="C233">
        <v>2</v>
      </c>
      <c r="D233" t="s">
        <v>1598</v>
      </c>
      <c r="E233" s="402" t="s">
        <v>1870</v>
      </c>
      <c r="F233" t="s">
        <v>1673</v>
      </c>
      <c r="G233">
        <v>107</v>
      </c>
      <c r="H233" t="s">
        <v>1600</v>
      </c>
      <c r="I233">
        <v>3</v>
      </c>
      <c r="J233" t="s">
        <v>1594</v>
      </c>
      <c r="K233" t="s">
        <v>684</v>
      </c>
      <c r="L233">
        <v>8</v>
      </c>
      <c r="M233" t="s">
        <v>435</v>
      </c>
      <c r="N233" t="s">
        <v>694</v>
      </c>
      <c r="O233" t="s">
        <v>703</v>
      </c>
      <c r="P233" t="s">
        <v>693</v>
      </c>
      <c r="Q233">
        <v>0</v>
      </c>
      <c r="R233" t="s">
        <v>1595</v>
      </c>
      <c r="S233" t="s">
        <v>158</v>
      </c>
      <c r="T233" t="s">
        <v>1325</v>
      </c>
      <c r="U233" t="s">
        <v>1326</v>
      </c>
      <c r="V233" t="s">
        <v>675</v>
      </c>
      <c r="W233" t="s">
        <v>676</v>
      </c>
      <c r="X233" s="402" t="s">
        <v>1327</v>
      </c>
      <c r="Y233" s="402" t="s">
        <v>1327</v>
      </c>
      <c r="Z233" t="s">
        <v>1328</v>
      </c>
      <c r="AA233" t="s">
        <v>4513</v>
      </c>
      <c r="AB233" t="s">
        <v>4514</v>
      </c>
      <c r="AC233" t="s">
        <v>1329</v>
      </c>
      <c r="AD233" t="s">
        <v>1330</v>
      </c>
      <c r="AE233" s="402" t="s">
        <v>1331</v>
      </c>
      <c r="AF233" t="s">
        <v>1332</v>
      </c>
      <c r="AG233">
        <v>55647.87</v>
      </c>
      <c r="AH233">
        <v>750</v>
      </c>
      <c r="AI233">
        <v>0</v>
      </c>
      <c r="AJ233">
        <v>750</v>
      </c>
      <c r="AK233" s="47">
        <v>56397.87</v>
      </c>
      <c r="AL233">
        <v>51789.500999999902</v>
      </c>
      <c r="AM233">
        <v>0</v>
      </c>
    </row>
    <row r="234" spans="1:39">
      <c r="A234">
        <v>20220930</v>
      </c>
      <c r="B234">
        <v>7242</v>
      </c>
      <c r="C234">
        <v>2</v>
      </c>
      <c r="D234" t="s">
        <v>1598</v>
      </c>
      <c r="E234" s="402" t="s">
        <v>1903</v>
      </c>
      <c r="F234" t="s">
        <v>1710</v>
      </c>
      <c r="G234">
        <v>107</v>
      </c>
      <c r="H234" t="s">
        <v>1600</v>
      </c>
      <c r="I234">
        <v>3</v>
      </c>
      <c r="J234" t="s">
        <v>1594</v>
      </c>
      <c r="K234" t="s">
        <v>684</v>
      </c>
      <c r="L234">
        <v>8</v>
      </c>
      <c r="M234" t="s">
        <v>435</v>
      </c>
      <c r="N234" t="s">
        <v>694</v>
      </c>
      <c r="O234" t="s">
        <v>703</v>
      </c>
      <c r="P234" t="s">
        <v>684</v>
      </c>
      <c r="Q234">
        <v>0</v>
      </c>
      <c r="R234" t="s">
        <v>1595</v>
      </c>
      <c r="S234" t="s">
        <v>158</v>
      </c>
      <c r="T234" t="s">
        <v>998</v>
      </c>
      <c r="U234" t="s">
        <v>999</v>
      </c>
      <c r="V234" t="s">
        <v>675</v>
      </c>
      <c r="W234" t="s">
        <v>676</v>
      </c>
      <c r="X234" s="402" t="s">
        <v>1000</v>
      </c>
      <c r="Y234" s="402" t="s">
        <v>1000</v>
      </c>
      <c r="Z234" t="s">
        <v>1001</v>
      </c>
      <c r="AA234" t="s">
        <v>4403</v>
      </c>
      <c r="AB234" t="s">
        <v>23</v>
      </c>
      <c r="AC234" t="s">
        <v>1002</v>
      </c>
      <c r="AD234" t="s">
        <v>1003</v>
      </c>
      <c r="AE234" s="402" t="s">
        <v>1004</v>
      </c>
      <c r="AF234" t="s">
        <v>1005</v>
      </c>
      <c r="AG234">
        <v>-242.78</v>
      </c>
      <c r="AH234">
        <v>0</v>
      </c>
      <c r="AI234">
        <v>0</v>
      </c>
      <c r="AJ234">
        <v>0</v>
      </c>
      <c r="AK234" s="47">
        <v>-242.78</v>
      </c>
      <c r="AL234">
        <v>-242.78</v>
      </c>
      <c r="AM234">
        <v>0</v>
      </c>
    </row>
    <row r="235" spans="1:39">
      <c r="A235">
        <v>20220930</v>
      </c>
      <c r="B235">
        <v>7242</v>
      </c>
      <c r="C235">
        <v>2</v>
      </c>
      <c r="D235" t="s">
        <v>1598</v>
      </c>
      <c r="E235" s="402" t="s">
        <v>1901</v>
      </c>
      <c r="F235" t="s">
        <v>1708</v>
      </c>
      <c r="G235">
        <v>107</v>
      </c>
      <c r="H235" t="s">
        <v>1600</v>
      </c>
      <c r="I235">
        <v>3</v>
      </c>
      <c r="J235" t="s">
        <v>1594</v>
      </c>
      <c r="K235" t="s">
        <v>684</v>
      </c>
      <c r="L235">
        <v>8</v>
      </c>
      <c r="M235" t="s">
        <v>435</v>
      </c>
      <c r="N235" t="s">
        <v>694</v>
      </c>
      <c r="O235" t="s">
        <v>703</v>
      </c>
      <c r="P235" t="s">
        <v>684</v>
      </c>
      <c r="Q235">
        <v>0</v>
      </c>
      <c r="R235" t="s">
        <v>1595</v>
      </c>
      <c r="S235" t="s">
        <v>158</v>
      </c>
      <c r="T235" t="s">
        <v>998</v>
      </c>
      <c r="U235" t="s">
        <v>999</v>
      </c>
      <c r="V235" t="s">
        <v>675</v>
      </c>
      <c r="W235" t="s">
        <v>676</v>
      </c>
      <c r="X235" s="402" t="s">
        <v>1047</v>
      </c>
      <c r="Y235" s="402" t="s">
        <v>1047</v>
      </c>
      <c r="Z235" t="s">
        <v>1048</v>
      </c>
      <c r="AA235" t="s">
        <v>4403</v>
      </c>
      <c r="AB235" t="s">
        <v>23</v>
      </c>
      <c r="AC235" t="s">
        <v>1293</v>
      </c>
      <c r="AD235" t="s">
        <v>1294</v>
      </c>
      <c r="AE235" s="402" t="s">
        <v>1004</v>
      </c>
      <c r="AF235" t="s">
        <v>1005</v>
      </c>
      <c r="AG235">
        <v>-1550104.1</v>
      </c>
      <c r="AH235">
        <v>12069987.41</v>
      </c>
      <c r="AI235">
        <v>10729557.050000001</v>
      </c>
      <c r="AJ235">
        <v>1340430.3600000001</v>
      </c>
      <c r="AK235" s="47">
        <v>-209673.739999999</v>
      </c>
      <c r="AL235">
        <v>-810749.00529999903</v>
      </c>
      <c r="AM235">
        <v>0</v>
      </c>
    </row>
    <row r="236" spans="1:39">
      <c r="A236">
        <v>20220930</v>
      </c>
      <c r="B236">
        <v>7242</v>
      </c>
      <c r="C236">
        <v>2</v>
      </c>
      <c r="D236" t="s">
        <v>1598</v>
      </c>
      <c r="E236" s="402" t="s">
        <v>1988</v>
      </c>
      <c r="F236" t="s">
        <v>1787</v>
      </c>
      <c r="G236">
        <v>107</v>
      </c>
      <c r="H236" t="s">
        <v>1600</v>
      </c>
      <c r="I236">
        <v>3</v>
      </c>
      <c r="J236" t="s">
        <v>1594</v>
      </c>
      <c r="K236" t="s">
        <v>684</v>
      </c>
      <c r="L236">
        <v>8</v>
      </c>
      <c r="M236" t="s">
        <v>435</v>
      </c>
      <c r="N236" t="s">
        <v>694</v>
      </c>
      <c r="O236" t="s">
        <v>703</v>
      </c>
      <c r="P236" t="s">
        <v>693</v>
      </c>
      <c r="Q236">
        <v>0</v>
      </c>
      <c r="R236" t="s">
        <v>1595</v>
      </c>
      <c r="S236" t="s">
        <v>158</v>
      </c>
      <c r="T236" t="s">
        <v>765</v>
      </c>
      <c r="U236" t="s">
        <v>766</v>
      </c>
      <c r="V236" t="s">
        <v>675</v>
      </c>
      <c r="W236" t="s">
        <v>676</v>
      </c>
      <c r="X236" s="402" t="s">
        <v>767</v>
      </c>
      <c r="Y236" s="402" t="s">
        <v>767</v>
      </c>
      <c r="Z236" t="s">
        <v>768</v>
      </c>
      <c r="AA236" t="s">
        <v>4515</v>
      </c>
      <c r="AB236" t="s">
        <v>4516</v>
      </c>
      <c r="AC236" t="s">
        <v>785</v>
      </c>
      <c r="AD236" t="s">
        <v>786</v>
      </c>
      <c r="AE236" s="402" t="s">
        <v>771</v>
      </c>
      <c r="AF236" t="s">
        <v>739</v>
      </c>
      <c r="AG236">
        <v>5982.46</v>
      </c>
      <c r="AH236">
        <v>0</v>
      </c>
      <c r="AI236">
        <v>0</v>
      </c>
      <c r="AJ236">
        <v>0</v>
      </c>
      <c r="AK236" s="55">
        <v>5982.46</v>
      </c>
      <c r="AL236">
        <v>5878.3283000000001</v>
      </c>
      <c r="AM236">
        <v>0</v>
      </c>
    </row>
    <row r="237" spans="1:39">
      <c r="A237">
        <v>20220930</v>
      </c>
      <c r="B237">
        <v>7242</v>
      </c>
      <c r="C237">
        <v>2</v>
      </c>
      <c r="D237" t="s">
        <v>1598</v>
      </c>
      <c r="E237" s="402" t="s">
        <v>1902</v>
      </c>
      <c r="F237" t="s">
        <v>1709</v>
      </c>
      <c r="G237">
        <v>107</v>
      </c>
      <c r="H237" t="s">
        <v>1600</v>
      </c>
      <c r="I237">
        <v>3</v>
      </c>
      <c r="J237" t="s">
        <v>1594</v>
      </c>
      <c r="K237" t="s">
        <v>684</v>
      </c>
      <c r="L237">
        <v>8</v>
      </c>
      <c r="M237" t="s">
        <v>435</v>
      </c>
      <c r="N237" t="s">
        <v>694</v>
      </c>
      <c r="O237" t="s">
        <v>703</v>
      </c>
      <c r="P237" t="s">
        <v>684</v>
      </c>
      <c r="Q237">
        <v>0</v>
      </c>
      <c r="R237" t="s">
        <v>1595</v>
      </c>
      <c r="S237" t="s">
        <v>158</v>
      </c>
      <c r="T237" t="s">
        <v>998</v>
      </c>
      <c r="U237" t="s">
        <v>999</v>
      </c>
      <c r="V237" t="s">
        <v>675</v>
      </c>
      <c r="W237" t="s">
        <v>676</v>
      </c>
      <c r="X237" s="402" t="s">
        <v>1000</v>
      </c>
      <c r="Y237" s="402" t="s">
        <v>1000</v>
      </c>
      <c r="Z237" t="s">
        <v>1001</v>
      </c>
      <c r="AA237" t="s">
        <v>4403</v>
      </c>
      <c r="AB237" t="s">
        <v>23</v>
      </c>
      <c r="AC237" t="s">
        <v>1002</v>
      </c>
      <c r="AD237" t="s">
        <v>1003</v>
      </c>
      <c r="AE237" s="402" t="s">
        <v>1004</v>
      </c>
      <c r="AF237" t="s">
        <v>1005</v>
      </c>
      <c r="AG237">
        <v>-16728.95</v>
      </c>
      <c r="AH237">
        <v>0</v>
      </c>
      <c r="AI237">
        <v>0</v>
      </c>
      <c r="AJ237">
        <v>0</v>
      </c>
      <c r="AK237" s="47">
        <v>-16728.95</v>
      </c>
      <c r="AL237">
        <v>-15310.1159999999</v>
      </c>
      <c r="AM237">
        <v>0</v>
      </c>
    </row>
    <row r="238" spans="1:39">
      <c r="A238">
        <v>20220930</v>
      </c>
      <c r="B238">
        <v>7242</v>
      </c>
      <c r="C238">
        <v>2</v>
      </c>
      <c r="D238" t="s">
        <v>1598</v>
      </c>
      <c r="E238" s="402" t="s">
        <v>1896</v>
      </c>
      <c r="F238" t="s">
        <v>1703</v>
      </c>
      <c r="G238">
        <v>107</v>
      </c>
      <c r="H238" t="s">
        <v>1600</v>
      </c>
      <c r="I238">
        <v>3</v>
      </c>
      <c r="J238" t="s">
        <v>1594</v>
      </c>
      <c r="K238" t="s">
        <v>684</v>
      </c>
      <c r="L238">
        <v>8</v>
      </c>
      <c r="M238" t="s">
        <v>435</v>
      </c>
      <c r="N238" t="s">
        <v>694</v>
      </c>
      <c r="O238" t="s">
        <v>703</v>
      </c>
      <c r="P238" t="s">
        <v>685</v>
      </c>
      <c r="Q238">
        <v>0</v>
      </c>
      <c r="R238" t="s">
        <v>1595</v>
      </c>
      <c r="S238" t="s">
        <v>158</v>
      </c>
      <c r="T238" t="s">
        <v>1010</v>
      </c>
      <c r="U238" t="s">
        <v>1011</v>
      </c>
      <c r="V238" t="s">
        <v>675</v>
      </c>
      <c r="W238" t="s">
        <v>676</v>
      </c>
      <c r="X238" s="402" t="s">
        <v>1012</v>
      </c>
      <c r="Y238" s="402" t="s">
        <v>1012</v>
      </c>
      <c r="Z238" t="s">
        <v>1013</v>
      </c>
      <c r="AA238" t="s">
        <v>4431</v>
      </c>
      <c r="AB238" t="s">
        <v>23</v>
      </c>
      <c r="AC238" t="s">
        <v>1014</v>
      </c>
      <c r="AD238" t="s">
        <v>1015</v>
      </c>
      <c r="AE238" s="402" t="s">
        <v>1016</v>
      </c>
      <c r="AF238" t="s">
        <v>23</v>
      </c>
      <c r="AG238">
        <v>806.48</v>
      </c>
      <c r="AH238">
        <v>100758.429999999</v>
      </c>
      <c r="AI238">
        <v>201516.859999999</v>
      </c>
      <c r="AJ238">
        <v>-100758.429999999</v>
      </c>
      <c r="AK238" s="47">
        <v>-99951.949999999895</v>
      </c>
      <c r="AL238">
        <v>-2552.1343000000002</v>
      </c>
      <c r="AM238">
        <v>0</v>
      </c>
    </row>
    <row r="239" spans="1:39">
      <c r="A239">
        <v>20220930</v>
      </c>
      <c r="B239">
        <v>7242</v>
      </c>
      <c r="C239">
        <v>2</v>
      </c>
      <c r="D239" t="s">
        <v>1598</v>
      </c>
      <c r="E239" s="402" t="s">
        <v>1899</v>
      </c>
      <c r="F239" t="s">
        <v>1706</v>
      </c>
      <c r="G239">
        <v>107</v>
      </c>
      <c r="H239" t="s">
        <v>1600</v>
      </c>
      <c r="I239">
        <v>3</v>
      </c>
      <c r="J239" t="s">
        <v>1594</v>
      </c>
      <c r="K239" t="s">
        <v>684</v>
      </c>
      <c r="L239">
        <v>8</v>
      </c>
      <c r="M239" t="s">
        <v>435</v>
      </c>
      <c r="N239" t="s">
        <v>694</v>
      </c>
      <c r="O239" t="s">
        <v>703</v>
      </c>
      <c r="P239" t="s">
        <v>684</v>
      </c>
      <c r="Q239">
        <v>0</v>
      </c>
      <c r="R239" t="s">
        <v>1595</v>
      </c>
      <c r="S239" t="s">
        <v>158</v>
      </c>
      <c r="T239" t="s">
        <v>998</v>
      </c>
      <c r="U239" t="s">
        <v>999</v>
      </c>
      <c r="V239" t="s">
        <v>675</v>
      </c>
      <c r="W239" t="s">
        <v>676</v>
      </c>
      <c r="X239" s="402" t="s">
        <v>1047</v>
      </c>
      <c r="Y239" s="402" t="s">
        <v>1047</v>
      </c>
      <c r="Z239" t="s">
        <v>1048</v>
      </c>
      <c r="AA239" t="s">
        <v>4403</v>
      </c>
      <c r="AB239" t="s">
        <v>23</v>
      </c>
      <c r="AC239" t="s">
        <v>1365</v>
      </c>
      <c r="AD239" t="s">
        <v>1366</v>
      </c>
      <c r="AE239" s="402" t="s">
        <v>1004</v>
      </c>
      <c r="AF239" t="s">
        <v>1005</v>
      </c>
      <c r="AG239">
        <v>-10476.5799999999</v>
      </c>
      <c r="AH239">
        <v>18363</v>
      </c>
      <c r="AI239">
        <v>1025.3299999999899</v>
      </c>
      <c r="AJ239">
        <v>17337.6699999999</v>
      </c>
      <c r="AK239" s="47">
        <v>6861.09</v>
      </c>
      <c r="AL239">
        <v>1849.423</v>
      </c>
      <c r="AM239">
        <v>0</v>
      </c>
    </row>
    <row r="240" spans="1:39">
      <c r="A240">
        <v>20220930</v>
      </c>
      <c r="B240">
        <v>7242</v>
      </c>
      <c r="C240">
        <v>2</v>
      </c>
      <c r="D240" t="s">
        <v>1598</v>
      </c>
      <c r="E240" s="402" t="s">
        <v>1991</v>
      </c>
      <c r="F240" t="s">
        <v>103</v>
      </c>
      <c r="G240">
        <v>107</v>
      </c>
      <c r="H240" t="s">
        <v>1600</v>
      </c>
      <c r="I240">
        <v>3</v>
      </c>
      <c r="J240" t="s">
        <v>1594</v>
      </c>
      <c r="K240" t="s">
        <v>684</v>
      </c>
      <c r="L240">
        <v>8</v>
      </c>
      <c r="M240" t="s">
        <v>435</v>
      </c>
      <c r="N240" t="s">
        <v>694</v>
      </c>
      <c r="O240" t="s">
        <v>703</v>
      </c>
      <c r="P240" t="s">
        <v>693</v>
      </c>
      <c r="Q240">
        <v>0</v>
      </c>
      <c r="R240" t="s">
        <v>1595</v>
      </c>
      <c r="S240" t="s">
        <v>158</v>
      </c>
      <c r="T240" t="s">
        <v>765</v>
      </c>
      <c r="U240" t="s">
        <v>766</v>
      </c>
      <c r="V240" t="s">
        <v>675</v>
      </c>
      <c r="W240" t="s">
        <v>676</v>
      </c>
      <c r="X240" s="402" t="s">
        <v>767</v>
      </c>
      <c r="Y240" s="402" t="s">
        <v>767</v>
      </c>
      <c r="Z240" t="s">
        <v>768</v>
      </c>
      <c r="AA240" t="s">
        <v>4472</v>
      </c>
      <c r="AB240" t="s">
        <v>739</v>
      </c>
      <c r="AC240" t="s">
        <v>785</v>
      </c>
      <c r="AD240" t="s">
        <v>786</v>
      </c>
      <c r="AE240" s="402" t="s">
        <v>771</v>
      </c>
      <c r="AF240" t="s">
        <v>739</v>
      </c>
      <c r="AG240">
        <v>695.53999999999905</v>
      </c>
      <c r="AH240">
        <v>0</v>
      </c>
      <c r="AI240">
        <v>0</v>
      </c>
      <c r="AJ240">
        <v>0</v>
      </c>
      <c r="AK240" s="55">
        <v>695.53999999999905</v>
      </c>
      <c r="AL240">
        <v>668.65329999999904</v>
      </c>
      <c r="AM240">
        <v>0</v>
      </c>
    </row>
    <row r="241" spans="1:39">
      <c r="A241">
        <v>20220930</v>
      </c>
      <c r="B241">
        <v>7242</v>
      </c>
      <c r="C241">
        <v>2</v>
      </c>
      <c r="D241" t="s">
        <v>1598</v>
      </c>
      <c r="E241" s="402" t="s">
        <v>1989</v>
      </c>
      <c r="F241" t="s">
        <v>1788</v>
      </c>
      <c r="G241">
        <v>107</v>
      </c>
      <c r="H241" t="s">
        <v>1600</v>
      </c>
      <c r="I241">
        <v>3</v>
      </c>
      <c r="J241" t="s">
        <v>1594</v>
      </c>
      <c r="K241" t="s">
        <v>684</v>
      </c>
      <c r="L241">
        <v>8</v>
      </c>
      <c r="M241" t="s">
        <v>435</v>
      </c>
      <c r="N241" t="s">
        <v>694</v>
      </c>
      <c r="O241" t="s">
        <v>703</v>
      </c>
      <c r="P241" t="s">
        <v>684</v>
      </c>
      <c r="Q241">
        <v>0</v>
      </c>
      <c r="R241" t="s">
        <v>1595</v>
      </c>
      <c r="S241" t="s">
        <v>158</v>
      </c>
      <c r="T241" t="s">
        <v>998</v>
      </c>
      <c r="U241" t="s">
        <v>999</v>
      </c>
      <c r="V241" t="s">
        <v>675</v>
      </c>
      <c r="W241" t="s">
        <v>676</v>
      </c>
      <c r="X241" s="402" t="s">
        <v>1360</v>
      </c>
      <c r="Y241" s="402" t="s">
        <v>1360</v>
      </c>
      <c r="Z241" t="s">
        <v>1361</v>
      </c>
      <c r="AA241" t="s">
        <v>4517</v>
      </c>
      <c r="AB241" t="s">
        <v>4518</v>
      </c>
      <c r="AC241" t="s">
        <v>1362</v>
      </c>
      <c r="AD241" t="s">
        <v>1363</v>
      </c>
      <c r="AE241" s="402" t="s">
        <v>1004</v>
      </c>
      <c r="AF241" t="s">
        <v>1005</v>
      </c>
      <c r="AG241">
        <v>0</v>
      </c>
      <c r="AH241">
        <v>0</v>
      </c>
      <c r="AI241">
        <v>0</v>
      </c>
      <c r="AJ241">
        <v>0</v>
      </c>
      <c r="AK241" s="47">
        <v>0</v>
      </c>
      <c r="AL241">
        <v>-373733.17359999899</v>
      </c>
      <c r="AM241">
        <v>0</v>
      </c>
    </row>
    <row r="242" spans="1:39">
      <c r="A242">
        <v>20220930</v>
      </c>
      <c r="B242">
        <v>7242</v>
      </c>
      <c r="C242">
        <v>2</v>
      </c>
      <c r="D242" t="s">
        <v>1598</v>
      </c>
      <c r="E242" s="402" t="s">
        <v>1987</v>
      </c>
      <c r="F242" t="s">
        <v>1786</v>
      </c>
      <c r="G242">
        <v>107</v>
      </c>
      <c r="H242" t="s">
        <v>1600</v>
      </c>
      <c r="I242">
        <v>3</v>
      </c>
      <c r="J242" t="s">
        <v>1594</v>
      </c>
      <c r="K242" t="s">
        <v>684</v>
      </c>
      <c r="L242">
        <v>8</v>
      </c>
      <c r="M242" t="s">
        <v>435</v>
      </c>
      <c r="N242" t="s">
        <v>694</v>
      </c>
      <c r="O242" t="s">
        <v>703</v>
      </c>
      <c r="P242" t="s">
        <v>693</v>
      </c>
      <c r="Q242">
        <v>0</v>
      </c>
      <c r="R242" t="s">
        <v>1595</v>
      </c>
      <c r="S242" t="s">
        <v>158</v>
      </c>
      <c r="T242" t="s">
        <v>1312</v>
      </c>
      <c r="U242" t="s">
        <v>50</v>
      </c>
      <c r="V242" t="s">
        <v>675</v>
      </c>
      <c r="W242" t="s">
        <v>676</v>
      </c>
      <c r="X242" s="402" t="s">
        <v>1313</v>
      </c>
      <c r="Y242" s="402" t="s">
        <v>1313</v>
      </c>
      <c r="Z242" t="s">
        <v>1314</v>
      </c>
      <c r="AA242" t="s">
        <v>4455</v>
      </c>
      <c r="AB242" t="s">
        <v>4456</v>
      </c>
      <c r="AC242" t="s">
        <v>1315</v>
      </c>
      <c r="AD242" t="s">
        <v>1454</v>
      </c>
      <c r="AE242" s="402" t="s">
        <v>771</v>
      </c>
      <c r="AF242" t="s">
        <v>739</v>
      </c>
      <c r="AG242">
        <v>3626</v>
      </c>
      <c r="AH242">
        <v>0</v>
      </c>
      <c r="AI242">
        <v>0</v>
      </c>
      <c r="AJ242">
        <v>0</v>
      </c>
      <c r="AK242" s="47">
        <v>3626</v>
      </c>
      <c r="AL242">
        <v>3626</v>
      </c>
      <c r="AM242">
        <v>0</v>
      </c>
    </row>
    <row r="243" spans="1:39">
      <c r="A243">
        <v>20220930</v>
      </c>
      <c r="B243">
        <v>7242</v>
      </c>
      <c r="C243">
        <v>2</v>
      </c>
      <c r="D243" t="s">
        <v>1598</v>
      </c>
      <c r="E243" s="402" t="s">
        <v>1900</v>
      </c>
      <c r="F243" t="s">
        <v>1707</v>
      </c>
      <c r="G243">
        <v>107</v>
      </c>
      <c r="H243" t="s">
        <v>1600</v>
      </c>
      <c r="I243">
        <v>3</v>
      </c>
      <c r="J243" t="s">
        <v>1594</v>
      </c>
      <c r="K243" t="s">
        <v>684</v>
      </c>
      <c r="L243">
        <v>8</v>
      </c>
      <c r="M243" t="s">
        <v>435</v>
      </c>
      <c r="N243" t="s">
        <v>694</v>
      </c>
      <c r="O243" t="s">
        <v>703</v>
      </c>
      <c r="P243" t="s">
        <v>684</v>
      </c>
      <c r="Q243">
        <v>0</v>
      </c>
      <c r="R243" t="s">
        <v>1595</v>
      </c>
      <c r="S243" t="s">
        <v>158</v>
      </c>
      <c r="T243" t="s">
        <v>998</v>
      </c>
      <c r="U243" t="s">
        <v>999</v>
      </c>
      <c r="V243" t="s">
        <v>675</v>
      </c>
      <c r="W243" t="s">
        <v>676</v>
      </c>
      <c r="X243" s="402" t="s">
        <v>1047</v>
      </c>
      <c r="Y243" s="402" t="s">
        <v>1047</v>
      </c>
      <c r="Z243" t="s">
        <v>1048</v>
      </c>
      <c r="AA243" t="s">
        <v>4403</v>
      </c>
      <c r="AB243" t="s">
        <v>23</v>
      </c>
      <c r="AC243" t="s">
        <v>1049</v>
      </c>
      <c r="AD243" t="s">
        <v>1050</v>
      </c>
      <c r="AE243" s="402" t="s">
        <v>1004</v>
      </c>
      <c r="AF243" t="s">
        <v>1005</v>
      </c>
      <c r="AG243">
        <v>-4377.3</v>
      </c>
      <c r="AH243">
        <v>0</v>
      </c>
      <c r="AI243">
        <v>0</v>
      </c>
      <c r="AJ243">
        <v>0</v>
      </c>
      <c r="AK243" s="47">
        <v>-4377.3</v>
      </c>
      <c r="AL243">
        <v>-4202.2079999999896</v>
      </c>
      <c r="AM243">
        <v>0</v>
      </c>
    </row>
    <row r="244" spans="1:39">
      <c r="A244">
        <v>20220930</v>
      </c>
      <c r="B244">
        <v>7242</v>
      </c>
      <c r="C244">
        <v>2</v>
      </c>
      <c r="D244" t="s">
        <v>1598</v>
      </c>
      <c r="E244" s="402" t="s">
        <v>1815</v>
      </c>
      <c r="F244" t="s">
        <v>1618</v>
      </c>
      <c r="G244">
        <v>107</v>
      </c>
      <c r="H244" t="s">
        <v>1600</v>
      </c>
      <c r="I244">
        <v>3</v>
      </c>
      <c r="J244" t="s">
        <v>1594</v>
      </c>
      <c r="K244" t="s">
        <v>684</v>
      </c>
      <c r="L244">
        <v>8</v>
      </c>
      <c r="M244" t="s">
        <v>435</v>
      </c>
      <c r="N244" t="s">
        <v>694</v>
      </c>
      <c r="O244" t="s">
        <v>703</v>
      </c>
      <c r="P244" t="s">
        <v>693</v>
      </c>
      <c r="Q244">
        <v>0</v>
      </c>
      <c r="R244" t="s">
        <v>1595</v>
      </c>
      <c r="S244" t="s">
        <v>158</v>
      </c>
      <c r="T244" t="s">
        <v>706</v>
      </c>
      <c r="U244" t="s">
        <v>707</v>
      </c>
      <c r="V244" t="s">
        <v>675</v>
      </c>
      <c r="W244" t="s">
        <v>676</v>
      </c>
      <c r="X244" s="402" t="s">
        <v>737</v>
      </c>
      <c r="Y244" s="402" t="s">
        <v>737</v>
      </c>
      <c r="Z244" t="s">
        <v>738</v>
      </c>
      <c r="AA244" t="s">
        <v>4413</v>
      </c>
      <c r="AB244" t="s">
        <v>739</v>
      </c>
      <c r="AC244" t="s">
        <v>740</v>
      </c>
      <c r="AD244" t="s">
        <v>741</v>
      </c>
      <c r="AE244" s="402" t="s">
        <v>742</v>
      </c>
      <c r="AF244" t="s">
        <v>743</v>
      </c>
      <c r="AG244">
        <v>50375</v>
      </c>
      <c r="AH244">
        <v>0</v>
      </c>
      <c r="AI244">
        <v>0</v>
      </c>
      <c r="AJ244">
        <v>0</v>
      </c>
      <c r="AK244" s="47">
        <v>50375</v>
      </c>
      <c r="AL244">
        <v>45171.666599999902</v>
      </c>
      <c r="AM244">
        <v>0</v>
      </c>
    </row>
    <row r="245" spans="1:39">
      <c r="A245">
        <v>20220930</v>
      </c>
      <c r="B245">
        <v>7242</v>
      </c>
      <c r="C245">
        <v>2</v>
      </c>
      <c r="D245" t="s">
        <v>1598</v>
      </c>
      <c r="E245" s="402" t="s">
        <v>1976</v>
      </c>
      <c r="F245" t="s">
        <v>797</v>
      </c>
      <c r="G245">
        <v>107</v>
      </c>
      <c r="H245" t="s">
        <v>1600</v>
      </c>
      <c r="I245">
        <v>3</v>
      </c>
      <c r="J245" t="s">
        <v>1594</v>
      </c>
      <c r="K245" t="s">
        <v>684</v>
      </c>
      <c r="L245">
        <v>8</v>
      </c>
      <c r="M245" t="s">
        <v>435</v>
      </c>
      <c r="N245" t="s">
        <v>694</v>
      </c>
      <c r="O245" t="s">
        <v>703</v>
      </c>
      <c r="P245" t="s">
        <v>684</v>
      </c>
      <c r="Q245">
        <v>0</v>
      </c>
      <c r="R245" t="s">
        <v>1595</v>
      </c>
      <c r="S245" t="s">
        <v>158</v>
      </c>
      <c r="T245" t="s">
        <v>998</v>
      </c>
      <c r="U245" t="s">
        <v>999</v>
      </c>
      <c r="V245" t="s">
        <v>675</v>
      </c>
      <c r="W245" t="s">
        <v>676</v>
      </c>
      <c r="X245" s="402" t="s">
        <v>1104</v>
      </c>
      <c r="Y245" s="402" t="s">
        <v>1104</v>
      </c>
      <c r="Z245" t="s">
        <v>1105</v>
      </c>
      <c r="AA245" t="s">
        <v>4519</v>
      </c>
      <c r="AB245" t="s">
        <v>4520</v>
      </c>
      <c r="AC245" t="s">
        <v>1106</v>
      </c>
      <c r="AD245" t="s">
        <v>1107</v>
      </c>
      <c r="AE245" s="402" t="s">
        <v>1108</v>
      </c>
      <c r="AF245" t="s">
        <v>1109</v>
      </c>
      <c r="AG245">
        <v>-66068.160000000003</v>
      </c>
      <c r="AH245">
        <v>0</v>
      </c>
      <c r="AI245">
        <v>30880.1899999999</v>
      </c>
      <c r="AJ245">
        <v>-30880.1899999999</v>
      </c>
      <c r="AK245" s="47">
        <v>-96948.35</v>
      </c>
      <c r="AL245">
        <v>-67097.499599999894</v>
      </c>
      <c r="AM245">
        <v>0</v>
      </c>
    </row>
    <row r="246" spans="1:39">
      <c r="A246">
        <v>20220930</v>
      </c>
      <c r="B246">
        <v>7242</v>
      </c>
      <c r="C246">
        <v>2</v>
      </c>
      <c r="D246" t="s">
        <v>1598</v>
      </c>
      <c r="E246" s="402" t="s">
        <v>1895</v>
      </c>
      <c r="F246" t="s">
        <v>1702</v>
      </c>
      <c r="G246">
        <v>107</v>
      </c>
      <c r="H246" t="s">
        <v>1600</v>
      </c>
      <c r="I246">
        <v>3</v>
      </c>
      <c r="J246" t="s">
        <v>1594</v>
      </c>
      <c r="K246" t="s">
        <v>684</v>
      </c>
      <c r="L246">
        <v>8</v>
      </c>
      <c r="M246" t="s">
        <v>435</v>
      </c>
      <c r="N246" t="s">
        <v>694</v>
      </c>
      <c r="O246" t="s">
        <v>703</v>
      </c>
      <c r="P246" t="s">
        <v>685</v>
      </c>
      <c r="Q246">
        <v>0</v>
      </c>
      <c r="R246" t="s">
        <v>1595</v>
      </c>
      <c r="S246" t="s">
        <v>158</v>
      </c>
      <c r="T246" t="s">
        <v>1010</v>
      </c>
      <c r="U246" t="s">
        <v>1011</v>
      </c>
      <c r="V246" t="s">
        <v>675</v>
      </c>
      <c r="W246" t="s">
        <v>676</v>
      </c>
      <c r="X246" s="402" t="s">
        <v>1012</v>
      </c>
      <c r="Y246" s="402" t="s">
        <v>1012</v>
      </c>
      <c r="Z246" t="s">
        <v>1013</v>
      </c>
      <c r="AA246" t="s">
        <v>4431</v>
      </c>
      <c r="AB246" t="s">
        <v>23</v>
      </c>
      <c r="AC246" t="s">
        <v>1014</v>
      </c>
      <c r="AD246" t="s">
        <v>1015</v>
      </c>
      <c r="AE246" s="402" t="s">
        <v>1016</v>
      </c>
      <c r="AF246" t="s">
        <v>23</v>
      </c>
      <c r="AG246">
        <v>-5351.7299999999896</v>
      </c>
      <c r="AH246">
        <v>0</v>
      </c>
      <c r="AI246">
        <v>0</v>
      </c>
      <c r="AJ246">
        <v>0</v>
      </c>
      <c r="AK246" s="47">
        <v>-5351.7299999999896</v>
      </c>
      <c r="AL246">
        <v>-5351.7299999999896</v>
      </c>
      <c r="AM246">
        <v>0</v>
      </c>
    </row>
    <row r="247" spans="1:39">
      <c r="A247">
        <v>20220930</v>
      </c>
      <c r="B247">
        <v>7242</v>
      </c>
      <c r="C247">
        <v>2</v>
      </c>
      <c r="D247" t="s">
        <v>1598</v>
      </c>
      <c r="E247" s="402" t="s">
        <v>1985</v>
      </c>
      <c r="F247" t="s">
        <v>787</v>
      </c>
      <c r="G247">
        <v>107</v>
      </c>
      <c r="H247" t="s">
        <v>1600</v>
      </c>
      <c r="I247">
        <v>3</v>
      </c>
      <c r="J247" t="s">
        <v>1594</v>
      </c>
      <c r="K247" t="s">
        <v>684</v>
      </c>
      <c r="L247">
        <v>8</v>
      </c>
      <c r="M247" t="s">
        <v>435</v>
      </c>
      <c r="N247" t="s">
        <v>694</v>
      </c>
      <c r="O247" t="s">
        <v>703</v>
      </c>
      <c r="P247" t="s">
        <v>693</v>
      </c>
      <c r="Q247">
        <v>0</v>
      </c>
      <c r="R247" t="s">
        <v>1595</v>
      </c>
      <c r="S247" t="s">
        <v>158</v>
      </c>
      <c r="T247" t="s">
        <v>816</v>
      </c>
      <c r="U247" t="s">
        <v>817</v>
      </c>
      <c r="V247" t="s">
        <v>675</v>
      </c>
      <c r="W247" t="s">
        <v>676</v>
      </c>
      <c r="X247" s="402" t="s">
        <v>767</v>
      </c>
      <c r="Y247" s="402" t="s">
        <v>767</v>
      </c>
      <c r="Z247" t="s">
        <v>768</v>
      </c>
      <c r="AA247" t="s">
        <v>4472</v>
      </c>
      <c r="AB247" t="s">
        <v>739</v>
      </c>
      <c r="AC247" t="s">
        <v>785</v>
      </c>
      <c r="AD247" t="s">
        <v>786</v>
      </c>
      <c r="AE247" s="402" t="s">
        <v>771</v>
      </c>
      <c r="AF247" t="s">
        <v>739</v>
      </c>
      <c r="AG247">
        <v>20701.86</v>
      </c>
      <c r="AH247">
        <v>0</v>
      </c>
      <c r="AI247">
        <v>0</v>
      </c>
      <c r="AJ247">
        <v>0</v>
      </c>
      <c r="AK247" s="55">
        <v>20701.86</v>
      </c>
      <c r="AL247">
        <v>20701.86</v>
      </c>
      <c r="AM247">
        <v>0</v>
      </c>
    </row>
    <row r="248" spans="1:39">
      <c r="A248">
        <v>20220930</v>
      </c>
      <c r="B248">
        <v>7242</v>
      </c>
      <c r="C248">
        <v>2</v>
      </c>
      <c r="D248" t="s">
        <v>1598</v>
      </c>
      <c r="E248" s="402" t="s">
        <v>1860</v>
      </c>
      <c r="F248" t="s">
        <v>1660</v>
      </c>
      <c r="G248">
        <v>107</v>
      </c>
      <c r="H248" t="s">
        <v>1600</v>
      </c>
      <c r="I248">
        <v>3</v>
      </c>
      <c r="J248" t="s">
        <v>1594</v>
      </c>
      <c r="K248" t="s">
        <v>684</v>
      </c>
      <c r="L248">
        <v>8</v>
      </c>
      <c r="M248" t="s">
        <v>435</v>
      </c>
      <c r="N248" t="s">
        <v>694</v>
      </c>
      <c r="O248" t="s">
        <v>703</v>
      </c>
      <c r="P248" t="s">
        <v>693</v>
      </c>
      <c r="Q248">
        <v>0</v>
      </c>
      <c r="R248" t="s">
        <v>1595</v>
      </c>
      <c r="S248" t="s">
        <v>158</v>
      </c>
      <c r="T248" t="s">
        <v>706</v>
      </c>
      <c r="U248" t="s">
        <v>707</v>
      </c>
      <c r="V248" t="s">
        <v>675</v>
      </c>
      <c r="W248" t="s">
        <v>676</v>
      </c>
      <c r="X248" s="402" t="s">
        <v>730</v>
      </c>
      <c r="Y248" s="402" t="s">
        <v>730</v>
      </c>
      <c r="Z248" t="s">
        <v>731</v>
      </c>
      <c r="AA248" t="s">
        <v>4427</v>
      </c>
      <c r="AB248" t="s">
        <v>4428</v>
      </c>
      <c r="AC248" t="s">
        <v>732</v>
      </c>
      <c r="AD248" t="s">
        <v>733</v>
      </c>
      <c r="AE248" s="402" t="s">
        <v>734</v>
      </c>
      <c r="AF248" t="s">
        <v>48</v>
      </c>
      <c r="AG248">
        <v>28488.81</v>
      </c>
      <c r="AH248">
        <v>0</v>
      </c>
      <c r="AI248">
        <v>0</v>
      </c>
      <c r="AJ248">
        <v>0</v>
      </c>
      <c r="AK248" s="47">
        <v>28488.81</v>
      </c>
      <c r="AL248">
        <v>25282.973300000001</v>
      </c>
      <c r="AM248">
        <v>0</v>
      </c>
    </row>
    <row r="249" spans="1:39">
      <c r="A249">
        <v>20220930</v>
      </c>
      <c r="B249">
        <v>7242</v>
      </c>
      <c r="C249">
        <v>2</v>
      </c>
      <c r="D249" t="s">
        <v>1598</v>
      </c>
      <c r="E249" s="402" t="s">
        <v>1858</v>
      </c>
      <c r="F249" t="s">
        <v>1664</v>
      </c>
      <c r="G249">
        <v>107</v>
      </c>
      <c r="H249" t="s">
        <v>1600</v>
      </c>
      <c r="I249">
        <v>3</v>
      </c>
      <c r="J249" t="s">
        <v>1594</v>
      </c>
      <c r="K249" t="s">
        <v>684</v>
      </c>
      <c r="L249">
        <v>8</v>
      </c>
      <c r="M249" t="s">
        <v>435</v>
      </c>
      <c r="N249" t="s">
        <v>694</v>
      </c>
      <c r="O249" t="s">
        <v>703</v>
      </c>
      <c r="P249" t="s">
        <v>693</v>
      </c>
      <c r="Q249">
        <v>0</v>
      </c>
      <c r="R249" t="s">
        <v>1595</v>
      </c>
      <c r="S249" t="s">
        <v>158</v>
      </c>
      <c r="T249" t="s">
        <v>1199</v>
      </c>
      <c r="U249" t="s">
        <v>1200</v>
      </c>
      <c r="V249" t="s">
        <v>675</v>
      </c>
      <c r="W249" t="s">
        <v>676</v>
      </c>
      <c r="X249" s="402" t="s">
        <v>582</v>
      </c>
      <c r="Y249" s="402" t="s">
        <v>582</v>
      </c>
      <c r="Z249" t="s">
        <v>34</v>
      </c>
      <c r="AA249" t="s">
        <v>4448</v>
      </c>
      <c r="AB249" t="s">
        <v>4449</v>
      </c>
      <c r="AC249" t="s">
        <v>1201</v>
      </c>
      <c r="AD249" t="s">
        <v>1202</v>
      </c>
      <c r="AE249" s="402" t="s">
        <v>1205</v>
      </c>
      <c r="AF249" t="s">
        <v>1206</v>
      </c>
      <c r="AG249">
        <v>304.22000000000003</v>
      </c>
      <c r="AH249">
        <v>0</v>
      </c>
      <c r="AI249">
        <v>0</v>
      </c>
      <c r="AJ249">
        <v>0</v>
      </c>
      <c r="AK249" s="47">
        <v>304.22000000000003</v>
      </c>
      <c r="AL249">
        <v>304.22000000000003</v>
      </c>
      <c r="AM249">
        <v>0</v>
      </c>
    </row>
    <row r="250" spans="1:39">
      <c r="A250">
        <v>20220930</v>
      </c>
      <c r="B250">
        <v>7242</v>
      </c>
      <c r="C250">
        <v>2</v>
      </c>
      <c r="D250" t="s">
        <v>1598</v>
      </c>
      <c r="E250" s="402" t="s">
        <v>1979</v>
      </c>
      <c r="F250" t="s">
        <v>1778</v>
      </c>
      <c r="G250">
        <v>107</v>
      </c>
      <c r="H250" t="s">
        <v>1600</v>
      </c>
      <c r="I250">
        <v>3</v>
      </c>
      <c r="J250" t="s">
        <v>1594</v>
      </c>
      <c r="K250" t="s">
        <v>684</v>
      </c>
      <c r="L250">
        <v>8</v>
      </c>
      <c r="M250" t="s">
        <v>435</v>
      </c>
      <c r="N250" t="s">
        <v>694</v>
      </c>
      <c r="O250" t="s">
        <v>703</v>
      </c>
      <c r="P250" t="s">
        <v>685</v>
      </c>
      <c r="Q250">
        <v>0</v>
      </c>
      <c r="R250" t="s">
        <v>1595</v>
      </c>
      <c r="S250" t="s">
        <v>158</v>
      </c>
      <c r="T250" t="s">
        <v>972</v>
      </c>
      <c r="U250" t="s">
        <v>973</v>
      </c>
      <c r="V250" t="s">
        <v>675</v>
      </c>
      <c r="W250" t="s">
        <v>676</v>
      </c>
      <c r="X250" s="402" t="s">
        <v>1070</v>
      </c>
      <c r="Y250" s="402" t="s">
        <v>1070</v>
      </c>
      <c r="Z250" t="s">
        <v>1071</v>
      </c>
      <c r="AA250" t="s">
        <v>4431</v>
      </c>
      <c r="AB250" t="s">
        <v>23</v>
      </c>
      <c r="AC250" t="s">
        <v>1081</v>
      </c>
      <c r="AD250" t="s">
        <v>1082</v>
      </c>
      <c r="AE250" s="402" t="s">
        <v>1065</v>
      </c>
      <c r="AF250" t="s">
        <v>23</v>
      </c>
      <c r="AG250">
        <v>1160760.76</v>
      </c>
      <c r="AH250">
        <v>5288996.0999999903</v>
      </c>
      <c r="AI250">
        <v>1185066.6200000001</v>
      </c>
      <c r="AJ250">
        <v>4103929.4799999902</v>
      </c>
      <c r="AK250" s="47">
        <v>5264690.24</v>
      </c>
      <c r="AL250">
        <v>485339.14899999899</v>
      </c>
      <c r="AM250">
        <v>0</v>
      </c>
    </row>
    <row r="251" spans="1:39">
      <c r="A251">
        <v>20220930</v>
      </c>
      <c r="B251">
        <v>7242</v>
      </c>
      <c r="C251">
        <v>2</v>
      </c>
      <c r="D251" t="s">
        <v>1598</v>
      </c>
      <c r="E251" s="402" t="s">
        <v>1978</v>
      </c>
      <c r="F251" t="s">
        <v>1777</v>
      </c>
      <c r="G251">
        <v>107</v>
      </c>
      <c r="H251" t="s">
        <v>1600</v>
      </c>
      <c r="I251">
        <v>3</v>
      </c>
      <c r="J251" t="s">
        <v>1594</v>
      </c>
      <c r="K251" t="s">
        <v>684</v>
      </c>
      <c r="L251">
        <v>8</v>
      </c>
      <c r="M251" t="s">
        <v>435</v>
      </c>
      <c r="N251" t="s">
        <v>694</v>
      </c>
      <c r="O251" t="s">
        <v>703</v>
      </c>
      <c r="P251" t="s">
        <v>685</v>
      </c>
      <c r="Q251">
        <v>0</v>
      </c>
      <c r="R251" t="s">
        <v>1595</v>
      </c>
      <c r="S251" t="s">
        <v>158</v>
      </c>
      <c r="T251" t="s">
        <v>972</v>
      </c>
      <c r="U251" t="s">
        <v>973</v>
      </c>
      <c r="V251" t="s">
        <v>675</v>
      </c>
      <c r="W251" t="s">
        <v>676</v>
      </c>
      <c r="X251" s="402" t="s">
        <v>1070</v>
      </c>
      <c r="Y251" s="402" t="s">
        <v>1070</v>
      </c>
      <c r="Z251" t="s">
        <v>1071</v>
      </c>
      <c r="AA251" t="s">
        <v>4431</v>
      </c>
      <c r="AB251" t="s">
        <v>23</v>
      </c>
      <c r="AC251" t="s">
        <v>1075</v>
      </c>
      <c r="AD251" t="s">
        <v>1076</v>
      </c>
      <c r="AE251" s="402" t="s">
        <v>1065</v>
      </c>
      <c r="AF251" t="s">
        <v>23</v>
      </c>
      <c r="AG251">
        <v>84921.789999999906</v>
      </c>
      <c r="AH251">
        <v>0</v>
      </c>
      <c r="AI251">
        <v>0</v>
      </c>
      <c r="AJ251">
        <v>0</v>
      </c>
      <c r="AK251" s="47">
        <v>84921.789999999906</v>
      </c>
      <c r="AL251">
        <v>84901.672000000006</v>
      </c>
      <c r="AM251">
        <v>0</v>
      </c>
    </row>
    <row r="252" spans="1:39">
      <c r="A252">
        <v>20220930</v>
      </c>
      <c r="B252">
        <v>7242</v>
      </c>
      <c r="C252">
        <v>2</v>
      </c>
      <c r="D252" t="s">
        <v>1598</v>
      </c>
      <c r="E252" s="402" t="s">
        <v>1864</v>
      </c>
      <c r="F252" t="s">
        <v>1669</v>
      </c>
      <c r="G252">
        <v>107</v>
      </c>
      <c r="H252" t="s">
        <v>1600</v>
      </c>
      <c r="I252">
        <v>3</v>
      </c>
      <c r="J252" t="s">
        <v>1594</v>
      </c>
      <c r="K252" t="s">
        <v>684</v>
      </c>
      <c r="L252">
        <v>8</v>
      </c>
      <c r="M252" t="s">
        <v>435</v>
      </c>
      <c r="N252" t="s">
        <v>694</v>
      </c>
      <c r="O252" t="s">
        <v>703</v>
      </c>
      <c r="P252" t="s">
        <v>693</v>
      </c>
      <c r="Q252">
        <v>0</v>
      </c>
      <c r="R252" t="s">
        <v>1595</v>
      </c>
      <c r="S252" t="s">
        <v>158</v>
      </c>
      <c r="T252" t="s">
        <v>706</v>
      </c>
      <c r="U252" t="s">
        <v>707</v>
      </c>
      <c r="V252" t="s">
        <v>675</v>
      </c>
      <c r="W252" t="s">
        <v>676</v>
      </c>
      <c r="X252" s="402" t="s">
        <v>746</v>
      </c>
      <c r="Y252" s="402" t="s">
        <v>746</v>
      </c>
      <c r="Z252" t="s">
        <v>747</v>
      </c>
      <c r="AA252" t="s">
        <v>4429</v>
      </c>
      <c r="AB252" t="s">
        <v>4430</v>
      </c>
      <c r="AC252" t="s">
        <v>748</v>
      </c>
      <c r="AD252" t="s">
        <v>749</v>
      </c>
      <c r="AE252" s="402" t="s">
        <v>750</v>
      </c>
      <c r="AF252" t="s">
        <v>751</v>
      </c>
      <c r="AG252">
        <v>30018</v>
      </c>
      <c r="AH252">
        <v>0</v>
      </c>
      <c r="AI252">
        <v>0</v>
      </c>
      <c r="AJ252">
        <v>0</v>
      </c>
      <c r="AK252" s="47">
        <v>30018</v>
      </c>
      <c r="AL252">
        <v>28250.614300000001</v>
      </c>
      <c r="AM252">
        <v>0</v>
      </c>
    </row>
    <row r="253" spans="1:39">
      <c r="A253">
        <v>20220930</v>
      </c>
      <c r="B253">
        <v>7242</v>
      </c>
      <c r="C253">
        <v>2</v>
      </c>
      <c r="D253" t="s">
        <v>1598</v>
      </c>
      <c r="E253" s="402" t="s">
        <v>1980</v>
      </c>
      <c r="F253" t="s">
        <v>1779</v>
      </c>
      <c r="G253">
        <v>107</v>
      </c>
      <c r="H253" t="s">
        <v>1600</v>
      </c>
      <c r="I253">
        <v>3</v>
      </c>
      <c r="J253" t="s">
        <v>1594</v>
      </c>
      <c r="K253" t="s">
        <v>684</v>
      </c>
      <c r="L253">
        <v>8</v>
      </c>
      <c r="M253" t="s">
        <v>435</v>
      </c>
      <c r="N253" t="s">
        <v>694</v>
      </c>
      <c r="O253" t="s">
        <v>703</v>
      </c>
      <c r="P253" t="s">
        <v>685</v>
      </c>
      <c r="Q253">
        <v>0</v>
      </c>
      <c r="R253" t="s">
        <v>1595</v>
      </c>
      <c r="S253" t="s">
        <v>158</v>
      </c>
      <c r="T253" t="s">
        <v>972</v>
      </c>
      <c r="U253" t="s">
        <v>973</v>
      </c>
      <c r="V253" t="s">
        <v>675</v>
      </c>
      <c r="W253" t="s">
        <v>676</v>
      </c>
      <c r="X253" s="402" t="s">
        <v>1061</v>
      </c>
      <c r="Y253" s="402" t="s">
        <v>1061</v>
      </c>
      <c r="Z253" t="s">
        <v>1062</v>
      </c>
      <c r="AA253" t="s">
        <v>4521</v>
      </c>
      <c r="AB253" t="s">
        <v>4522</v>
      </c>
      <c r="AC253" t="s">
        <v>1068</v>
      </c>
      <c r="AD253" t="s">
        <v>1069</v>
      </c>
      <c r="AE253" s="402" t="s">
        <v>1065</v>
      </c>
      <c r="AF253" t="s">
        <v>23</v>
      </c>
      <c r="AG253">
        <v>59651.93</v>
      </c>
      <c r="AH253">
        <v>0</v>
      </c>
      <c r="AI253">
        <v>0</v>
      </c>
      <c r="AJ253">
        <v>0</v>
      </c>
      <c r="AK253" s="47">
        <v>59651.93</v>
      </c>
      <c r="AL253">
        <v>59651.93</v>
      </c>
      <c r="AM253">
        <v>0</v>
      </c>
    </row>
    <row r="254" spans="1:39">
      <c r="A254">
        <v>20220930</v>
      </c>
      <c r="B254">
        <v>7242</v>
      </c>
      <c r="C254">
        <v>2</v>
      </c>
      <c r="D254" t="s">
        <v>1598</v>
      </c>
      <c r="E254" s="402" t="s">
        <v>1890</v>
      </c>
      <c r="F254" t="s">
        <v>1694</v>
      </c>
      <c r="G254">
        <v>107</v>
      </c>
      <c r="H254" t="s">
        <v>1600</v>
      </c>
      <c r="I254">
        <v>3</v>
      </c>
      <c r="J254" t="s">
        <v>1594</v>
      </c>
      <c r="K254" t="s">
        <v>684</v>
      </c>
      <c r="L254">
        <v>8</v>
      </c>
      <c r="M254" t="s">
        <v>435</v>
      </c>
      <c r="N254" t="s">
        <v>694</v>
      </c>
      <c r="O254" t="s">
        <v>703</v>
      </c>
      <c r="P254" t="s">
        <v>685</v>
      </c>
      <c r="Q254">
        <v>0</v>
      </c>
      <c r="R254" t="s">
        <v>1595</v>
      </c>
      <c r="S254" t="s">
        <v>158</v>
      </c>
      <c r="T254" t="s">
        <v>1010</v>
      </c>
      <c r="U254" t="s">
        <v>1011</v>
      </c>
      <c r="V254" t="s">
        <v>675</v>
      </c>
      <c r="W254" t="s">
        <v>676</v>
      </c>
      <c r="X254" s="402" t="s">
        <v>1085</v>
      </c>
      <c r="Y254" s="402" t="s">
        <v>1085</v>
      </c>
      <c r="Z254" t="s">
        <v>1086</v>
      </c>
      <c r="AA254" t="s">
        <v>4523</v>
      </c>
      <c r="AB254" t="s">
        <v>4524</v>
      </c>
      <c r="AC254" t="s">
        <v>1087</v>
      </c>
      <c r="AD254" t="s">
        <v>1088</v>
      </c>
      <c r="AE254" s="402" t="s">
        <v>1089</v>
      </c>
      <c r="AF254" t="s">
        <v>48</v>
      </c>
      <c r="AG254">
        <v>39074.36</v>
      </c>
      <c r="AH254">
        <v>0</v>
      </c>
      <c r="AI254">
        <v>4862.8599999999897</v>
      </c>
      <c r="AJ254">
        <v>-4862.8599999999897</v>
      </c>
      <c r="AK254" s="47">
        <v>34211.5</v>
      </c>
      <c r="AL254">
        <v>38896.9</v>
      </c>
      <c r="AM254">
        <v>0</v>
      </c>
    </row>
    <row r="255" spans="1:39">
      <c r="A255">
        <v>20220930</v>
      </c>
      <c r="B255">
        <v>7242</v>
      </c>
      <c r="C255">
        <v>2</v>
      </c>
      <c r="D255" t="s">
        <v>1598</v>
      </c>
      <c r="E255" s="402" t="s">
        <v>1981</v>
      </c>
      <c r="F255" t="s">
        <v>1780</v>
      </c>
      <c r="G255">
        <v>107</v>
      </c>
      <c r="H255" t="s">
        <v>1600</v>
      </c>
      <c r="I255">
        <v>3</v>
      </c>
      <c r="J255" t="s">
        <v>1594</v>
      </c>
      <c r="K255" t="s">
        <v>684</v>
      </c>
      <c r="L255">
        <v>8</v>
      </c>
      <c r="M255" t="s">
        <v>435</v>
      </c>
      <c r="N255" t="s">
        <v>694</v>
      </c>
      <c r="O255" t="s">
        <v>703</v>
      </c>
      <c r="P255" t="s">
        <v>685</v>
      </c>
      <c r="Q255">
        <v>0</v>
      </c>
      <c r="R255" t="s">
        <v>1595</v>
      </c>
      <c r="S255" t="s">
        <v>158</v>
      </c>
      <c r="T255" t="s">
        <v>972</v>
      </c>
      <c r="U255" t="s">
        <v>973</v>
      </c>
      <c r="V255" t="s">
        <v>675</v>
      </c>
      <c r="W255" t="s">
        <v>676</v>
      </c>
      <c r="X255" s="402" t="s">
        <v>1061</v>
      </c>
      <c r="Y255" s="402" t="s">
        <v>1061</v>
      </c>
      <c r="Z255" t="s">
        <v>1062</v>
      </c>
      <c r="AA255" t="s">
        <v>4488</v>
      </c>
      <c r="AB255" t="s">
        <v>4489</v>
      </c>
      <c r="AC255" t="s">
        <v>1063</v>
      </c>
      <c r="AD255" t="s">
        <v>1064</v>
      </c>
      <c r="AE255" s="402" t="s">
        <v>1065</v>
      </c>
      <c r="AF255" t="s">
        <v>23</v>
      </c>
      <c r="AG255">
        <v>0</v>
      </c>
      <c r="AH255">
        <v>0</v>
      </c>
      <c r="AI255">
        <v>0</v>
      </c>
      <c r="AJ255">
        <v>0</v>
      </c>
      <c r="AK255" s="47">
        <v>0</v>
      </c>
      <c r="AL255">
        <v>373733.17359999899</v>
      </c>
      <c r="AM255">
        <v>0</v>
      </c>
    </row>
    <row r="256" spans="1:39">
      <c r="A256">
        <v>20220930</v>
      </c>
      <c r="B256">
        <v>7242</v>
      </c>
      <c r="C256">
        <v>2</v>
      </c>
      <c r="D256" t="s">
        <v>1598</v>
      </c>
      <c r="E256" s="402" t="s">
        <v>1854</v>
      </c>
      <c r="F256" t="s">
        <v>1659</v>
      </c>
      <c r="G256">
        <v>107</v>
      </c>
      <c r="H256" t="s">
        <v>1600</v>
      </c>
      <c r="I256">
        <v>3</v>
      </c>
      <c r="J256" t="s">
        <v>1594</v>
      </c>
      <c r="K256" t="s">
        <v>684</v>
      </c>
      <c r="L256">
        <v>8</v>
      </c>
      <c r="M256" t="s">
        <v>435</v>
      </c>
      <c r="N256" t="s">
        <v>694</v>
      </c>
      <c r="O256" t="s">
        <v>703</v>
      </c>
      <c r="P256" t="s">
        <v>674</v>
      </c>
      <c r="Q256">
        <v>0</v>
      </c>
      <c r="R256" t="s">
        <v>1595</v>
      </c>
      <c r="S256" t="s">
        <v>158</v>
      </c>
      <c r="T256" t="s">
        <v>1032</v>
      </c>
      <c r="U256" t="s">
        <v>1033</v>
      </c>
      <c r="V256" t="s">
        <v>675</v>
      </c>
      <c r="W256" t="s">
        <v>676</v>
      </c>
      <c r="X256" s="402" t="s">
        <v>1251</v>
      </c>
      <c r="Y256" s="402" t="s">
        <v>1251</v>
      </c>
      <c r="Z256" t="s">
        <v>1252</v>
      </c>
      <c r="AA256" t="s">
        <v>4525</v>
      </c>
      <c r="AB256" t="s">
        <v>4526</v>
      </c>
      <c r="AC256" t="s">
        <v>1253</v>
      </c>
      <c r="AD256" t="s">
        <v>1254</v>
      </c>
      <c r="AE256" s="402" t="s">
        <v>1255</v>
      </c>
      <c r="AF256" t="s">
        <v>1256</v>
      </c>
      <c r="AG256">
        <v>-109711.69999999899</v>
      </c>
      <c r="AH256">
        <v>0</v>
      </c>
      <c r="AI256">
        <v>0</v>
      </c>
      <c r="AJ256">
        <v>0</v>
      </c>
      <c r="AK256" s="47">
        <v>-109711.69999999899</v>
      </c>
      <c r="AL256">
        <v>-109711.69999999899</v>
      </c>
      <c r="AM256">
        <v>0</v>
      </c>
    </row>
    <row r="257" spans="1:39">
      <c r="A257">
        <v>20220930</v>
      </c>
      <c r="B257">
        <v>7242</v>
      </c>
      <c r="C257">
        <v>2</v>
      </c>
      <c r="D257" t="s">
        <v>1598</v>
      </c>
      <c r="E257" s="402" t="s">
        <v>1812</v>
      </c>
      <c r="F257" t="s">
        <v>1614</v>
      </c>
      <c r="G257">
        <v>107</v>
      </c>
      <c r="H257" t="s">
        <v>1600</v>
      </c>
      <c r="I257">
        <v>3</v>
      </c>
      <c r="J257" t="s">
        <v>1594</v>
      </c>
      <c r="K257" t="s">
        <v>684</v>
      </c>
      <c r="L257">
        <v>8</v>
      </c>
      <c r="M257" t="s">
        <v>435</v>
      </c>
      <c r="N257" t="s">
        <v>1450</v>
      </c>
      <c r="O257" t="s">
        <v>1451</v>
      </c>
      <c r="P257" t="s">
        <v>685</v>
      </c>
      <c r="Q257">
        <v>0</v>
      </c>
      <c r="R257" t="s">
        <v>1595</v>
      </c>
      <c r="S257" t="s">
        <v>158</v>
      </c>
      <c r="T257" t="s">
        <v>1095</v>
      </c>
      <c r="U257" t="s">
        <v>1096</v>
      </c>
      <c r="V257" t="s">
        <v>675</v>
      </c>
      <c r="W257" t="s">
        <v>676</v>
      </c>
      <c r="X257" s="402" t="s">
        <v>1097</v>
      </c>
      <c r="Y257" s="402" t="s">
        <v>1097</v>
      </c>
      <c r="Z257" t="s">
        <v>1098</v>
      </c>
      <c r="AA257" t="s">
        <v>4498</v>
      </c>
      <c r="AB257" t="s">
        <v>1099</v>
      </c>
      <c r="AC257" t="s">
        <v>1100</v>
      </c>
      <c r="AD257" t="s">
        <v>1099</v>
      </c>
      <c r="AE257" s="402" t="s">
        <v>1101</v>
      </c>
      <c r="AF257" t="s">
        <v>1102</v>
      </c>
      <c r="AG257">
        <v>-66068.160000000003</v>
      </c>
      <c r="AH257">
        <v>0</v>
      </c>
      <c r="AI257">
        <v>30880.1899999999</v>
      </c>
      <c r="AJ257">
        <v>-30880.1899999999</v>
      </c>
      <c r="AK257" s="47">
        <v>-96948.35</v>
      </c>
      <c r="AL257">
        <v>-67097.499599999894</v>
      </c>
      <c r="AM257">
        <v>0</v>
      </c>
    </row>
    <row r="258" spans="1:39">
      <c r="A258">
        <v>20220930</v>
      </c>
      <c r="B258">
        <v>7242</v>
      </c>
      <c r="C258">
        <v>2</v>
      </c>
      <c r="D258" t="s">
        <v>1598</v>
      </c>
      <c r="E258" s="402" t="s">
        <v>1976</v>
      </c>
      <c r="F258" t="s">
        <v>797</v>
      </c>
      <c r="G258">
        <v>107</v>
      </c>
      <c r="H258" t="s">
        <v>1600</v>
      </c>
      <c r="I258">
        <v>3</v>
      </c>
      <c r="J258" t="s">
        <v>1594</v>
      </c>
      <c r="K258" t="s">
        <v>684</v>
      </c>
      <c r="L258">
        <v>8</v>
      </c>
      <c r="M258" t="s">
        <v>435</v>
      </c>
      <c r="N258" t="s">
        <v>1450</v>
      </c>
      <c r="O258" t="s">
        <v>1451</v>
      </c>
      <c r="P258" t="s">
        <v>684</v>
      </c>
      <c r="Q258">
        <v>0</v>
      </c>
      <c r="R258" t="s">
        <v>1595</v>
      </c>
      <c r="S258" t="s">
        <v>158</v>
      </c>
      <c r="T258" t="s">
        <v>998</v>
      </c>
      <c r="U258" t="s">
        <v>999</v>
      </c>
      <c r="V258" t="s">
        <v>675</v>
      </c>
      <c r="W258" t="s">
        <v>676</v>
      </c>
      <c r="X258" s="402" t="s">
        <v>1104</v>
      </c>
      <c r="Y258" s="402" t="s">
        <v>1104</v>
      </c>
      <c r="Z258" t="s">
        <v>1105</v>
      </c>
      <c r="AA258" t="s">
        <v>4519</v>
      </c>
      <c r="AB258" t="s">
        <v>4520</v>
      </c>
      <c r="AC258" t="s">
        <v>1106</v>
      </c>
      <c r="AD258" t="s">
        <v>1107</v>
      </c>
      <c r="AE258" s="402" t="s">
        <v>1108</v>
      </c>
      <c r="AF258" t="s">
        <v>1109</v>
      </c>
      <c r="AG258">
        <v>66068.160000000003</v>
      </c>
      <c r="AH258">
        <v>0</v>
      </c>
      <c r="AI258">
        <v>-30880.1899999999</v>
      </c>
      <c r="AJ258">
        <v>30880.1899999999</v>
      </c>
      <c r="AK258" s="47">
        <v>96948.35</v>
      </c>
      <c r="AL258">
        <v>67097.499599999894</v>
      </c>
      <c r="AM258">
        <v>0</v>
      </c>
    </row>
    <row r="259" spans="1:39">
      <c r="A259">
        <v>20220930</v>
      </c>
      <c r="B259">
        <v>7244</v>
      </c>
      <c r="C259">
        <v>6</v>
      </c>
      <c r="D259" t="s">
        <v>1697</v>
      </c>
      <c r="E259" s="402" t="s">
        <v>1917</v>
      </c>
      <c r="G259">
        <v>1</v>
      </c>
      <c r="H259" t="s">
        <v>1698</v>
      </c>
      <c r="I259">
        <v>1</v>
      </c>
      <c r="J259" t="s">
        <v>1597</v>
      </c>
      <c r="K259" t="s">
        <v>684</v>
      </c>
      <c r="L259">
        <v>8</v>
      </c>
      <c r="M259" t="s">
        <v>435</v>
      </c>
      <c r="N259" t="s">
        <v>1457</v>
      </c>
      <c r="O259" t="s">
        <v>1536</v>
      </c>
      <c r="P259" t="s">
        <v>685</v>
      </c>
      <c r="Q259">
        <v>0</v>
      </c>
      <c r="R259" t="s">
        <v>1595</v>
      </c>
      <c r="S259" t="s">
        <v>158</v>
      </c>
      <c r="T259" t="s">
        <v>1276</v>
      </c>
      <c r="U259" t="s">
        <v>1277</v>
      </c>
      <c r="V259" t="s">
        <v>675</v>
      </c>
      <c r="W259" t="s">
        <v>676</v>
      </c>
      <c r="X259" s="402" t="s">
        <v>1278</v>
      </c>
      <c r="Y259" s="402" t="s">
        <v>1278</v>
      </c>
      <c r="Z259" t="s">
        <v>1279</v>
      </c>
      <c r="AA259" t="s">
        <v>4372</v>
      </c>
      <c r="AC259" t="s">
        <v>759</v>
      </c>
      <c r="AE259" s="402" t="s">
        <v>1280</v>
      </c>
      <c r="AF259" t="s">
        <v>1169</v>
      </c>
      <c r="AG259">
        <v>0</v>
      </c>
      <c r="AH259">
        <v>0</v>
      </c>
      <c r="AI259">
        <v>0</v>
      </c>
      <c r="AJ259">
        <v>0</v>
      </c>
      <c r="AK259" s="47">
        <v>-25000</v>
      </c>
      <c r="AL259">
        <v>-25000</v>
      </c>
      <c r="AM259">
        <v>-25000</v>
      </c>
    </row>
    <row r="260" spans="1:39">
      <c r="A260">
        <v>20220930</v>
      </c>
      <c r="B260">
        <v>7244</v>
      </c>
      <c r="C260">
        <v>6</v>
      </c>
      <c r="D260" t="s">
        <v>1697</v>
      </c>
      <c r="E260" s="402" t="s">
        <v>1968</v>
      </c>
      <c r="F260" t="s">
        <v>1776</v>
      </c>
      <c r="G260">
        <v>1</v>
      </c>
      <c r="H260" t="s">
        <v>1698</v>
      </c>
      <c r="I260">
        <v>1</v>
      </c>
      <c r="J260" t="s">
        <v>1597</v>
      </c>
      <c r="K260" t="s">
        <v>684</v>
      </c>
      <c r="L260">
        <v>8</v>
      </c>
      <c r="M260" t="s">
        <v>435</v>
      </c>
      <c r="N260" t="s">
        <v>1639</v>
      </c>
      <c r="O260" t="s">
        <v>683</v>
      </c>
      <c r="P260" t="s">
        <v>674</v>
      </c>
      <c r="Q260">
        <v>0</v>
      </c>
      <c r="R260" t="s">
        <v>1595</v>
      </c>
      <c r="S260" t="s">
        <v>158</v>
      </c>
      <c r="T260" t="s">
        <v>1032</v>
      </c>
      <c r="U260" t="s">
        <v>1033</v>
      </c>
      <c r="V260" t="s">
        <v>675</v>
      </c>
      <c r="W260" t="s">
        <v>676</v>
      </c>
      <c r="X260" s="402" t="s">
        <v>677</v>
      </c>
      <c r="Y260" s="402" t="s">
        <v>677</v>
      </c>
      <c r="Z260" t="s">
        <v>678</v>
      </c>
      <c r="AA260" t="s">
        <v>4371</v>
      </c>
      <c r="AB260" t="s">
        <v>33</v>
      </c>
      <c r="AC260" t="s">
        <v>679</v>
      </c>
      <c r="AD260" t="s">
        <v>680</v>
      </c>
      <c r="AE260" s="402" t="s">
        <v>681</v>
      </c>
      <c r="AF260" t="s">
        <v>682</v>
      </c>
      <c r="AG260">
        <v>75000</v>
      </c>
      <c r="AH260">
        <v>0</v>
      </c>
      <c r="AI260">
        <v>0</v>
      </c>
      <c r="AJ260">
        <v>0</v>
      </c>
      <c r="AK260" s="47">
        <v>75000</v>
      </c>
      <c r="AL260">
        <v>75000</v>
      </c>
      <c r="AM260">
        <v>0</v>
      </c>
    </row>
    <row r="261" spans="1:39">
      <c r="A261">
        <v>20220930</v>
      </c>
      <c r="B261">
        <v>7244</v>
      </c>
      <c r="C261">
        <v>6</v>
      </c>
      <c r="D261" t="s">
        <v>1697</v>
      </c>
      <c r="E261" s="402" t="s">
        <v>1968</v>
      </c>
      <c r="F261" t="s">
        <v>1776</v>
      </c>
      <c r="G261">
        <v>1</v>
      </c>
      <c r="H261" t="s">
        <v>1698</v>
      </c>
      <c r="I261">
        <v>1</v>
      </c>
      <c r="J261" t="s">
        <v>1597</v>
      </c>
      <c r="K261" t="s">
        <v>684</v>
      </c>
      <c r="L261">
        <v>8</v>
      </c>
      <c r="M261" t="s">
        <v>435</v>
      </c>
      <c r="N261" t="s">
        <v>694</v>
      </c>
      <c r="O261" t="s">
        <v>1529</v>
      </c>
      <c r="P261" t="s">
        <v>674</v>
      </c>
      <c r="Q261">
        <v>0</v>
      </c>
      <c r="R261" t="s">
        <v>1595</v>
      </c>
      <c r="S261" t="s">
        <v>158</v>
      </c>
      <c r="T261" t="s">
        <v>1032</v>
      </c>
      <c r="U261" t="s">
        <v>1033</v>
      </c>
      <c r="V261" t="s">
        <v>675</v>
      </c>
      <c r="W261" t="s">
        <v>676</v>
      </c>
      <c r="X261" s="402" t="s">
        <v>677</v>
      </c>
      <c r="Y261" s="402" t="s">
        <v>677</v>
      </c>
      <c r="Z261" t="s">
        <v>678</v>
      </c>
      <c r="AA261" t="s">
        <v>4371</v>
      </c>
      <c r="AB261" t="s">
        <v>33</v>
      </c>
      <c r="AC261" t="s">
        <v>679</v>
      </c>
      <c r="AD261" t="s">
        <v>680</v>
      </c>
      <c r="AE261" s="402" t="s">
        <v>681</v>
      </c>
      <c r="AF261" t="s">
        <v>682</v>
      </c>
      <c r="AG261">
        <v>-75000</v>
      </c>
      <c r="AH261">
        <v>0</v>
      </c>
      <c r="AI261">
        <v>0</v>
      </c>
      <c r="AJ261">
        <v>0</v>
      </c>
      <c r="AK261" s="47">
        <v>-75000</v>
      </c>
      <c r="AL261">
        <v>-75000</v>
      </c>
      <c r="AM261">
        <v>0</v>
      </c>
    </row>
    <row r="262" spans="1:39">
      <c r="A262">
        <v>20220930</v>
      </c>
      <c r="B262">
        <v>7244</v>
      </c>
      <c r="C262">
        <v>6</v>
      </c>
      <c r="D262" t="s">
        <v>1697</v>
      </c>
      <c r="E262" s="402" t="s">
        <v>1917</v>
      </c>
      <c r="F262" t="s">
        <v>1734</v>
      </c>
      <c r="G262">
        <v>1</v>
      </c>
      <c r="H262" t="s">
        <v>1698</v>
      </c>
      <c r="I262">
        <v>1</v>
      </c>
      <c r="J262" t="s">
        <v>1597</v>
      </c>
      <c r="K262" t="s">
        <v>684</v>
      </c>
      <c r="L262">
        <v>8</v>
      </c>
      <c r="M262" t="s">
        <v>435</v>
      </c>
      <c r="N262" t="s">
        <v>694</v>
      </c>
      <c r="O262" t="s">
        <v>1529</v>
      </c>
      <c r="P262" t="s">
        <v>685</v>
      </c>
      <c r="Q262">
        <v>0</v>
      </c>
      <c r="R262" t="s">
        <v>1595</v>
      </c>
      <c r="S262" t="s">
        <v>158</v>
      </c>
      <c r="T262" t="s">
        <v>1276</v>
      </c>
      <c r="U262" t="s">
        <v>1277</v>
      </c>
      <c r="V262" t="s">
        <v>675</v>
      </c>
      <c r="W262" t="s">
        <v>676</v>
      </c>
      <c r="X262" s="402" t="s">
        <v>1278</v>
      </c>
      <c r="Y262" s="402" t="s">
        <v>1278</v>
      </c>
      <c r="Z262" t="s">
        <v>1279</v>
      </c>
      <c r="AA262" t="s">
        <v>4372</v>
      </c>
      <c r="AB262" t="s">
        <v>4373</v>
      </c>
      <c r="AC262" t="s">
        <v>759</v>
      </c>
      <c r="AD262" t="s">
        <v>760</v>
      </c>
      <c r="AE262" s="402" t="s">
        <v>1280</v>
      </c>
      <c r="AF262" t="s">
        <v>1169</v>
      </c>
      <c r="AG262">
        <v>75000</v>
      </c>
      <c r="AH262">
        <v>0</v>
      </c>
      <c r="AI262">
        <v>0</v>
      </c>
      <c r="AJ262">
        <v>0</v>
      </c>
      <c r="AK262" s="47">
        <v>75000</v>
      </c>
      <c r="AL262">
        <v>75000</v>
      </c>
      <c r="AM262">
        <v>0</v>
      </c>
    </row>
    <row r="263" spans="1:39">
      <c r="A263">
        <v>20220930</v>
      </c>
      <c r="B263">
        <v>7244</v>
      </c>
      <c r="C263">
        <v>6</v>
      </c>
      <c r="D263" t="s">
        <v>1697</v>
      </c>
      <c r="E263" s="402" t="s">
        <v>1908</v>
      </c>
      <c r="F263" t="s">
        <v>1721</v>
      </c>
      <c r="G263">
        <v>1</v>
      </c>
      <c r="H263" t="s">
        <v>1698</v>
      </c>
      <c r="I263">
        <v>1</v>
      </c>
      <c r="J263" t="s">
        <v>1597</v>
      </c>
      <c r="K263" t="s">
        <v>684</v>
      </c>
      <c r="L263">
        <v>8</v>
      </c>
      <c r="M263" t="s">
        <v>435</v>
      </c>
      <c r="N263" t="s">
        <v>694</v>
      </c>
      <c r="O263" t="s">
        <v>1529</v>
      </c>
      <c r="P263" t="s">
        <v>684</v>
      </c>
      <c r="Q263">
        <v>0</v>
      </c>
      <c r="R263" t="s">
        <v>1595</v>
      </c>
      <c r="S263" t="s">
        <v>158</v>
      </c>
      <c r="T263" t="s">
        <v>1493</v>
      </c>
      <c r="U263" t="s">
        <v>687</v>
      </c>
      <c r="V263" t="s">
        <v>675</v>
      </c>
      <c r="W263" t="s">
        <v>676</v>
      </c>
      <c r="X263" s="402" t="s">
        <v>1493</v>
      </c>
      <c r="Y263" s="402" t="s">
        <v>1047</v>
      </c>
      <c r="Z263" t="s">
        <v>1048</v>
      </c>
      <c r="AA263" t="s">
        <v>4483</v>
      </c>
      <c r="AB263" t="s">
        <v>4484</v>
      </c>
      <c r="AC263" t="s">
        <v>1293</v>
      </c>
      <c r="AD263" t="s">
        <v>1294</v>
      </c>
      <c r="AE263" s="402" t="s">
        <v>1493</v>
      </c>
      <c r="AF263" t="s">
        <v>687</v>
      </c>
      <c r="AG263">
        <v>-1770.71</v>
      </c>
      <c r="AH263">
        <v>0</v>
      </c>
      <c r="AI263">
        <v>0</v>
      </c>
      <c r="AJ263">
        <v>0</v>
      </c>
      <c r="AK263" s="47">
        <v>-1770.71</v>
      </c>
      <c r="AL263">
        <v>-1770.71</v>
      </c>
      <c r="AM263">
        <v>0</v>
      </c>
    </row>
    <row r="264" spans="1:39">
      <c r="A264">
        <v>20220930</v>
      </c>
      <c r="B264">
        <v>7244</v>
      </c>
      <c r="C264">
        <v>6</v>
      </c>
      <c r="D264" t="s">
        <v>1697</v>
      </c>
      <c r="E264" s="402" t="s">
        <v>1950</v>
      </c>
      <c r="F264" t="s">
        <v>1763</v>
      </c>
      <c r="G264">
        <v>1</v>
      </c>
      <c r="H264" t="s">
        <v>1698</v>
      </c>
      <c r="I264">
        <v>1</v>
      </c>
      <c r="J264" t="s">
        <v>1597</v>
      </c>
      <c r="K264" t="s">
        <v>684</v>
      </c>
      <c r="L264">
        <v>8</v>
      </c>
      <c r="M264" t="s">
        <v>435</v>
      </c>
      <c r="N264" t="s">
        <v>694</v>
      </c>
      <c r="O264" t="s">
        <v>1529</v>
      </c>
      <c r="P264" t="s">
        <v>693</v>
      </c>
      <c r="Q264">
        <v>0</v>
      </c>
      <c r="R264" t="s">
        <v>1595</v>
      </c>
      <c r="S264" t="s">
        <v>158</v>
      </c>
      <c r="T264" t="s">
        <v>816</v>
      </c>
      <c r="U264" t="s">
        <v>817</v>
      </c>
      <c r="V264" t="s">
        <v>675</v>
      </c>
      <c r="W264" t="s">
        <v>676</v>
      </c>
      <c r="X264" s="402" t="s">
        <v>789</v>
      </c>
      <c r="Y264" s="402" t="s">
        <v>789</v>
      </c>
      <c r="Z264" t="s">
        <v>790</v>
      </c>
      <c r="AA264" t="s">
        <v>4437</v>
      </c>
      <c r="AB264" t="s">
        <v>4438</v>
      </c>
      <c r="AC264" t="s">
        <v>814</v>
      </c>
      <c r="AD264" t="s">
        <v>815</v>
      </c>
      <c r="AE264" s="402" t="s">
        <v>793</v>
      </c>
      <c r="AF264" t="s">
        <v>794</v>
      </c>
      <c r="AG264">
        <v>300</v>
      </c>
      <c r="AH264">
        <v>0</v>
      </c>
      <c r="AI264">
        <v>0</v>
      </c>
      <c r="AJ264">
        <v>0</v>
      </c>
      <c r="AK264" s="55">
        <v>300</v>
      </c>
      <c r="AL264">
        <v>300</v>
      </c>
      <c r="AM264">
        <v>0</v>
      </c>
    </row>
    <row r="265" spans="1:39">
      <c r="A265">
        <v>20220930</v>
      </c>
      <c r="B265">
        <v>7244</v>
      </c>
      <c r="C265">
        <v>6</v>
      </c>
      <c r="D265" t="s">
        <v>1697</v>
      </c>
      <c r="E265" s="402" t="s">
        <v>1876</v>
      </c>
      <c r="F265" t="s">
        <v>1682</v>
      </c>
      <c r="G265">
        <v>1</v>
      </c>
      <c r="H265" t="s">
        <v>1698</v>
      </c>
      <c r="I265">
        <v>1</v>
      </c>
      <c r="J265" t="s">
        <v>1597</v>
      </c>
      <c r="K265" t="s">
        <v>684</v>
      </c>
      <c r="L265">
        <v>8</v>
      </c>
      <c r="M265" t="s">
        <v>435</v>
      </c>
      <c r="N265" t="s">
        <v>694</v>
      </c>
      <c r="O265" t="s">
        <v>1529</v>
      </c>
      <c r="P265" t="s">
        <v>693</v>
      </c>
      <c r="Q265">
        <v>0</v>
      </c>
      <c r="R265" t="s">
        <v>1595</v>
      </c>
      <c r="S265" t="s">
        <v>158</v>
      </c>
      <c r="T265" t="s">
        <v>765</v>
      </c>
      <c r="U265" t="s">
        <v>766</v>
      </c>
      <c r="V265" t="s">
        <v>675</v>
      </c>
      <c r="W265" t="s">
        <v>676</v>
      </c>
      <c r="X265" s="402" t="s">
        <v>1344</v>
      </c>
      <c r="Y265" s="402" t="s">
        <v>1344</v>
      </c>
      <c r="Z265" t="s">
        <v>1345</v>
      </c>
      <c r="AA265" t="s">
        <v>4442</v>
      </c>
      <c r="AB265" t="s">
        <v>1196</v>
      </c>
      <c r="AC265" t="s">
        <v>785</v>
      </c>
      <c r="AD265" t="s">
        <v>786</v>
      </c>
      <c r="AE265" s="402" t="s">
        <v>1346</v>
      </c>
      <c r="AF265" t="s">
        <v>1347</v>
      </c>
      <c r="AG265">
        <v>3.2099999999999902</v>
      </c>
      <c r="AH265">
        <v>0</v>
      </c>
      <c r="AI265">
        <v>0</v>
      </c>
      <c r="AJ265">
        <v>0</v>
      </c>
      <c r="AK265" s="47">
        <v>3.2099999999999902</v>
      </c>
      <c r="AL265">
        <v>3.2099999999999902</v>
      </c>
      <c r="AM265">
        <v>0</v>
      </c>
    </row>
    <row r="266" spans="1:39">
      <c r="A266">
        <v>20220930</v>
      </c>
      <c r="B266">
        <v>7244</v>
      </c>
      <c r="C266">
        <v>6</v>
      </c>
      <c r="D266" t="s">
        <v>1697</v>
      </c>
      <c r="E266" s="402" t="s">
        <v>1875</v>
      </c>
      <c r="F266" t="s">
        <v>1678</v>
      </c>
      <c r="G266">
        <v>1</v>
      </c>
      <c r="H266" t="s">
        <v>1698</v>
      </c>
      <c r="I266">
        <v>1</v>
      </c>
      <c r="J266" t="s">
        <v>1597</v>
      </c>
      <c r="K266" t="s">
        <v>684</v>
      </c>
      <c r="L266">
        <v>8</v>
      </c>
      <c r="M266" t="s">
        <v>435</v>
      </c>
      <c r="N266" t="s">
        <v>694</v>
      </c>
      <c r="O266" t="s">
        <v>1529</v>
      </c>
      <c r="P266" t="s">
        <v>674</v>
      </c>
      <c r="Q266">
        <v>0</v>
      </c>
      <c r="R266" t="s">
        <v>1595</v>
      </c>
      <c r="S266" t="s">
        <v>158</v>
      </c>
      <c r="T266" t="s">
        <v>1032</v>
      </c>
      <c r="U266" t="s">
        <v>1033</v>
      </c>
      <c r="V266" t="s">
        <v>675</v>
      </c>
      <c r="W266" t="s">
        <v>676</v>
      </c>
      <c r="X266" s="402" t="s">
        <v>1034</v>
      </c>
      <c r="Y266" s="402" t="s">
        <v>1034</v>
      </c>
      <c r="Z266" t="s">
        <v>1035</v>
      </c>
      <c r="AA266" t="s">
        <v>4432</v>
      </c>
      <c r="AB266" t="s">
        <v>4439</v>
      </c>
      <c r="AC266" t="s">
        <v>1036</v>
      </c>
      <c r="AD266" t="s">
        <v>1037</v>
      </c>
      <c r="AE266" s="402" t="s">
        <v>1038</v>
      </c>
      <c r="AF266" t="s">
        <v>4433</v>
      </c>
      <c r="AG266">
        <v>1467.5</v>
      </c>
      <c r="AH266">
        <v>0</v>
      </c>
      <c r="AI266">
        <v>0</v>
      </c>
      <c r="AJ266">
        <v>0</v>
      </c>
      <c r="AK266" s="47">
        <v>1467.5</v>
      </c>
      <c r="AL266">
        <v>1467.5</v>
      </c>
      <c r="AM266">
        <v>0</v>
      </c>
    </row>
    <row r="267" spans="1:39">
      <c r="A267">
        <v>20220930</v>
      </c>
      <c r="B267">
        <v>7242</v>
      </c>
      <c r="C267">
        <v>7</v>
      </c>
      <c r="D267" t="s">
        <v>1686</v>
      </c>
      <c r="E267" s="402" t="s">
        <v>1968</v>
      </c>
      <c r="F267" t="s">
        <v>1776</v>
      </c>
      <c r="G267">
        <v>1</v>
      </c>
      <c r="H267" t="s">
        <v>1687</v>
      </c>
      <c r="I267">
        <v>1</v>
      </c>
      <c r="J267" t="s">
        <v>1597</v>
      </c>
      <c r="K267" t="s">
        <v>684</v>
      </c>
      <c r="L267">
        <v>8</v>
      </c>
      <c r="M267" t="s">
        <v>435</v>
      </c>
      <c r="N267" t="s">
        <v>694</v>
      </c>
      <c r="O267" t="s">
        <v>703</v>
      </c>
      <c r="P267" t="s">
        <v>674</v>
      </c>
      <c r="Q267">
        <v>0</v>
      </c>
      <c r="R267" t="s">
        <v>1595</v>
      </c>
      <c r="S267" t="s">
        <v>158</v>
      </c>
      <c r="T267" t="s">
        <v>1032</v>
      </c>
      <c r="U267" t="s">
        <v>1033</v>
      </c>
      <c r="V267" t="s">
        <v>675</v>
      </c>
      <c r="W267" t="s">
        <v>676</v>
      </c>
      <c r="X267" s="402" t="s">
        <v>677</v>
      </c>
      <c r="Y267" s="402" t="s">
        <v>677</v>
      </c>
      <c r="Z267" t="s">
        <v>678</v>
      </c>
      <c r="AA267" t="s">
        <v>4371</v>
      </c>
      <c r="AB267" t="s">
        <v>33</v>
      </c>
      <c r="AC267" t="s">
        <v>679</v>
      </c>
      <c r="AD267" t="s">
        <v>680</v>
      </c>
      <c r="AE267" s="402" t="s">
        <v>681</v>
      </c>
      <c r="AF267" t="s">
        <v>682</v>
      </c>
      <c r="AG267">
        <v>-25000</v>
      </c>
      <c r="AH267">
        <v>0</v>
      </c>
      <c r="AI267">
        <v>0</v>
      </c>
      <c r="AJ267">
        <v>0</v>
      </c>
      <c r="AK267" s="47">
        <v>-25000</v>
      </c>
      <c r="AL267">
        <v>-25000</v>
      </c>
      <c r="AM267">
        <v>0</v>
      </c>
    </row>
    <row r="268" spans="1:39">
      <c r="A268">
        <v>20220930</v>
      </c>
      <c r="B268">
        <v>7242</v>
      </c>
      <c r="C268">
        <v>7</v>
      </c>
      <c r="D268" t="s">
        <v>1686</v>
      </c>
      <c r="E268" s="402" t="s">
        <v>1909</v>
      </c>
      <c r="F268" t="s">
        <v>1727</v>
      </c>
      <c r="G268">
        <v>1</v>
      </c>
      <c r="H268" t="s">
        <v>1687</v>
      </c>
      <c r="I268">
        <v>1</v>
      </c>
      <c r="J268" t="s">
        <v>1597</v>
      </c>
      <c r="K268" t="s">
        <v>684</v>
      </c>
      <c r="L268">
        <v>8</v>
      </c>
      <c r="M268" t="s">
        <v>435</v>
      </c>
      <c r="N268" t="s">
        <v>694</v>
      </c>
      <c r="O268" t="s">
        <v>703</v>
      </c>
      <c r="P268" t="s">
        <v>820</v>
      </c>
      <c r="Q268">
        <v>0</v>
      </c>
      <c r="R268" t="s">
        <v>1595</v>
      </c>
      <c r="S268" t="s">
        <v>158</v>
      </c>
      <c r="T268" t="s">
        <v>1039</v>
      </c>
      <c r="U268" t="s">
        <v>1224</v>
      </c>
      <c r="V268" t="s">
        <v>675</v>
      </c>
      <c r="W268" t="s">
        <v>676</v>
      </c>
      <c r="X268" s="402" t="s">
        <v>1039</v>
      </c>
      <c r="Y268" s="402" t="s">
        <v>1040</v>
      </c>
      <c r="Z268" t="s">
        <v>1041</v>
      </c>
      <c r="AA268" t="s">
        <v>4381</v>
      </c>
      <c r="AB268" t="s">
        <v>4382</v>
      </c>
      <c r="AC268" t="s">
        <v>1042</v>
      </c>
      <c r="AD268" t="s">
        <v>1043</v>
      </c>
      <c r="AE268" s="402" t="s">
        <v>1039</v>
      </c>
      <c r="AF268" t="s">
        <v>1224</v>
      </c>
      <c r="AG268">
        <v>-225.21</v>
      </c>
      <c r="AH268">
        <v>0</v>
      </c>
      <c r="AI268">
        <v>0</v>
      </c>
      <c r="AJ268">
        <v>0</v>
      </c>
      <c r="AK268" s="47">
        <v>-225.21</v>
      </c>
      <c r="AL268">
        <v>-204.659999999999</v>
      </c>
      <c r="AM268">
        <v>0</v>
      </c>
    </row>
    <row r="269" spans="1:39">
      <c r="A269">
        <v>20220930</v>
      </c>
      <c r="B269">
        <v>7242</v>
      </c>
      <c r="C269">
        <v>7</v>
      </c>
      <c r="D269" t="s">
        <v>1686</v>
      </c>
      <c r="E269" s="402" t="s">
        <v>1884</v>
      </c>
      <c r="F269" t="s">
        <v>1690</v>
      </c>
      <c r="G269">
        <v>1</v>
      </c>
      <c r="H269" t="s">
        <v>1687</v>
      </c>
      <c r="I269">
        <v>1</v>
      </c>
      <c r="J269" t="s">
        <v>1597</v>
      </c>
      <c r="K269" t="s">
        <v>684</v>
      </c>
      <c r="L269">
        <v>8</v>
      </c>
      <c r="M269" t="s">
        <v>435</v>
      </c>
      <c r="N269" t="s">
        <v>694</v>
      </c>
      <c r="O269" t="s">
        <v>703</v>
      </c>
      <c r="P269" t="s">
        <v>685</v>
      </c>
      <c r="Q269">
        <v>0</v>
      </c>
      <c r="R269" t="s">
        <v>1595</v>
      </c>
      <c r="S269" t="s">
        <v>158</v>
      </c>
      <c r="T269" t="s">
        <v>686</v>
      </c>
      <c r="U269" t="s">
        <v>687</v>
      </c>
      <c r="V269" t="s">
        <v>675</v>
      </c>
      <c r="W269" t="s">
        <v>676</v>
      </c>
      <c r="X269" s="402" t="s">
        <v>686</v>
      </c>
      <c r="Y269" s="402" t="s">
        <v>688</v>
      </c>
      <c r="Z269" t="s">
        <v>689</v>
      </c>
      <c r="AA269" t="s">
        <v>4379</v>
      </c>
      <c r="AB269" t="s">
        <v>4380</v>
      </c>
      <c r="AC269" t="s">
        <v>752</v>
      </c>
      <c r="AD269" t="s">
        <v>753</v>
      </c>
      <c r="AE269" s="402" t="s">
        <v>686</v>
      </c>
      <c r="AF269" t="s">
        <v>687</v>
      </c>
      <c r="AG269">
        <v>250.689999999999</v>
      </c>
      <c r="AH269">
        <v>0</v>
      </c>
      <c r="AI269">
        <v>0</v>
      </c>
      <c r="AJ269">
        <v>0</v>
      </c>
      <c r="AK269" s="47">
        <v>250.689999999999</v>
      </c>
      <c r="AL269">
        <v>230.13999999999899</v>
      </c>
      <c r="AM269">
        <v>0</v>
      </c>
    </row>
    <row r="270" spans="1:39">
      <c r="A270">
        <v>20220930</v>
      </c>
      <c r="B270">
        <v>7242</v>
      </c>
      <c r="C270">
        <v>7</v>
      </c>
      <c r="D270" t="s">
        <v>1686</v>
      </c>
      <c r="E270" s="402" t="s">
        <v>1878</v>
      </c>
      <c r="F270" t="s">
        <v>1684</v>
      </c>
      <c r="G270">
        <v>1</v>
      </c>
      <c r="H270" t="s">
        <v>1687</v>
      </c>
      <c r="I270">
        <v>1</v>
      </c>
      <c r="J270" t="s">
        <v>1597</v>
      </c>
      <c r="K270" t="s">
        <v>684</v>
      </c>
      <c r="L270">
        <v>8</v>
      </c>
      <c r="M270" t="s">
        <v>435</v>
      </c>
      <c r="N270" t="s">
        <v>694</v>
      </c>
      <c r="O270" t="s">
        <v>703</v>
      </c>
      <c r="P270" t="s">
        <v>685</v>
      </c>
      <c r="Q270">
        <v>0</v>
      </c>
      <c r="R270" t="s">
        <v>1595</v>
      </c>
      <c r="S270" t="s">
        <v>158</v>
      </c>
      <c r="T270" t="s">
        <v>686</v>
      </c>
      <c r="U270" t="s">
        <v>687</v>
      </c>
      <c r="V270" t="s">
        <v>675</v>
      </c>
      <c r="W270" t="s">
        <v>676</v>
      </c>
      <c r="X270" s="402" t="s">
        <v>686</v>
      </c>
      <c r="Y270" s="402" t="s">
        <v>1285</v>
      </c>
      <c r="Z270" t="s">
        <v>1286</v>
      </c>
      <c r="AA270" t="s">
        <v>4376</v>
      </c>
      <c r="AB270" t="s">
        <v>4377</v>
      </c>
      <c r="AC270" t="s">
        <v>752</v>
      </c>
      <c r="AD270" t="s">
        <v>753</v>
      </c>
      <c r="AE270" s="402" t="s">
        <v>686</v>
      </c>
      <c r="AF270" t="s">
        <v>687</v>
      </c>
      <c r="AG270">
        <v>25000</v>
      </c>
      <c r="AH270">
        <v>0</v>
      </c>
      <c r="AI270">
        <v>0</v>
      </c>
      <c r="AJ270">
        <v>0</v>
      </c>
      <c r="AK270" s="47">
        <v>25000</v>
      </c>
      <c r="AL270">
        <v>25000</v>
      </c>
      <c r="AM270">
        <v>0</v>
      </c>
    </row>
    <row r="271" spans="1:39">
      <c r="A271">
        <v>20220930</v>
      </c>
      <c r="B271">
        <v>7242</v>
      </c>
      <c r="C271">
        <v>7</v>
      </c>
      <c r="D271" t="s">
        <v>1686</v>
      </c>
      <c r="E271" s="402" t="s">
        <v>1875</v>
      </c>
      <c r="F271" t="s">
        <v>1678</v>
      </c>
      <c r="G271">
        <v>1</v>
      </c>
      <c r="H271" t="s">
        <v>1687</v>
      </c>
      <c r="I271">
        <v>1</v>
      </c>
      <c r="J271" t="s">
        <v>1597</v>
      </c>
      <c r="K271" t="s">
        <v>684</v>
      </c>
      <c r="L271">
        <v>8</v>
      </c>
      <c r="M271" t="s">
        <v>435</v>
      </c>
      <c r="N271" t="s">
        <v>694</v>
      </c>
      <c r="O271" t="s">
        <v>703</v>
      </c>
      <c r="P271" t="s">
        <v>674</v>
      </c>
      <c r="Q271">
        <v>0</v>
      </c>
      <c r="R271" t="s">
        <v>1595</v>
      </c>
      <c r="S271" t="s">
        <v>158</v>
      </c>
      <c r="T271" t="s">
        <v>1032</v>
      </c>
      <c r="U271" t="s">
        <v>1033</v>
      </c>
      <c r="V271" t="s">
        <v>675</v>
      </c>
      <c r="W271" t="s">
        <v>676</v>
      </c>
      <c r="X271" s="402" t="s">
        <v>1034</v>
      </c>
      <c r="Y271" s="402" t="s">
        <v>1034</v>
      </c>
      <c r="Z271" t="s">
        <v>1035</v>
      </c>
      <c r="AA271" t="s">
        <v>4432</v>
      </c>
      <c r="AB271" t="s">
        <v>4439</v>
      </c>
      <c r="AC271" t="s">
        <v>1036</v>
      </c>
      <c r="AD271" t="s">
        <v>1037</v>
      </c>
      <c r="AE271" s="402" t="s">
        <v>1038</v>
      </c>
      <c r="AF271" t="s">
        <v>4433</v>
      </c>
      <c r="AG271">
        <v>-25.48</v>
      </c>
      <c r="AH271">
        <v>0</v>
      </c>
      <c r="AI271">
        <v>0</v>
      </c>
      <c r="AJ271">
        <v>0</v>
      </c>
      <c r="AK271" s="47">
        <v>-25.48</v>
      </c>
      <c r="AL271">
        <v>-25.48</v>
      </c>
      <c r="AM271">
        <v>0</v>
      </c>
    </row>
    <row r="272" spans="1:39">
      <c r="A272">
        <v>20220930</v>
      </c>
      <c r="B272">
        <v>7242</v>
      </c>
      <c r="C272">
        <v>7</v>
      </c>
      <c r="D272" t="s">
        <v>1686</v>
      </c>
      <c r="E272" s="402" t="s">
        <v>1908</v>
      </c>
      <c r="F272" t="s">
        <v>1721</v>
      </c>
      <c r="G272">
        <v>1</v>
      </c>
      <c r="H272" t="s">
        <v>1687</v>
      </c>
      <c r="I272">
        <v>1</v>
      </c>
      <c r="J272" t="s">
        <v>1597</v>
      </c>
      <c r="K272" t="s">
        <v>684</v>
      </c>
      <c r="L272">
        <v>8</v>
      </c>
      <c r="M272" t="s">
        <v>435</v>
      </c>
      <c r="N272" t="s">
        <v>694</v>
      </c>
      <c r="O272" t="s">
        <v>703</v>
      </c>
      <c r="P272" t="s">
        <v>684</v>
      </c>
      <c r="Q272">
        <v>0</v>
      </c>
      <c r="R272" t="s">
        <v>1595</v>
      </c>
      <c r="S272" t="s">
        <v>158</v>
      </c>
      <c r="T272" t="s">
        <v>1493</v>
      </c>
      <c r="V272" t="s">
        <v>675</v>
      </c>
      <c r="W272" t="s">
        <v>676</v>
      </c>
      <c r="X272" s="402" t="s">
        <v>1000</v>
      </c>
      <c r="Y272" s="402" t="s">
        <v>1000</v>
      </c>
      <c r="Z272" t="s">
        <v>1001</v>
      </c>
      <c r="AA272" t="s">
        <v>4483</v>
      </c>
      <c r="AB272" t="s">
        <v>4484</v>
      </c>
      <c r="AC272" t="s">
        <v>1002</v>
      </c>
      <c r="AD272" t="s">
        <v>1003</v>
      </c>
      <c r="AE272" s="402" t="s">
        <v>1004</v>
      </c>
      <c r="AF272" t="s">
        <v>1005</v>
      </c>
      <c r="AG272">
        <v>-3.2099999999999902</v>
      </c>
      <c r="AH272">
        <v>0</v>
      </c>
      <c r="AI272">
        <v>0</v>
      </c>
      <c r="AJ272">
        <v>0</v>
      </c>
      <c r="AK272" s="47">
        <v>-3.2099999999999902</v>
      </c>
      <c r="AL272">
        <v>-3.2099999999999902</v>
      </c>
      <c r="AM272">
        <v>0</v>
      </c>
    </row>
    <row r="273" spans="1:39">
      <c r="A273">
        <v>20220930</v>
      </c>
      <c r="B273">
        <v>7242</v>
      </c>
      <c r="C273">
        <v>7</v>
      </c>
      <c r="D273" t="s">
        <v>1686</v>
      </c>
      <c r="E273" s="402" t="s">
        <v>1876</v>
      </c>
      <c r="F273" t="s">
        <v>1682</v>
      </c>
      <c r="G273">
        <v>1</v>
      </c>
      <c r="H273" t="s">
        <v>1687</v>
      </c>
      <c r="I273">
        <v>1</v>
      </c>
      <c r="J273" t="s">
        <v>1597</v>
      </c>
      <c r="K273" t="s">
        <v>684</v>
      </c>
      <c r="L273">
        <v>8</v>
      </c>
      <c r="M273" t="s">
        <v>435</v>
      </c>
      <c r="N273" t="s">
        <v>694</v>
      </c>
      <c r="O273" t="s">
        <v>703</v>
      </c>
      <c r="P273" t="s">
        <v>693</v>
      </c>
      <c r="Q273">
        <v>0</v>
      </c>
      <c r="R273" t="s">
        <v>1595</v>
      </c>
      <c r="S273" t="s">
        <v>158</v>
      </c>
      <c r="T273" t="s">
        <v>765</v>
      </c>
      <c r="U273" t="s">
        <v>766</v>
      </c>
      <c r="V273" t="s">
        <v>675</v>
      </c>
      <c r="W273" t="s">
        <v>676</v>
      </c>
      <c r="X273" s="402" t="s">
        <v>767</v>
      </c>
      <c r="Y273" s="402" t="s">
        <v>767</v>
      </c>
      <c r="Z273" t="s">
        <v>768</v>
      </c>
      <c r="AA273" t="s">
        <v>4442</v>
      </c>
      <c r="AB273" t="s">
        <v>1196</v>
      </c>
      <c r="AC273" t="s">
        <v>785</v>
      </c>
      <c r="AD273" t="s">
        <v>786</v>
      </c>
      <c r="AE273" s="402" t="s">
        <v>771</v>
      </c>
      <c r="AF273" t="s">
        <v>739</v>
      </c>
      <c r="AG273">
        <v>3.2099999999999902</v>
      </c>
      <c r="AH273">
        <v>0</v>
      </c>
      <c r="AI273">
        <v>0</v>
      </c>
      <c r="AJ273">
        <v>0</v>
      </c>
      <c r="AK273" s="55">
        <v>3.2099999999999902</v>
      </c>
      <c r="AL273">
        <v>3.2099999999999902</v>
      </c>
      <c r="AM273">
        <v>0</v>
      </c>
    </row>
    <row r="274" spans="1:39">
      <c r="A274" s="592">
        <v>20220930</v>
      </c>
      <c r="B274" s="592">
        <v>7242</v>
      </c>
      <c r="C274" s="592">
        <v>2</v>
      </c>
      <c r="D274" s="592" t="s">
        <v>1598</v>
      </c>
      <c r="E274" s="593" t="s">
        <v>1916</v>
      </c>
      <c r="F274" s="592"/>
      <c r="G274" s="592">
        <v>201</v>
      </c>
      <c r="H274" s="592" t="s">
        <v>1609</v>
      </c>
      <c r="I274" s="592">
        <v>2</v>
      </c>
      <c r="J274" s="592" t="s">
        <v>1610</v>
      </c>
      <c r="K274" s="592" t="s">
        <v>684</v>
      </c>
      <c r="L274" s="592">
        <v>8</v>
      </c>
      <c r="M274" s="592" t="s">
        <v>435</v>
      </c>
      <c r="N274" s="592" t="s">
        <v>2011</v>
      </c>
      <c r="O274" s="592" t="s">
        <v>1046</v>
      </c>
      <c r="P274" s="592" t="s">
        <v>820</v>
      </c>
      <c r="Q274" s="592">
        <v>0</v>
      </c>
      <c r="R274" s="592" t="s">
        <v>1595</v>
      </c>
      <c r="S274" s="592" t="s">
        <v>158</v>
      </c>
      <c r="T274" s="592"/>
      <c r="U274" s="592"/>
      <c r="V274" s="592" t="s">
        <v>872</v>
      </c>
      <c r="W274" s="592" t="s">
        <v>873</v>
      </c>
      <c r="X274" s="593" t="s">
        <v>881</v>
      </c>
      <c r="Y274" s="593" t="s">
        <v>881</v>
      </c>
      <c r="Z274" s="592" t="s">
        <v>455</v>
      </c>
      <c r="AA274" s="592" t="s">
        <v>4383</v>
      </c>
      <c r="AB274" s="592" t="s">
        <v>4384</v>
      </c>
      <c r="AC274" s="592" t="s">
        <v>886</v>
      </c>
      <c r="AD274" s="592" t="s">
        <v>887</v>
      </c>
      <c r="AE274" s="593" t="s">
        <v>884</v>
      </c>
      <c r="AF274" s="592"/>
      <c r="AG274" s="592">
        <v>0</v>
      </c>
      <c r="AH274" s="592">
        <v>0</v>
      </c>
      <c r="AI274" s="592">
        <v>0</v>
      </c>
      <c r="AJ274" s="592">
        <v>0</v>
      </c>
      <c r="AK274" s="594">
        <v>507800.84</v>
      </c>
      <c r="AL274" s="592">
        <v>507800.84</v>
      </c>
      <c r="AM274" s="592">
        <v>0</v>
      </c>
    </row>
    <row r="275" spans="1:39">
      <c r="A275" s="592">
        <v>20220930</v>
      </c>
      <c r="B275" s="592">
        <v>7242</v>
      </c>
      <c r="C275" s="592">
        <v>2</v>
      </c>
      <c r="D275" s="592" t="s">
        <v>1598</v>
      </c>
      <c r="E275" s="593" t="s">
        <v>1916</v>
      </c>
      <c r="F275" s="592"/>
      <c r="G275" s="592">
        <v>201</v>
      </c>
      <c r="H275" s="592" t="s">
        <v>1609</v>
      </c>
      <c r="I275" s="592">
        <v>2</v>
      </c>
      <c r="J275" s="592" t="s">
        <v>1610</v>
      </c>
      <c r="K275" s="592" t="s">
        <v>684</v>
      </c>
      <c r="L275" s="592">
        <v>8</v>
      </c>
      <c r="M275" s="592" t="s">
        <v>435</v>
      </c>
      <c r="N275" s="592" t="s">
        <v>2011</v>
      </c>
      <c r="O275" s="592" t="s">
        <v>1046</v>
      </c>
      <c r="P275" s="592" t="s">
        <v>820</v>
      </c>
      <c r="Q275" s="592">
        <v>0</v>
      </c>
      <c r="R275" s="592" t="s">
        <v>1595</v>
      </c>
      <c r="S275" s="592" t="s">
        <v>158</v>
      </c>
      <c r="T275" s="592"/>
      <c r="U275" s="592"/>
      <c r="V275" s="592" t="s">
        <v>872</v>
      </c>
      <c r="W275" s="592" t="s">
        <v>873</v>
      </c>
      <c r="X275" s="593" t="s">
        <v>1223</v>
      </c>
      <c r="Y275" s="593" t="s">
        <v>881</v>
      </c>
      <c r="Z275" s="592" t="s">
        <v>455</v>
      </c>
      <c r="AA275" s="592" t="s">
        <v>4383</v>
      </c>
      <c r="AB275" s="592" t="s">
        <v>4384</v>
      </c>
      <c r="AC275" s="592" t="s">
        <v>886</v>
      </c>
      <c r="AD275" s="592" t="s">
        <v>887</v>
      </c>
      <c r="AE275" s="593" t="s">
        <v>1223</v>
      </c>
      <c r="AF275" s="592" t="s">
        <v>1224</v>
      </c>
      <c r="AG275" s="592">
        <v>0</v>
      </c>
      <c r="AH275" s="592">
        <v>0</v>
      </c>
      <c r="AI275" s="592">
        <v>0</v>
      </c>
      <c r="AJ275" s="592">
        <v>0</v>
      </c>
      <c r="AK275" s="594">
        <v>-507800.84</v>
      </c>
      <c r="AL275" s="592">
        <v>-507800.84</v>
      </c>
      <c r="AM275" s="592">
        <v>0</v>
      </c>
    </row>
    <row r="276" spans="1:39">
      <c r="A276" s="595">
        <v>20220930</v>
      </c>
      <c r="B276" s="595">
        <v>7242</v>
      </c>
      <c r="C276" s="595">
        <v>2</v>
      </c>
      <c r="D276" s="595" t="s">
        <v>1598</v>
      </c>
      <c r="E276" s="596" t="s">
        <v>1843</v>
      </c>
      <c r="F276" s="595"/>
      <c r="G276" s="595">
        <v>201</v>
      </c>
      <c r="H276" s="595" t="s">
        <v>1609</v>
      </c>
      <c r="I276" s="595">
        <v>2</v>
      </c>
      <c r="J276" s="595" t="s">
        <v>1610</v>
      </c>
      <c r="K276" s="595" t="s">
        <v>684</v>
      </c>
      <c r="L276" s="595">
        <v>8</v>
      </c>
      <c r="M276" s="595" t="s">
        <v>435</v>
      </c>
      <c r="N276" s="595" t="s">
        <v>2012</v>
      </c>
      <c r="O276" s="595" t="s">
        <v>2013</v>
      </c>
      <c r="P276" s="595" t="s">
        <v>685</v>
      </c>
      <c r="Q276" s="595">
        <v>0</v>
      </c>
      <c r="R276" s="595" t="s">
        <v>1595</v>
      </c>
      <c r="S276" s="595" t="s">
        <v>158</v>
      </c>
      <c r="T276" s="595" t="s">
        <v>1170</v>
      </c>
      <c r="U276" s="595" t="s">
        <v>1171</v>
      </c>
      <c r="V276" s="595" t="s">
        <v>872</v>
      </c>
      <c r="W276" s="595" t="s">
        <v>873</v>
      </c>
      <c r="X276" s="596" t="s">
        <v>611</v>
      </c>
      <c r="Y276" s="596" t="s">
        <v>611</v>
      </c>
      <c r="Z276" s="595" t="s">
        <v>612</v>
      </c>
      <c r="AA276" s="595"/>
      <c r="AB276" s="595"/>
      <c r="AC276" s="595" t="s">
        <v>1269</v>
      </c>
      <c r="AD276" s="595" t="s">
        <v>1270</v>
      </c>
      <c r="AE276" s="596" t="s">
        <v>1174</v>
      </c>
      <c r="AF276" s="595" t="s">
        <v>1169</v>
      </c>
      <c r="AG276" s="595">
        <v>0</v>
      </c>
      <c r="AH276" s="595">
        <v>0</v>
      </c>
      <c r="AI276" s="595">
        <v>0</v>
      </c>
      <c r="AJ276" s="595">
        <v>0</v>
      </c>
      <c r="AK276" s="597">
        <v>-943680</v>
      </c>
      <c r="AL276" s="595">
        <v>-943680</v>
      </c>
      <c r="AM276" s="595">
        <v>0</v>
      </c>
    </row>
    <row r="277" spans="1:39">
      <c r="A277" s="595">
        <v>20220930</v>
      </c>
      <c r="B277" s="595">
        <v>7242</v>
      </c>
      <c r="C277" s="595">
        <v>2</v>
      </c>
      <c r="D277" s="595" t="s">
        <v>1598</v>
      </c>
      <c r="E277" s="596" t="s">
        <v>1843</v>
      </c>
      <c r="F277" s="595"/>
      <c r="G277" s="595">
        <v>201</v>
      </c>
      <c r="H277" s="595" t="s">
        <v>1609</v>
      </c>
      <c r="I277" s="595">
        <v>2</v>
      </c>
      <c r="J277" s="595" t="s">
        <v>1610</v>
      </c>
      <c r="K277" s="595" t="s">
        <v>684</v>
      </c>
      <c r="L277" s="595">
        <v>8</v>
      </c>
      <c r="M277" s="595" t="s">
        <v>435</v>
      </c>
      <c r="N277" s="595" t="s">
        <v>2012</v>
      </c>
      <c r="O277" s="595" t="s">
        <v>2013</v>
      </c>
      <c r="P277" s="595" t="s">
        <v>685</v>
      </c>
      <c r="Q277" s="595">
        <v>0</v>
      </c>
      <c r="R277" s="595" t="s">
        <v>1595</v>
      </c>
      <c r="S277" s="595" t="s">
        <v>158</v>
      </c>
      <c r="T277" s="595" t="s">
        <v>1170</v>
      </c>
      <c r="U277" s="595" t="s">
        <v>1171</v>
      </c>
      <c r="V277" s="595" t="s">
        <v>872</v>
      </c>
      <c r="W277" s="595" t="s">
        <v>873</v>
      </c>
      <c r="X277" s="596" t="s">
        <v>611</v>
      </c>
      <c r="Y277" s="596" t="s">
        <v>611</v>
      </c>
      <c r="Z277" s="595" t="s">
        <v>612</v>
      </c>
      <c r="AA277" s="595"/>
      <c r="AB277" s="595"/>
      <c r="AC277" s="595" t="s">
        <v>4527</v>
      </c>
      <c r="AD277" s="595" t="s">
        <v>1454</v>
      </c>
      <c r="AE277" s="596" t="s">
        <v>1174</v>
      </c>
      <c r="AF277" s="595" t="s">
        <v>1169</v>
      </c>
      <c r="AG277" s="595">
        <v>0</v>
      </c>
      <c r="AH277" s="595">
        <v>0</v>
      </c>
      <c r="AI277" s="595">
        <v>0</v>
      </c>
      <c r="AJ277" s="595">
        <v>0</v>
      </c>
      <c r="AK277" s="597">
        <v>943680</v>
      </c>
      <c r="AL277" s="595">
        <v>943680</v>
      </c>
      <c r="AM277" s="595">
        <v>0</v>
      </c>
    </row>
    <row r="278" spans="1:39">
      <c r="A278" s="595">
        <v>20220930</v>
      </c>
      <c r="B278" s="595">
        <v>7242</v>
      </c>
      <c r="C278" s="595">
        <v>2</v>
      </c>
      <c r="D278" s="595" t="s">
        <v>1598</v>
      </c>
      <c r="E278" s="596" t="s">
        <v>1837</v>
      </c>
      <c r="F278" s="595"/>
      <c r="G278" s="595">
        <v>201</v>
      </c>
      <c r="H278" s="595" t="s">
        <v>1609</v>
      </c>
      <c r="I278" s="595">
        <v>2</v>
      </c>
      <c r="J278" s="595" t="s">
        <v>1610</v>
      </c>
      <c r="K278" s="595" t="s">
        <v>684</v>
      </c>
      <c r="L278" s="595">
        <v>8</v>
      </c>
      <c r="M278" s="595" t="s">
        <v>435</v>
      </c>
      <c r="N278" s="595" t="s">
        <v>2012</v>
      </c>
      <c r="O278" s="595" t="s">
        <v>2013</v>
      </c>
      <c r="P278" s="595" t="s">
        <v>685</v>
      </c>
      <c r="Q278" s="595">
        <v>0</v>
      </c>
      <c r="R278" s="595" t="s">
        <v>1595</v>
      </c>
      <c r="S278" s="595" t="s">
        <v>158</v>
      </c>
      <c r="T278" s="595" t="s">
        <v>1271</v>
      </c>
      <c r="U278" s="595" t="s">
        <v>1272</v>
      </c>
      <c r="V278" s="595" t="s">
        <v>872</v>
      </c>
      <c r="W278" s="595" t="s">
        <v>873</v>
      </c>
      <c r="X278" s="596" t="s">
        <v>451</v>
      </c>
      <c r="Y278" s="596" t="s">
        <v>451</v>
      </c>
      <c r="Z278" s="595" t="s">
        <v>480</v>
      </c>
      <c r="AA278" s="595"/>
      <c r="AB278" s="595"/>
      <c r="AC278" s="595" t="s">
        <v>1269</v>
      </c>
      <c r="AD278" s="595" t="s">
        <v>1270</v>
      </c>
      <c r="AE278" s="596" t="s">
        <v>1174</v>
      </c>
      <c r="AF278" s="595" t="s">
        <v>1169</v>
      </c>
      <c r="AG278" s="595">
        <v>0</v>
      </c>
      <c r="AH278" s="595">
        <v>0</v>
      </c>
      <c r="AI278" s="595">
        <v>0</v>
      </c>
      <c r="AJ278" s="595">
        <v>0</v>
      </c>
      <c r="AK278" s="597">
        <v>-16792.9199999999</v>
      </c>
      <c r="AL278" s="595">
        <v>-16792.9199999999</v>
      </c>
      <c r="AM278" s="595">
        <v>0</v>
      </c>
    </row>
    <row r="279" spans="1:39">
      <c r="A279" s="595">
        <v>20220930</v>
      </c>
      <c r="B279" s="595">
        <v>7242</v>
      </c>
      <c r="C279" s="595">
        <v>2</v>
      </c>
      <c r="D279" s="595" t="s">
        <v>1598</v>
      </c>
      <c r="E279" s="596" t="s">
        <v>1837</v>
      </c>
      <c r="F279" s="595"/>
      <c r="G279" s="595">
        <v>201</v>
      </c>
      <c r="H279" s="595" t="s">
        <v>1609</v>
      </c>
      <c r="I279" s="595">
        <v>2</v>
      </c>
      <c r="J279" s="595" t="s">
        <v>1610</v>
      </c>
      <c r="K279" s="595" t="s">
        <v>684</v>
      </c>
      <c r="L279" s="595">
        <v>8</v>
      </c>
      <c r="M279" s="595" t="s">
        <v>435</v>
      </c>
      <c r="N279" s="595" t="s">
        <v>2012</v>
      </c>
      <c r="O279" s="595" t="s">
        <v>2013</v>
      </c>
      <c r="P279" s="595" t="s">
        <v>685</v>
      </c>
      <c r="Q279" s="595">
        <v>0</v>
      </c>
      <c r="R279" s="595" t="s">
        <v>1595</v>
      </c>
      <c r="S279" s="595" t="s">
        <v>158</v>
      </c>
      <c r="T279" s="595" t="s">
        <v>1271</v>
      </c>
      <c r="U279" s="595" t="s">
        <v>1272</v>
      </c>
      <c r="V279" s="595" t="s">
        <v>872</v>
      </c>
      <c r="W279" s="595" t="s">
        <v>873</v>
      </c>
      <c r="X279" s="596" t="s">
        <v>451</v>
      </c>
      <c r="Y279" s="596" t="s">
        <v>451</v>
      </c>
      <c r="Z279" s="595" t="s">
        <v>480</v>
      </c>
      <c r="AA279" s="595"/>
      <c r="AB279" s="595"/>
      <c r="AC279" s="595" t="s">
        <v>4527</v>
      </c>
      <c r="AD279" s="595" t="s">
        <v>1454</v>
      </c>
      <c r="AE279" s="596" t="s">
        <v>1174</v>
      </c>
      <c r="AF279" s="595" t="s">
        <v>1169</v>
      </c>
      <c r="AG279" s="595">
        <v>0</v>
      </c>
      <c r="AH279" s="595">
        <v>0</v>
      </c>
      <c r="AI279" s="595">
        <v>0</v>
      </c>
      <c r="AJ279" s="595">
        <v>0</v>
      </c>
      <c r="AK279" s="597">
        <v>16792.9199999999</v>
      </c>
      <c r="AL279" s="595">
        <v>16792.9199999999</v>
      </c>
      <c r="AM279" s="595">
        <v>0</v>
      </c>
    </row>
    <row r="280" spans="1:39">
      <c r="A280" s="592">
        <v>20220930</v>
      </c>
      <c r="B280" s="592">
        <v>7242</v>
      </c>
      <c r="C280" s="592">
        <v>7</v>
      </c>
      <c r="D280" s="592" t="s">
        <v>1686</v>
      </c>
      <c r="E280" s="593" t="s">
        <v>1884</v>
      </c>
      <c r="F280" s="592"/>
      <c r="G280" s="592">
        <v>1</v>
      </c>
      <c r="H280" s="592" t="s">
        <v>1687</v>
      </c>
      <c r="I280" s="592">
        <v>1</v>
      </c>
      <c r="J280" s="592" t="s">
        <v>1597</v>
      </c>
      <c r="K280" s="592" t="s">
        <v>684</v>
      </c>
      <c r="L280" s="592">
        <v>8</v>
      </c>
      <c r="M280" s="592" t="s">
        <v>435</v>
      </c>
      <c r="N280" s="592" t="s">
        <v>2014</v>
      </c>
      <c r="O280" s="592" t="s">
        <v>1046</v>
      </c>
      <c r="P280" s="592" t="s">
        <v>685</v>
      </c>
      <c r="Q280" s="592">
        <v>0</v>
      </c>
      <c r="R280" s="592" t="s">
        <v>1595</v>
      </c>
      <c r="S280" s="592" t="s">
        <v>158</v>
      </c>
      <c r="T280" s="592"/>
      <c r="U280" s="592"/>
      <c r="V280" s="592" t="s">
        <v>675</v>
      </c>
      <c r="W280" s="592" t="s">
        <v>676</v>
      </c>
      <c r="X280" s="593" t="s">
        <v>688</v>
      </c>
      <c r="Y280" s="593" t="s">
        <v>688</v>
      </c>
      <c r="Z280" s="592" t="s">
        <v>689</v>
      </c>
      <c r="AA280" s="592" t="s">
        <v>4379</v>
      </c>
      <c r="AB280" s="592" t="s">
        <v>4380</v>
      </c>
      <c r="AC280" s="592" t="s">
        <v>752</v>
      </c>
      <c r="AD280" s="592" t="s">
        <v>753</v>
      </c>
      <c r="AE280" s="593" t="s">
        <v>4528</v>
      </c>
      <c r="AF280" s="592"/>
      <c r="AG280" s="592">
        <v>0</v>
      </c>
      <c r="AH280" s="592">
        <v>0</v>
      </c>
      <c r="AI280" s="592">
        <v>0</v>
      </c>
      <c r="AJ280" s="592">
        <v>0</v>
      </c>
      <c r="AK280" s="594">
        <v>0.01</v>
      </c>
      <c r="AL280" s="592">
        <v>0.01</v>
      </c>
      <c r="AM280" s="592">
        <v>0</v>
      </c>
    </row>
    <row r="281" spans="1:39">
      <c r="A281" s="592">
        <v>20220930</v>
      </c>
      <c r="B281" s="592">
        <v>7242</v>
      </c>
      <c r="C281" s="592">
        <v>7</v>
      </c>
      <c r="D281" s="592" t="s">
        <v>1686</v>
      </c>
      <c r="E281" s="593" t="s">
        <v>1884</v>
      </c>
      <c r="F281" s="592"/>
      <c r="G281" s="592">
        <v>1</v>
      </c>
      <c r="H281" s="592" t="s">
        <v>1687</v>
      </c>
      <c r="I281" s="592">
        <v>1</v>
      </c>
      <c r="J281" s="592" t="s">
        <v>1597</v>
      </c>
      <c r="K281" s="592" t="s">
        <v>684</v>
      </c>
      <c r="L281" s="592">
        <v>8</v>
      </c>
      <c r="M281" s="592" t="s">
        <v>435</v>
      </c>
      <c r="N281" s="592" t="s">
        <v>2014</v>
      </c>
      <c r="O281" s="592" t="s">
        <v>1046</v>
      </c>
      <c r="P281" s="592" t="s">
        <v>685</v>
      </c>
      <c r="Q281" s="592">
        <v>0</v>
      </c>
      <c r="R281" s="592" t="s">
        <v>1595</v>
      </c>
      <c r="S281" s="592" t="s">
        <v>158</v>
      </c>
      <c r="T281" s="592"/>
      <c r="U281" s="592"/>
      <c r="V281" s="592" t="s">
        <v>675</v>
      </c>
      <c r="W281" s="592" t="s">
        <v>676</v>
      </c>
      <c r="X281" s="593" t="s">
        <v>686</v>
      </c>
      <c r="Y281" s="593" t="s">
        <v>688</v>
      </c>
      <c r="Z281" s="592" t="s">
        <v>689</v>
      </c>
      <c r="AA281" s="592" t="s">
        <v>4379</v>
      </c>
      <c r="AB281" s="592" t="s">
        <v>4380</v>
      </c>
      <c r="AC281" s="592" t="s">
        <v>752</v>
      </c>
      <c r="AD281" s="592" t="s">
        <v>753</v>
      </c>
      <c r="AE281" s="593" t="s">
        <v>686</v>
      </c>
      <c r="AF281" s="592" t="s">
        <v>687</v>
      </c>
      <c r="AG281" s="592">
        <v>0</v>
      </c>
      <c r="AH281" s="592">
        <v>0</v>
      </c>
      <c r="AI281" s="592">
        <v>0</v>
      </c>
      <c r="AJ281" s="592">
        <v>0</v>
      </c>
      <c r="AK281" s="594">
        <v>-0.01</v>
      </c>
      <c r="AL281" s="592">
        <v>-0.01</v>
      </c>
      <c r="AM281" s="592">
        <v>0</v>
      </c>
    </row>
    <row r="282" spans="1:39">
      <c r="A282" s="592">
        <v>20220930</v>
      </c>
      <c r="B282" s="592">
        <v>7242</v>
      </c>
      <c r="C282" s="592">
        <v>7</v>
      </c>
      <c r="D282" s="592" t="s">
        <v>1686</v>
      </c>
      <c r="E282" s="593" t="s">
        <v>1908</v>
      </c>
      <c r="F282" s="592"/>
      <c r="G282" s="592">
        <v>1</v>
      </c>
      <c r="H282" s="592" t="s">
        <v>1687</v>
      </c>
      <c r="I282" s="592">
        <v>1</v>
      </c>
      <c r="J282" s="592" t="s">
        <v>1597</v>
      </c>
      <c r="K282" s="592" t="s">
        <v>684</v>
      </c>
      <c r="L282" s="592">
        <v>8</v>
      </c>
      <c r="M282" s="592" t="s">
        <v>435</v>
      </c>
      <c r="N282" s="592" t="s">
        <v>2015</v>
      </c>
      <c r="O282" s="592" t="s">
        <v>1046</v>
      </c>
      <c r="P282" s="592" t="s">
        <v>684</v>
      </c>
      <c r="Q282" s="592">
        <v>0</v>
      </c>
      <c r="R282" s="592" t="s">
        <v>1595</v>
      </c>
      <c r="S282" s="592" t="s">
        <v>158</v>
      </c>
      <c r="T282" s="592"/>
      <c r="U282" s="592"/>
      <c r="V282" s="592" t="s">
        <v>675</v>
      </c>
      <c r="W282" s="592" t="s">
        <v>676</v>
      </c>
      <c r="X282" s="593" t="s">
        <v>1493</v>
      </c>
      <c r="Y282" s="593" t="s">
        <v>1000</v>
      </c>
      <c r="Z282" s="592" t="s">
        <v>1001</v>
      </c>
      <c r="AA282" s="592" t="s">
        <v>4483</v>
      </c>
      <c r="AB282" s="592" t="s">
        <v>4484</v>
      </c>
      <c r="AC282" s="592" t="s">
        <v>1002</v>
      </c>
      <c r="AD282" s="592" t="s">
        <v>1003</v>
      </c>
      <c r="AE282" s="593" t="s">
        <v>1493</v>
      </c>
      <c r="AF282" s="592" t="s">
        <v>687</v>
      </c>
      <c r="AG282" s="592">
        <v>0</v>
      </c>
      <c r="AH282" s="592">
        <v>0</v>
      </c>
      <c r="AI282" s="592">
        <v>0</v>
      </c>
      <c r="AJ282" s="592">
        <v>0</v>
      </c>
      <c r="AK282" s="594">
        <v>-3.2099999999999902</v>
      </c>
      <c r="AL282" s="592">
        <v>-3.2099999999999902</v>
      </c>
      <c r="AM282" s="592">
        <v>0</v>
      </c>
    </row>
    <row r="283" spans="1:39">
      <c r="A283" s="592">
        <v>20220930</v>
      </c>
      <c r="B283" s="592">
        <v>7242</v>
      </c>
      <c r="C283" s="592">
        <v>7</v>
      </c>
      <c r="D283" s="592" t="s">
        <v>1686</v>
      </c>
      <c r="E283" s="593" t="s">
        <v>1908</v>
      </c>
      <c r="F283" s="592"/>
      <c r="G283" s="592">
        <v>1</v>
      </c>
      <c r="H283" s="592" t="s">
        <v>1687</v>
      </c>
      <c r="I283" s="592">
        <v>1</v>
      </c>
      <c r="J283" s="592" t="s">
        <v>1597</v>
      </c>
      <c r="K283" s="592" t="s">
        <v>684</v>
      </c>
      <c r="L283" s="592">
        <v>8</v>
      </c>
      <c r="M283" s="592" t="s">
        <v>435</v>
      </c>
      <c r="N283" s="592" t="s">
        <v>2015</v>
      </c>
      <c r="O283" s="592" t="s">
        <v>1046</v>
      </c>
      <c r="P283" s="592" t="s">
        <v>684</v>
      </c>
      <c r="Q283" s="592">
        <v>0</v>
      </c>
      <c r="R283" s="592" t="s">
        <v>1595</v>
      </c>
      <c r="S283" s="592" t="s">
        <v>158</v>
      </c>
      <c r="T283" s="592"/>
      <c r="U283" s="592"/>
      <c r="V283" s="592" t="s">
        <v>675</v>
      </c>
      <c r="W283" s="592" t="s">
        <v>676</v>
      </c>
      <c r="X283" s="593" t="s">
        <v>1000</v>
      </c>
      <c r="Y283" s="593" t="s">
        <v>1000</v>
      </c>
      <c r="Z283" s="592" t="s">
        <v>1001</v>
      </c>
      <c r="AA283" s="592" t="s">
        <v>4483</v>
      </c>
      <c r="AB283" s="592" t="s">
        <v>4484</v>
      </c>
      <c r="AC283" s="592" t="s">
        <v>1002</v>
      </c>
      <c r="AD283" s="592" t="s">
        <v>1003</v>
      </c>
      <c r="AE283" s="593" t="s">
        <v>1004</v>
      </c>
      <c r="AF283" s="592" t="s">
        <v>1005</v>
      </c>
      <c r="AG283" s="592">
        <v>0</v>
      </c>
      <c r="AH283" s="592">
        <v>0</v>
      </c>
      <c r="AI283" s="592">
        <v>0</v>
      </c>
      <c r="AJ283" s="592">
        <v>0</v>
      </c>
      <c r="AK283" s="594">
        <v>3.2099999999999902</v>
      </c>
      <c r="AL283" s="592">
        <v>3.2099999999999902</v>
      </c>
      <c r="AM283" s="592">
        <v>0</v>
      </c>
    </row>
    <row r="284" spans="1:39">
      <c r="A284" s="592">
        <v>20220930</v>
      </c>
      <c r="B284" s="592">
        <v>7242</v>
      </c>
      <c r="C284" s="592">
        <v>7</v>
      </c>
      <c r="D284" s="592" t="s">
        <v>1686</v>
      </c>
      <c r="E284" s="593" t="s">
        <v>1909</v>
      </c>
      <c r="F284" s="592"/>
      <c r="G284" s="592">
        <v>1</v>
      </c>
      <c r="H284" s="592" t="s">
        <v>1687</v>
      </c>
      <c r="I284" s="592">
        <v>1</v>
      </c>
      <c r="J284" s="592" t="s">
        <v>1597</v>
      </c>
      <c r="K284" s="592" t="s">
        <v>684</v>
      </c>
      <c r="L284" s="592">
        <v>8</v>
      </c>
      <c r="M284" s="592" t="s">
        <v>435</v>
      </c>
      <c r="N284" s="592" t="s">
        <v>2016</v>
      </c>
      <c r="O284" s="592" t="s">
        <v>1046</v>
      </c>
      <c r="P284" s="592" t="s">
        <v>820</v>
      </c>
      <c r="Q284" s="592">
        <v>0</v>
      </c>
      <c r="R284" s="592" t="s">
        <v>1595</v>
      </c>
      <c r="S284" s="592" t="s">
        <v>158</v>
      </c>
      <c r="T284" s="592"/>
      <c r="U284" s="592"/>
      <c r="V284" s="592" t="s">
        <v>675</v>
      </c>
      <c r="W284" s="592" t="s">
        <v>676</v>
      </c>
      <c r="X284" s="593" t="s">
        <v>1040</v>
      </c>
      <c r="Y284" s="593" t="s">
        <v>1040</v>
      </c>
      <c r="Z284" s="592" t="s">
        <v>1041</v>
      </c>
      <c r="AA284" s="592" t="s">
        <v>4381</v>
      </c>
      <c r="AB284" s="592" t="s">
        <v>4382</v>
      </c>
      <c r="AC284" s="592" t="s">
        <v>1042</v>
      </c>
      <c r="AD284" s="592" t="s">
        <v>1043</v>
      </c>
      <c r="AE284" s="593" t="s">
        <v>1044</v>
      </c>
      <c r="AF284" s="592"/>
      <c r="AG284" s="592">
        <v>0</v>
      </c>
      <c r="AH284" s="592">
        <v>0</v>
      </c>
      <c r="AI284" s="592">
        <v>0</v>
      </c>
      <c r="AJ284" s="592">
        <v>0</v>
      </c>
      <c r="AK284" s="594">
        <v>-0.82999999999999896</v>
      </c>
      <c r="AL284" s="592">
        <v>-0.82999999999999896</v>
      </c>
      <c r="AM284" s="592">
        <v>0</v>
      </c>
    </row>
    <row r="285" spans="1:39">
      <c r="A285" s="592">
        <v>20220930</v>
      </c>
      <c r="B285" s="592">
        <v>7242</v>
      </c>
      <c r="C285" s="592">
        <v>7</v>
      </c>
      <c r="D285" s="592" t="s">
        <v>1686</v>
      </c>
      <c r="E285" s="593" t="s">
        <v>1909</v>
      </c>
      <c r="F285" s="592"/>
      <c r="G285" s="592">
        <v>1</v>
      </c>
      <c r="H285" s="592" t="s">
        <v>1687</v>
      </c>
      <c r="I285" s="592">
        <v>1</v>
      </c>
      <c r="J285" s="592" t="s">
        <v>1597</v>
      </c>
      <c r="K285" s="592" t="s">
        <v>684</v>
      </c>
      <c r="L285" s="592">
        <v>8</v>
      </c>
      <c r="M285" s="592" t="s">
        <v>435</v>
      </c>
      <c r="N285" s="592" t="s">
        <v>2016</v>
      </c>
      <c r="O285" s="592" t="s">
        <v>1046</v>
      </c>
      <c r="P285" s="592" t="s">
        <v>820</v>
      </c>
      <c r="Q285" s="592">
        <v>0</v>
      </c>
      <c r="R285" s="592" t="s">
        <v>1595</v>
      </c>
      <c r="S285" s="592" t="s">
        <v>158</v>
      </c>
      <c r="T285" s="592"/>
      <c r="U285" s="592"/>
      <c r="V285" s="592" t="s">
        <v>675</v>
      </c>
      <c r="W285" s="592" t="s">
        <v>676</v>
      </c>
      <c r="X285" s="593" t="s">
        <v>1039</v>
      </c>
      <c r="Y285" s="593" t="s">
        <v>1040</v>
      </c>
      <c r="Z285" s="592" t="s">
        <v>1041</v>
      </c>
      <c r="AA285" s="592" t="s">
        <v>4381</v>
      </c>
      <c r="AB285" s="592" t="s">
        <v>4382</v>
      </c>
      <c r="AC285" s="592" t="s">
        <v>1042</v>
      </c>
      <c r="AD285" s="592" t="s">
        <v>1043</v>
      </c>
      <c r="AE285" s="593" t="s">
        <v>1039</v>
      </c>
      <c r="AF285" s="592" t="s">
        <v>1224</v>
      </c>
      <c r="AG285" s="592">
        <v>0</v>
      </c>
      <c r="AH285" s="592">
        <v>0</v>
      </c>
      <c r="AI285" s="592">
        <v>0</v>
      </c>
      <c r="AJ285" s="592">
        <v>0</v>
      </c>
      <c r="AK285" s="594">
        <v>0.82999999999999896</v>
      </c>
      <c r="AL285" s="592">
        <v>0.82999999999999896</v>
      </c>
      <c r="AM285" s="592">
        <v>0</v>
      </c>
    </row>
    <row r="286" spans="1:39">
      <c r="A286" s="592">
        <v>20220930</v>
      </c>
      <c r="B286" s="592">
        <v>7242</v>
      </c>
      <c r="C286" s="592">
        <v>2</v>
      </c>
      <c r="D286" s="592" t="s">
        <v>1598</v>
      </c>
      <c r="E286" s="593" t="s">
        <v>1861</v>
      </c>
      <c r="F286" s="592"/>
      <c r="G286" s="592">
        <v>107</v>
      </c>
      <c r="H286" s="592" t="s">
        <v>1600</v>
      </c>
      <c r="I286" s="592">
        <v>3</v>
      </c>
      <c r="J286" s="592" t="s">
        <v>1594</v>
      </c>
      <c r="K286" s="592" t="s">
        <v>684</v>
      </c>
      <c r="L286" s="592">
        <v>8</v>
      </c>
      <c r="M286" s="592" t="s">
        <v>435</v>
      </c>
      <c r="N286" s="592" t="s">
        <v>2017</v>
      </c>
      <c r="O286" s="592" t="s">
        <v>1046</v>
      </c>
      <c r="P286" s="592" t="s">
        <v>685</v>
      </c>
      <c r="Q286" s="592">
        <v>0</v>
      </c>
      <c r="R286" s="592" t="s">
        <v>1595</v>
      </c>
      <c r="S286" s="592" t="s">
        <v>158</v>
      </c>
      <c r="T286" s="592"/>
      <c r="U286" s="592"/>
      <c r="V286" s="592" t="s">
        <v>675</v>
      </c>
      <c r="W286" s="592" t="s">
        <v>676</v>
      </c>
      <c r="X286" s="593" t="s">
        <v>1284</v>
      </c>
      <c r="Y286" s="593" t="s">
        <v>1518</v>
      </c>
      <c r="Z286" s="592" t="s">
        <v>1519</v>
      </c>
      <c r="AA286" s="592" t="s">
        <v>4529</v>
      </c>
      <c r="AB286" s="592" t="s">
        <v>4530</v>
      </c>
      <c r="AC286" s="592" t="s">
        <v>4531</v>
      </c>
      <c r="AD286" s="592"/>
      <c r="AE286" s="593" t="s">
        <v>1284</v>
      </c>
      <c r="AF286" s="592" t="s">
        <v>1141</v>
      </c>
      <c r="AG286" s="592">
        <v>0</v>
      </c>
      <c r="AH286" s="592">
        <v>0</v>
      </c>
      <c r="AI286" s="592">
        <v>0</v>
      </c>
      <c r="AJ286" s="592">
        <v>0</v>
      </c>
      <c r="AK286" s="594">
        <v>-2035393.82</v>
      </c>
      <c r="AL286" s="592">
        <v>-2035393.82</v>
      </c>
      <c r="AM286" s="592">
        <v>0</v>
      </c>
    </row>
    <row r="287" spans="1:39">
      <c r="A287" s="592">
        <v>20220930</v>
      </c>
      <c r="B287" s="592">
        <v>7242</v>
      </c>
      <c r="C287" s="592">
        <v>2</v>
      </c>
      <c r="D287" s="592" t="s">
        <v>1598</v>
      </c>
      <c r="E287" s="593" t="s">
        <v>1861</v>
      </c>
      <c r="F287" s="592"/>
      <c r="G287" s="592">
        <v>107</v>
      </c>
      <c r="H287" s="592" t="s">
        <v>1600</v>
      </c>
      <c r="I287" s="592">
        <v>3</v>
      </c>
      <c r="J287" s="592" t="s">
        <v>1594</v>
      </c>
      <c r="K287" s="592" t="s">
        <v>684</v>
      </c>
      <c r="L287" s="592">
        <v>8</v>
      </c>
      <c r="M287" s="592" t="s">
        <v>435</v>
      </c>
      <c r="N287" s="592" t="s">
        <v>2017</v>
      </c>
      <c r="O287" s="592" t="s">
        <v>1046</v>
      </c>
      <c r="P287" s="592" t="s">
        <v>685</v>
      </c>
      <c r="Q287" s="592">
        <v>0</v>
      </c>
      <c r="R287" s="592" t="s">
        <v>1595</v>
      </c>
      <c r="S287" s="592" t="s">
        <v>158</v>
      </c>
      <c r="T287" s="592"/>
      <c r="U287" s="592"/>
      <c r="V287" s="592" t="s">
        <v>675</v>
      </c>
      <c r="W287" s="592" t="s">
        <v>676</v>
      </c>
      <c r="X287" s="593" t="s">
        <v>1140</v>
      </c>
      <c r="Y287" s="593" t="s">
        <v>1142</v>
      </c>
      <c r="Z287" s="592" t="s">
        <v>1143</v>
      </c>
      <c r="AA287" s="592"/>
      <c r="AB287" s="592"/>
      <c r="AC287" s="592" t="s">
        <v>1144</v>
      </c>
      <c r="AD287" s="592" t="s">
        <v>1145</v>
      </c>
      <c r="AE287" s="593" t="s">
        <v>1140</v>
      </c>
      <c r="AF287" s="592" t="s">
        <v>1141</v>
      </c>
      <c r="AG287" s="592">
        <v>0</v>
      </c>
      <c r="AH287" s="592">
        <v>0</v>
      </c>
      <c r="AI287" s="592">
        <v>0</v>
      </c>
      <c r="AJ287" s="592">
        <v>0</v>
      </c>
      <c r="AK287" s="594">
        <v>2035393.82</v>
      </c>
      <c r="AL287" s="592">
        <v>2035393.82</v>
      </c>
      <c r="AM287" s="592">
        <v>0</v>
      </c>
    </row>
    <row r="288" spans="1:39">
      <c r="A288" s="592">
        <v>20220930</v>
      </c>
      <c r="B288" s="592">
        <v>7242</v>
      </c>
      <c r="C288" s="592">
        <v>2</v>
      </c>
      <c r="D288" s="592" t="s">
        <v>1598</v>
      </c>
      <c r="E288" s="593" t="s">
        <v>1901</v>
      </c>
      <c r="F288" s="592"/>
      <c r="G288" s="592">
        <v>107</v>
      </c>
      <c r="H288" s="592" t="s">
        <v>1600</v>
      </c>
      <c r="I288" s="592">
        <v>3</v>
      </c>
      <c r="J288" s="592" t="s">
        <v>1594</v>
      </c>
      <c r="K288" s="592" t="s">
        <v>684</v>
      </c>
      <c r="L288" s="592">
        <v>8</v>
      </c>
      <c r="M288" s="592" t="s">
        <v>435</v>
      </c>
      <c r="N288" s="592" t="s">
        <v>2018</v>
      </c>
      <c r="O288" s="592" t="s">
        <v>1046</v>
      </c>
      <c r="P288" s="592" t="s">
        <v>684</v>
      </c>
      <c r="Q288" s="592">
        <v>0</v>
      </c>
      <c r="R288" s="592" t="s">
        <v>1595</v>
      </c>
      <c r="S288" s="592" t="s">
        <v>158</v>
      </c>
      <c r="T288" s="592"/>
      <c r="U288" s="592"/>
      <c r="V288" s="592" t="s">
        <v>675</v>
      </c>
      <c r="W288" s="592" t="s">
        <v>676</v>
      </c>
      <c r="X288" s="592" t="s">
        <v>1534</v>
      </c>
      <c r="Y288" s="593" t="s">
        <v>1047</v>
      </c>
      <c r="Z288" s="592" t="s">
        <v>1048</v>
      </c>
      <c r="AA288" s="592" t="s">
        <v>4403</v>
      </c>
      <c r="AB288" s="592" t="s">
        <v>23</v>
      </c>
      <c r="AC288" s="592" t="s">
        <v>1293</v>
      </c>
      <c r="AD288" s="592" t="s">
        <v>1294</v>
      </c>
      <c r="AE288" s="593" t="s">
        <v>1534</v>
      </c>
      <c r="AF288" s="592"/>
      <c r="AG288" s="592">
        <v>0</v>
      </c>
      <c r="AH288" s="592">
        <v>0</v>
      </c>
      <c r="AI288" s="592">
        <v>0</v>
      </c>
      <c r="AJ288" s="592">
        <v>0</v>
      </c>
      <c r="AK288" s="594">
        <v>-252.879999999999</v>
      </c>
      <c r="AL288" s="592">
        <v>-252.879999999999</v>
      </c>
      <c r="AM288" s="592">
        <v>0</v>
      </c>
    </row>
    <row r="289" spans="1:39">
      <c r="A289" s="592">
        <v>20220930</v>
      </c>
      <c r="B289" s="592">
        <v>7242</v>
      </c>
      <c r="C289" s="592">
        <v>2</v>
      </c>
      <c r="D289" s="592" t="s">
        <v>1598</v>
      </c>
      <c r="E289" s="593" t="s">
        <v>1901</v>
      </c>
      <c r="F289" s="592"/>
      <c r="G289" s="592">
        <v>107</v>
      </c>
      <c r="H289" s="592" t="s">
        <v>1600</v>
      </c>
      <c r="I289" s="592">
        <v>3</v>
      </c>
      <c r="J289" s="592" t="s">
        <v>1594</v>
      </c>
      <c r="K289" s="592" t="s">
        <v>684</v>
      </c>
      <c r="L289" s="592">
        <v>8</v>
      </c>
      <c r="M289" s="592" t="s">
        <v>435</v>
      </c>
      <c r="N289" s="592" t="s">
        <v>2018</v>
      </c>
      <c r="O289" s="592" t="s">
        <v>1046</v>
      </c>
      <c r="P289" s="592" t="s">
        <v>684</v>
      </c>
      <c r="Q289" s="592">
        <v>0</v>
      </c>
      <c r="R289" s="592" t="s">
        <v>1595</v>
      </c>
      <c r="S289" s="592" t="s">
        <v>158</v>
      </c>
      <c r="T289" s="592"/>
      <c r="U289" s="592"/>
      <c r="V289" s="592" t="s">
        <v>675</v>
      </c>
      <c r="W289" s="592" t="s">
        <v>676</v>
      </c>
      <c r="X289" s="593" t="s">
        <v>1047</v>
      </c>
      <c r="Y289" s="593" t="s">
        <v>1047</v>
      </c>
      <c r="Z289" s="592" t="s">
        <v>1048</v>
      </c>
      <c r="AA289" s="592" t="s">
        <v>4403</v>
      </c>
      <c r="AB289" s="592" t="s">
        <v>23</v>
      </c>
      <c r="AC289" s="592" t="s">
        <v>1293</v>
      </c>
      <c r="AD289" s="592" t="s">
        <v>1294</v>
      </c>
      <c r="AE289" s="593" t="s">
        <v>1004</v>
      </c>
      <c r="AF289" s="592" t="s">
        <v>1005</v>
      </c>
      <c r="AG289" s="592">
        <v>0</v>
      </c>
      <c r="AH289" s="592">
        <v>0</v>
      </c>
      <c r="AI289" s="592">
        <v>0</v>
      </c>
      <c r="AJ289" s="592">
        <v>0</v>
      </c>
      <c r="AK289" s="594">
        <v>252.879999999999</v>
      </c>
      <c r="AL289" s="592">
        <v>252.879999999999</v>
      </c>
      <c r="AM289" s="592">
        <v>0</v>
      </c>
    </row>
    <row r="290" spans="1:39">
      <c r="A290" s="592">
        <v>20220930</v>
      </c>
      <c r="B290" s="592">
        <v>7242</v>
      </c>
      <c r="C290" s="592">
        <v>2</v>
      </c>
      <c r="D290" s="592" t="s">
        <v>1598</v>
      </c>
      <c r="E290" s="593" t="s">
        <v>1855</v>
      </c>
      <c r="F290" s="592"/>
      <c r="G290" s="592">
        <v>107</v>
      </c>
      <c r="H290" s="592" t="s">
        <v>1600</v>
      </c>
      <c r="I290" s="592">
        <v>3</v>
      </c>
      <c r="J290" s="592" t="s">
        <v>1594</v>
      </c>
      <c r="K290" s="592" t="s">
        <v>684</v>
      </c>
      <c r="L290" s="592">
        <v>8</v>
      </c>
      <c r="M290" s="592" t="s">
        <v>435</v>
      </c>
      <c r="N290" s="592" t="s">
        <v>2019</v>
      </c>
      <c r="O290" s="592" t="s">
        <v>1046</v>
      </c>
      <c r="P290" s="592" t="s">
        <v>685</v>
      </c>
      <c r="Q290" s="592">
        <v>0</v>
      </c>
      <c r="R290" s="592" t="s">
        <v>1595</v>
      </c>
      <c r="S290" s="592" t="s">
        <v>158</v>
      </c>
      <c r="T290" s="592"/>
      <c r="U290" s="592"/>
      <c r="V290" s="592" t="s">
        <v>675</v>
      </c>
      <c r="W290" s="592" t="s">
        <v>676</v>
      </c>
      <c r="X290" s="593" t="s">
        <v>1061</v>
      </c>
      <c r="Y290" s="593" t="s">
        <v>1061</v>
      </c>
      <c r="Z290" s="592"/>
      <c r="AA290" s="592" t="s">
        <v>4387</v>
      </c>
      <c r="AB290" s="592" t="s">
        <v>947</v>
      </c>
      <c r="AC290" s="592" t="s">
        <v>1147</v>
      </c>
      <c r="AD290" s="592" t="s">
        <v>1148</v>
      </c>
      <c r="AE290" s="593" t="s">
        <v>1492</v>
      </c>
      <c r="AF290" s="592"/>
      <c r="AG290" s="592">
        <v>0</v>
      </c>
      <c r="AH290" s="592">
        <v>0</v>
      </c>
      <c r="AI290" s="592">
        <v>0</v>
      </c>
      <c r="AJ290" s="592">
        <v>0</v>
      </c>
      <c r="AK290" s="594">
        <v>452.37999999999897</v>
      </c>
      <c r="AL290" s="592">
        <v>452.37999999999897</v>
      </c>
      <c r="AM290" s="592">
        <v>0</v>
      </c>
    </row>
    <row r="291" spans="1:39">
      <c r="A291" s="592">
        <v>20220930</v>
      </c>
      <c r="B291" s="592">
        <v>7242</v>
      </c>
      <c r="C291" s="592">
        <v>2</v>
      </c>
      <c r="D291" s="592" t="s">
        <v>1598</v>
      </c>
      <c r="E291" s="593" t="s">
        <v>1855</v>
      </c>
      <c r="F291" s="592"/>
      <c r="G291" s="592">
        <v>107</v>
      </c>
      <c r="H291" s="592" t="s">
        <v>1600</v>
      </c>
      <c r="I291" s="592">
        <v>3</v>
      </c>
      <c r="J291" s="592" t="s">
        <v>1594</v>
      </c>
      <c r="K291" s="592" t="s">
        <v>684</v>
      </c>
      <c r="L291" s="592">
        <v>8</v>
      </c>
      <c r="M291" s="592" t="s">
        <v>435</v>
      </c>
      <c r="N291" s="592" t="s">
        <v>2019</v>
      </c>
      <c r="O291" s="592" t="s">
        <v>1046</v>
      </c>
      <c r="P291" s="592" t="s">
        <v>685</v>
      </c>
      <c r="Q291" s="592">
        <v>0</v>
      </c>
      <c r="R291" s="592" t="s">
        <v>1595</v>
      </c>
      <c r="S291" s="592" t="s">
        <v>158</v>
      </c>
      <c r="T291" s="592"/>
      <c r="U291" s="592"/>
      <c r="V291" s="592" t="s">
        <v>675</v>
      </c>
      <c r="W291" s="592" t="s">
        <v>676</v>
      </c>
      <c r="X291" s="593" t="s">
        <v>1140</v>
      </c>
      <c r="Y291" s="593" t="s">
        <v>1061</v>
      </c>
      <c r="Z291" s="592"/>
      <c r="AA291" s="592" t="s">
        <v>4387</v>
      </c>
      <c r="AB291" s="592" t="s">
        <v>947</v>
      </c>
      <c r="AC291" s="592" t="s">
        <v>1147</v>
      </c>
      <c r="AD291" s="592" t="s">
        <v>1148</v>
      </c>
      <c r="AE291" s="593" t="s">
        <v>1140</v>
      </c>
      <c r="AF291" s="592" t="s">
        <v>1141</v>
      </c>
      <c r="AG291" s="592">
        <v>0</v>
      </c>
      <c r="AH291" s="592">
        <v>0</v>
      </c>
      <c r="AI291" s="592">
        <v>0</v>
      </c>
      <c r="AJ291" s="592">
        <v>0</v>
      </c>
      <c r="AK291" s="594">
        <v>-452.37999999999897</v>
      </c>
      <c r="AL291" s="592">
        <v>-452.37999999999897</v>
      </c>
      <c r="AM291" s="592">
        <v>0</v>
      </c>
    </row>
    <row r="292" spans="1:39">
      <c r="A292" s="592">
        <v>20220930</v>
      </c>
      <c r="B292" s="592">
        <v>7242</v>
      </c>
      <c r="C292" s="592">
        <v>2</v>
      </c>
      <c r="D292" s="592" t="s">
        <v>1598</v>
      </c>
      <c r="E292" s="593" t="s">
        <v>1910</v>
      </c>
      <c r="F292" s="592"/>
      <c r="G292" s="592">
        <v>107</v>
      </c>
      <c r="H292" s="592" t="s">
        <v>1600</v>
      </c>
      <c r="I292" s="592">
        <v>3</v>
      </c>
      <c r="J292" s="592" t="s">
        <v>1594</v>
      </c>
      <c r="K292" s="592" t="s">
        <v>684</v>
      </c>
      <c r="L292" s="592">
        <v>8</v>
      </c>
      <c r="M292" s="592" t="s">
        <v>435</v>
      </c>
      <c r="N292" s="592" t="s">
        <v>2020</v>
      </c>
      <c r="O292" s="592" t="s">
        <v>1046</v>
      </c>
      <c r="P292" s="592" t="s">
        <v>820</v>
      </c>
      <c r="Q292" s="592">
        <v>0</v>
      </c>
      <c r="R292" s="592" t="s">
        <v>1595</v>
      </c>
      <c r="S292" s="592" t="s">
        <v>158</v>
      </c>
      <c r="T292" s="592"/>
      <c r="U292" s="592"/>
      <c r="V292" s="592" t="s">
        <v>675</v>
      </c>
      <c r="W292" s="592" t="s">
        <v>676</v>
      </c>
      <c r="X292" s="593" t="s">
        <v>1225</v>
      </c>
      <c r="Y292" s="593" t="s">
        <v>1225</v>
      </c>
      <c r="Z292" s="592" t="s">
        <v>1226</v>
      </c>
      <c r="AA292" s="592" t="s">
        <v>4381</v>
      </c>
      <c r="AB292" s="592" t="s">
        <v>4382</v>
      </c>
      <c r="AC292" s="592" t="s">
        <v>1227</v>
      </c>
      <c r="AD292" s="592" t="s">
        <v>1228</v>
      </c>
      <c r="AE292" s="593" t="s">
        <v>1044</v>
      </c>
      <c r="AF292" s="592"/>
      <c r="AG292" s="592">
        <v>0</v>
      </c>
      <c r="AH292" s="592">
        <v>0</v>
      </c>
      <c r="AI292" s="592">
        <v>0</v>
      </c>
      <c r="AJ292" s="592">
        <v>0</v>
      </c>
      <c r="AK292" s="594">
        <v>-451.19999999999902</v>
      </c>
      <c r="AL292" s="592">
        <v>-451.19999999999902</v>
      </c>
      <c r="AM292" s="592">
        <v>0</v>
      </c>
    </row>
    <row r="293" spans="1:39">
      <c r="A293" s="592">
        <v>20220930</v>
      </c>
      <c r="B293" s="592">
        <v>7242</v>
      </c>
      <c r="C293" s="592">
        <v>2</v>
      </c>
      <c r="D293" s="592" t="s">
        <v>1598</v>
      </c>
      <c r="E293" s="593" t="s">
        <v>1910</v>
      </c>
      <c r="F293" s="592"/>
      <c r="G293" s="592">
        <v>107</v>
      </c>
      <c r="H293" s="592" t="s">
        <v>1600</v>
      </c>
      <c r="I293" s="592">
        <v>3</v>
      </c>
      <c r="J293" s="592" t="s">
        <v>1594</v>
      </c>
      <c r="K293" s="592" t="s">
        <v>684</v>
      </c>
      <c r="L293" s="592">
        <v>8</v>
      </c>
      <c r="M293" s="592" t="s">
        <v>435</v>
      </c>
      <c r="N293" s="592" t="s">
        <v>2020</v>
      </c>
      <c r="O293" s="592" t="s">
        <v>1046</v>
      </c>
      <c r="P293" s="592" t="s">
        <v>820</v>
      </c>
      <c r="Q293" s="592">
        <v>0</v>
      </c>
      <c r="R293" s="592" t="s">
        <v>1595</v>
      </c>
      <c r="S293" s="592" t="s">
        <v>158</v>
      </c>
      <c r="T293" s="592"/>
      <c r="U293" s="592"/>
      <c r="V293" s="592" t="s">
        <v>675</v>
      </c>
      <c r="W293" s="592" t="s">
        <v>676</v>
      </c>
      <c r="X293" s="593" t="s">
        <v>1223</v>
      </c>
      <c r="Y293" s="593" t="s">
        <v>1225</v>
      </c>
      <c r="Z293" s="592" t="s">
        <v>1226</v>
      </c>
      <c r="AA293" s="592" t="s">
        <v>4381</v>
      </c>
      <c r="AB293" s="592" t="s">
        <v>4382</v>
      </c>
      <c r="AC293" s="592" t="s">
        <v>1227</v>
      </c>
      <c r="AD293" s="592" t="s">
        <v>1228</v>
      </c>
      <c r="AE293" s="593" t="s">
        <v>1223</v>
      </c>
      <c r="AF293" s="592" t="s">
        <v>1224</v>
      </c>
      <c r="AG293" s="592">
        <v>0</v>
      </c>
      <c r="AH293" s="592">
        <v>0</v>
      </c>
      <c r="AI293" s="592">
        <v>0</v>
      </c>
      <c r="AJ293" s="592">
        <v>0</v>
      </c>
      <c r="AK293" s="594">
        <v>451.19999999999902</v>
      </c>
      <c r="AL293" s="592">
        <v>451.19999999999902</v>
      </c>
      <c r="AM293" s="592">
        <v>0</v>
      </c>
    </row>
    <row r="294" spans="1:39">
      <c r="A294" s="592">
        <v>20220930</v>
      </c>
      <c r="B294" s="592">
        <v>7242</v>
      </c>
      <c r="C294" s="592">
        <v>8</v>
      </c>
      <c r="D294" s="592" t="s">
        <v>1722</v>
      </c>
      <c r="E294" s="593" t="s">
        <v>1884</v>
      </c>
      <c r="F294" s="592"/>
      <c r="G294" s="592">
        <v>1</v>
      </c>
      <c r="H294" s="592" t="s">
        <v>1723</v>
      </c>
      <c r="I294" s="592">
        <v>1</v>
      </c>
      <c r="J294" s="592" t="s">
        <v>1724</v>
      </c>
      <c r="K294" s="592" t="s">
        <v>684</v>
      </c>
      <c r="L294" s="592">
        <v>8</v>
      </c>
      <c r="M294" s="592" t="s">
        <v>435</v>
      </c>
      <c r="N294" s="592" t="s">
        <v>2021</v>
      </c>
      <c r="O294" s="592" t="s">
        <v>1046</v>
      </c>
      <c r="P294" s="592" t="s">
        <v>685</v>
      </c>
      <c r="Q294" s="592">
        <v>0</v>
      </c>
      <c r="R294" s="592" t="s">
        <v>1595</v>
      </c>
      <c r="S294" s="592" t="s">
        <v>158</v>
      </c>
      <c r="T294" s="592"/>
      <c r="U294" s="592"/>
      <c r="V294" s="592" t="s">
        <v>675</v>
      </c>
      <c r="W294" s="592" t="s">
        <v>676</v>
      </c>
      <c r="X294" s="593" t="s">
        <v>688</v>
      </c>
      <c r="Y294" s="593" t="s">
        <v>688</v>
      </c>
      <c r="Z294" s="592" t="s">
        <v>689</v>
      </c>
      <c r="AA294" s="592" t="s">
        <v>4379</v>
      </c>
      <c r="AB294" s="592" t="s">
        <v>4380</v>
      </c>
      <c r="AC294" s="592" t="s">
        <v>752</v>
      </c>
      <c r="AD294" s="592" t="s">
        <v>753</v>
      </c>
      <c r="AE294" s="593" t="s">
        <v>4528</v>
      </c>
      <c r="AF294" s="592"/>
      <c r="AG294" s="592">
        <v>0</v>
      </c>
      <c r="AH294" s="592">
        <v>0</v>
      </c>
      <c r="AI294" s="592">
        <v>0</v>
      </c>
      <c r="AJ294" s="592">
        <v>0</v>
      </c>
      <c r="AK294" s="594">
        <v>2.9999999999999898E-2</v>
      </c>
      <c r="AL294" s="592">
        <v>2.9999999999999898E-2</v>
      </c>
      <c r="AM294" s="592">
        <v>0</v>
      </c>
    </row>
    <row r="295" spans="1:39">
      <c r="A295" s="592">
        <v>20220930</v>
      </c>
      <c r="B295" s="592">
        <v>7242</v>
      </c>
      <c r="C295" s="592">
        <v>8</v>
      </c>
      <c r="D295" s="592" t="s">
        <v>1722</v>
      </c>
      <c r="E295" s="593" t="s">
        <v>1884</v>
      </c>
      <c r="F295" s="592"/>
      <c r="G295" s="592">
        <v>1</v>
      </c>
      <c r="H295" s="592" t="s">
        <v>1723</v>
      </c>
      <c r="I295" s="592">
        <v>1</v>
      </c>
      <c r="J295" s="592" t="s">
        <v>1724</v>
      </c>
      <c r="K295" s="592" t="s">
        <v>684</v>
      </c>
      <c r="L295" s="592">
        <v>8</v>
      </c>
      <c r="M295" s="592" t="s">
        <v>435</v>
      </c>
      <c r="N295" s="592" t="s">
        <v>2021</v>
      </c>
      <c r="O295" s="592" t="s">
        <v>1046</v>
      </c>
      <c r="P295" s="592" t="s">
        <v>685</v>
      </c>
      <c r="Q295" s="592">
        <v>0</v>
      </c>
      <c r="R295" s="592" t="s">
        <v>1595</v>
      </c>
      <c r="S295" s="592" t="s">
        <v>158</v>
      </c>
      <c r="T295" s="592"/>
      <c r="U295" s="592"/>
      <c r="V295" s="592" t="s">
        <v>675</v>
      </c>
      <c r="W295" s="592" t="s">
        <v>676</v>
      </c>
      <c r="X295" s="593" t="s">
        <v>686</v>
      </c>
      <c r="Y295" s="593" t="s">
        <v>688</v>
      </c>
      <c r="Z295" s="592" t="s">
        <v>689</v>
      </c>
      <c r="AA295" s="592" t="s">
        <v>4379</v>
      </c>
      <c r="AB295" s="592" t="s">
        <v>4380</v>
      </c>
      <c r="AC295" s="592" t="s">
        <v>752</v>
      </c>
      <c r="AD295" s="592" t="s">
        <v>753</v>
      </c>
      <c r="AE295" s="593" t="s">
        <v>686</v>
      </c>
      <c r="AF295" s="592" t="s">
        <v>687</v>
      </c>
      <c r="AG295" s="592">
        <v>0</v>
      </c>
      <c r="AH295" s="592">
        <v>0</v>
      </c>
      <c r="AI295" s="592">
        <v>0</v>
      </c>
      <c r="AJ295" s="592">
        <v>0</v>
      </c>
      <c r="AK295" s="594">
        <v>-2.9999999999999898E-2</v>
      </c>
      <c r="AL295" s="592">
        <v>-2.9999999999999898E-2</v>
      </c>
      <c r="AM295" s="592">
        <v>0</v>
      </c>
    </row>
    <row r="296" spans="1:39">
      <c r="A296" s="592">
        <v>20220930</v>
      </c>
      <c r="B296" s="592">
        <v>7242</v>
      </c>
      <c r="C296" s="592">
        <v>8</v>
      </c>
      <c r="D296" s="592" t="s">
        <v>1722</v>
      </c>
      <c r="E296" s="593" t="s">
        <v>1909</v>
      </c>
      <c r="F296" s="592"/>
      <c r="G296" s="592">
        <v>1</v>
      </c>
      <c r="H296" s="592" t="s">
        <v>1723</v>
      </c>
      <c r="I296" s="592">
        <v>1</v>
      </c>
      <c r="J296" s="592" t="s">
        <v>1724</v>
      </c>
      <c r="K296" s="592" t="s">
        <v>684</v>
      </c>
      <c r="L296" s="592">
        <v>8</v>
      </c>
      <c r="M296" s="592" t="s">
        <v>435</v>
      </c>
      <c r="N296" s="592" t="s">
        <v>2022</v>
      </c>
      <c r="O296" s="592" t="s">
        <v>1046</v>
      </c>
      <c r="P296" s="592" t="s">
        <v>820</v>
      </c>
      <c r="Q296" s="592">
        <v>0</v>
      </c>
      <c r="R296" s="592" t="s">
        <v>1595</v>
      </c>
      <c r="S296" s="592" t="s">
        <v>158</v>
      </c>
      <c r="T296" s="592"/>
      <c r="U296" s="592"/>
      <c r="V296" s="592" t="s">
        <v>675</v>
      </c>
      <c r="W296" s="592" t="s">
        <v>676</v>
      </c>
      <c r="X296" s="593" t="s">
        <v>1040</v>
      </c>
      <c r="Y296" s="593" t="s">
        <v>1040</v>
      </c>
      <c r="Z296" s="592" t="s">
        <v>1041</v>
      </c>
      <c r="AA296" s="592" t="s">
        <v>4381</v>
      </c>
      <c r="AB296" s="592" t="s">
        <v>4382</v>
      </c>
      <c r="AC296" s="592" t="s">
        <v>1042</v>
      </c>
      <c r="AD296" s="592" t="s">
        <v>1043</v>
      </c>
      <c r="AE296" s="593" t="s">
        <v>1044</v>
      </c>
      <c r="AF296" s="592"/>
      <c r="AG296" s="592">
        <v>0</v>
      </c>
      <c r="AH296" s="592">
        <v>0</v>
      </c>
      <c r="AI296" s="592">
        <v>0</v>
      </c>
      <c r="AJ296" s="592">
        <v>0</v>
      </c>
      <c r="AK296" s="594">
        <v>-1.3799999999999899</v>
      </c>
      <c r="AL296" s="592">
        <v>-1.3799999999999899</v>
      </c>
      <c r="AM296" s="592">
        <v>0</v>
      </c>
    </row>
    <row r="297" spans="1:39">
      <c r="A297" s="592">
        <v>20220930</v>
      </c>
      <c r="B297" s="592">
        <v>7242</v>
      </c>
      <c r="C297" s="592">
        <v>8</v>
      </c>
      <c r="D297" s="592" t="s">
        <v>1722</v>
      </c>
      <c r="E297" s="593" t="s">
        <v>1909</v>
      </c>
      <c r="F297" s="592"/>
      <c r="G297" s="592">
        <v>1</v>
      </c>
      <c r="H297" s="592" t="s">
        <v>1723</v>
      </c>
      <c r="I297" s="592">
        <v>1</v>
      </c>
      <c r="J297" s="592" t="s">
        <v>1724</v>
      </c>
      <c r="K297" s="592" t="s">
        <v>684</v>
      </c>
      <c r="L297" s="592">
        <v>8</v>
      </c>
      <c r="M297" s="592" t="s">
        <v>435</v>
      </c>
      <c r="N297" s="592" t="s">
        <v>2022</v>
      </c>
      <c r="O297" s="592" t="s">
        <v>1046</v>
      </c>
      <c r="P297" s="592" t="s">
        <v>820</v>
      </c>
      <c r="Q297" s="592">
        <v>0</v>
      </c>
      <c r="R297" s="592" t="s">
        <v>1595</v>
      </c>
      <c r="S297" s="592" t="s">
        <v>158</v>
      </c>
      <c r="T297" s="592"/>
      <c r="U297" s="592"/>
      <c r="V297" s="592" t="s">
        <v>675</v>
      </c>
      <c r="W297" s="592" t="s">
        <v>676</v>
      </c>
      <c r="X297" s="593" t="s">
        <v>1039</v>
      </c>
      <c r="Y297" s="593" t="s">
        <v>1040</v>
      </c>
      <c r="Z297" s="592" t="s">
        <v>1041</v>
      </c>
      <c r="AA297" s="592" t="s">
        <v>4381</v>
      </c>
      <c r="AB297" s="592" t="s">
        <v>4382</v>
      </c>
      <c r="AC297" s="592" t="s">
        <v>1042</v>
      </c>
      <c r="AD297" s="592" t="s">
        <v>1043</v>
      </c>
      <c r="AE297" s="593" t="s">
        <v>1039</v>
      </c>
      <c r="AF297" s="592" t="s">
        <v>1224</v>
      </c>
      <c r="AG297" s="592">
        <v>0</v>
      </c>
      <c r="AH297" s="592">
        <v>0</v>
      </c>
      <c r="AI297" s="592">
        <v>0</v>
      </c>
      <c r="AJ297" s="592">
        <v>0</v>
      </c>
      <c r="AK297" s="594">
        <v>1.3799999999999899</v>
      </c>
      <c r="AL297" s="592">
        <v>1.3799999999999899</v>
      </c>
      <c r="AM297" s="592">
        <v>0</v>
      </c>
    </row>
    <row r="298" spans="1:39">
      <c r="A298" s="598">
        <v>20220930</v>
      </c>
      <c r="B298" s="598">
        <v>7242</v>
      </c>
      <c r="C298" s="598">
        <v>2</v>
      </c>
      <c r="D298" s="598" t="s">
        <v>1598</v>
      </c>
      <c r="E298" s="599" t="s">
        <v>1916</v>
      </c>
      <c r="F298" s="598" t="s">
        <v>1733</v>
      </c>
      <c r="G298" s="598">
        <v>201</v>
      </c>
      <c r="H298" s="598" t="s">
        <v>1609</v>
      </c>
      <c r="I298" s="598">
        <v>2</v>
      </c>
      <c r="J298" s="598" t="s">
        <v>1610</v>
      </c>
      <c r="K298" s="598" t="s">
        <v>684</v>
      </c>
      <c r="L298" s="598">
        <v>8</v>
      </c>
      <c r="M298" s="598" t="s">
        <v>435</v>
      </c>
      <c r="N298" s="598" t="s">
        <v>2023</v>
      </c>
      <c r="O298" s="598" t="s">
        <v>703</v>
      </c>
      <c r="P298" s="598" t="s">
        <v>820</v>
      </c>
      <c r="Q298" s="598">
        <v>0</v>
      </c>
      <c r="R298" s="598" t="s">
        <v>1595</v>
      </c>
      <c r="S298" s="598" t="s">
        <v>158</v>
      </c>
      <c r="T298" s="598"/>
      <c r="U298" s="598"/>
      <c r="V298" s="598"/>
      <c r="W298" s="598"/>
      <c r="X298" s="599" t="s">
        <v>1223</v>
      </c>
      <c r="Y298" s="599" t="s">
        <v>881</v>
      </c>
      <c r="Z298" s="598" t="s">
        <v>455</v>
      </c>
      <c r="AA298" s="598" t="s">
        <v>4383</v>
      </c>
      <c r="AB298" s="598" t="s">
        <v>4384</v>
      </c>
      <c r="AC298" s="598" t="s">
        <v>886</v>
      </c>
      <c r="AD298" s="598" t="s">
        <v>887</v>
      </c>
      <c r="AE298" s="599" t="s">
        <v>1223</v>
      </c>
      <c r="AF298" s="598" t="s">
        <v>1224</v>
      </c>
      <c r="AG298" s="598"/>
      <c r="AH298" s="598"/>
      <c r="AI298" s="598"/>
      <c r="AJ298" s="598"/>
      <c r="AK298" s="600">
        <v>-27923.65</v>
      </c>
      <c r="AL298" s="598">
        <v>-27923.65</v>
      </c>
      <c r="AM298" s="598">
        <v>0</v>
      </c>
    </row>
    <row r="299" spans="1:39">
      <c r="A299" s="598">
        <v>20220930</v>
      </c>
      <c r="B299" s="598">
        <v>7242</v>
      </c>
      <c r="C299" s="598">
        <v>2</v>
      </c>
      <c r="D299" s="598" t="s">
        <v>1598</v>
      </c>
      <c r="E299" s="599" t="s">
        <v>1916</v>
      </c>
      <c r="F299" s="598" t="s">
        <v>1733</v>
      </c>
      <c r="G299" s="598">
        <v>107</v>
      </c>
      <c r="H299" s="598" t="s">
        <v>1600</v>
      </c>
      <c r="I299" s="598">
        <v>3</v>
      </c>
      <c r="J299" s="598" t="s">
        <v>1594</v>
      </c>
      <c r="K299" s="598" t="s">
        <v>684</v>
      </c>
      <c r="L299" s="598">
        <v>8</v>
      </c>
      <c r="M299" s="598" t="s">
        <v>435</v>
      </c>
      <c r="N299" s="598" t="s">
        <v>2023</v>
      </c>
      <c r="O299" s="598" t="s">
        <v>703</v>
      </c>
      <c r="P299" s="598" t="s">
        <v>820</v>
      </c>
      <c r="Q299" s="598">
        <v>0</v>
      </c>
      <c r="R299" s="598" t="s">
        <v>1595</v>
      </c>
      <c r="S299" s="598" t="s">
        <v>158</v>
      </c>
      <c r="T299" s="598"/>
      <c r="U299" s="598"/>
      <c r="V299" s="598"/>
      <c r="W299" s="598"/>
      <c r="X299" s="599" t="s">
        <v>1223</v>
      </c>
      <c r="Y299" s="599" t="s">
        <v>881</v>
      </c>
      <c r="Z299" s="598" t="s">
        <v>455</v>
      </c>
      <c r="AA299" s="598" t="s">
        <v>4383</v>
      </c>
      <c r="AB299" s="598" t="s">
        <v>4384</v>
      </c>
      <c r="AC299" s="598" t="s">
        <v>886</v>
      </c>
      <c r="AD299" s="598" t="s">
        <v>887</v>
      </c>
      <c r="AE299" s="599" t="s">
        <v>1223</v>
      </c>
      <c r="AF299" s="598" t="s">
        <v>1224</v>
      </c>
      <c r="AG299" s="598"/>
      <c r="AH299" s="598"/>
      <c r="AI299" s="598"/>
      <c r="AJ299" s="598"/>
      <c r="AK299" s="600">
        <v>10148.3299999999</v>
      </c>
      <c r="AL299" s="598">
        <v>10148.3299999999</v>
      </c>
      <c r="AM299" s="598">
        <v>0</v>
      </c>
    </row>
    <row r="300" spans="1:39">
      <c r="A300" s="598">
        <v>20220930</v>
      </c>
      <c r="B300" s="598">
        <v>7242</v>
      </c>
      <c r="C300" s="598">
        <v>2</v>
      </c>
      <c r="D300" s="598" t="s">
        <v>1598</v>
      </c>
      <c r="E300" s="599" t="s">
        <v>1840</v>
      </c>
      <c r="F300" s="598" t="s">
        <v>1646</v>
      </c>
      <c r="G300" s="598">
        <v>201</v>
      </c>
      <c r="H300" s="598" t="s">
        <v>1609</v>
      </c>
      <c r="I300" s="598">
        <v>2</v>
      </c>
      <c r="J300" s="598" t="s">
        <v>1610</v>
      </c>
      <c r="K300" s="598" t="s">
        <v>684</v>
      </c>
      <c r="L300" s="598">
        <v>8</v>
      </c>
      <c r="M300" s="598" t="s">
        <v>435</v>
      </c>
      <c r="N300" s="598" t="s">
        <v>2023</v>
      </c>
      <c r="O300" s="598" t="s">
        <v>703</v>
      </c>
      <c r="P300" s="598" t="s">
        <v>820</v>
      </c>
      <c r="Q300" s="598">
        <v>0</v>
      </c>
      <c r="R300" s="598" t="s">
        <v>1595</v>
      </c>
      <c r="S300" s="598" t="s">
        <v>158</v>
      </c>
      <c r="T300" s="598"/>
      <c r="U300" s="598"/>
      <c r="V300" s="598"/>
      <c r="W300" s="598"/>
      <c r="X300" s="599" t="s">
        <v>876</v>
      </c>
      <c r="Y300" s="599" t="s">
        <v>876</v>
      </c>
      <c r="Z300" s="598" t="s">
        <v>877</v>
      </c>
      <c r="AA300" s="598" t="s">
        <v>4383</v>
      </c>
      <c r="AB300" s="598" t="s">
        <v>4384</v>
      </c>
      <c r="AC300" s="598" t="s">
        <v>878</v>
      </c>
      <c r="AD300" s="598" t="s">
        <v>879</v>
      </c>
      <c r="AE300" s="599" t="s">
        <v>880</v>
      </c>
      <c r="AF300" s="598" t="s">
        <v>4385</v>
      </c>
      <c r="AG300" s="598"/>
      <c r="AH300" s="598"/>
      <c r="AI300" s="598"/>
      <c r="AJ300" s="598"/>
      <c r="AK300" s="600">
        <v>-604783.86999999895</v>
      </c>
      <c r="AL300" s="598">
        <v>-604783.86999999895</v>
      </c>
      <c r="AM300" s="598">
        <v>0</v>
      </c>
    </row>
    <row r="301" spans="1:39">
      <c r="A301" s="598">
        <v>20220930</v>
      </c>
      <c r="B301" s="598">
        <v>7242</v>
      </c>
      <c r="C301" s="598">
        <v>2</v>
      </c>
      <c r="D301" s="598" t="s">
        <v>1598</v>
      </c>
      <c r="E301" s="599" t="s">
        <v>1840</v>
      </c>
      <c r="F301" s="598" t="s">
        <v>1646</v>
      </c>
      <c r="G301" s="598">
        <v>107</v>
      </c>
      <c r="H301" s="598" t="s">
        <v>1600</v>
      </c>
      <c r="I301" s="598">
        <v>3</v>
      </c>
      <c r="J301" s="598" t="s">
        <v>1594</v>
      </c>
      <c r="K301" s="598" t="s">
        <v>684</v>
      </c>
      <c r="L301" s="598">
        <v>8</v>
      </c>
      <c r="M301" s="598" t="s">
        <v>435</v>
      </c>
      <c r="N301" s="598" t="s">
        <v>2023</v>
      </c>
      <c r="O301" s="598" t="s">
        <v>703</v>
      </c>
      <c r="P301" s="598" t="s">
        <v>820</v>
      </c>
      <c r="Q301" s="598">
        <v>0</v>
      </c>
      <c r="R301" s="598" t="s">
        <v>1595</v>
      </c>
      <c r="S301" s="598" t="s">
        <v>158</v>
      </c>
      <c r="T301" s="598"/>
      <c r="U301" s="598"/>
      <c r="V301" s="598"/>
      <c r="W301" s="598"/>
      <c r="X301" s="599" t="s">
        <v>876</v>
      </c>
      <c r="Y301" s="599" t="s">
        <v>876</v>
      </c>
      <c r="Z301" s="598" t="s">
        <v>877</v>
      </c>
      <c r="AA301" s="598" t="s">
        <v>4383</v>
      </c>
      <c r="AB301" s="598" t="s">
        <v>4384</v>
      </c>
      <c r="AC301" s="598" t="s">
        <v>878</v>
      </c>
      <c r="AD301" s="598" t="s">
        <v>879</v>
      </c>
      <c r="AE301" s="599" t="s">
        <v>880</v>
      </c>
      <c r="AF301" s="598" t="s">
        <v>4385</v>
      </c>
      <c r="AG301" s="598"/>
      <c r="AH301" s="598"/>
      <c r="AI301" s="598"/>
      <c r="AJ301" s="598"/>
      <c r="AK301" s="600">
        <v>1837.68</v>
      </c>
      <c r="AL301" s="598">
        <v>1837.68</v>
      </c>
      <c r="AM301" s="598">
        <v>0</v>
      </c>
    </row>
    <row r="302" spans="1:39">
      <c r="A302" s="598">
        <v>20220930</v>
      </c>
      <c r="B302" s="598">
        <v>7242</v>
      </c>
      <c r="C302" s="598">
        <v>2</v>
      </c>
      <c r="D302" s="598" t="s">
        <v>1598</v>
      </c>
      <c r="E302" s="599" t="s">
        <v>1916</v>
      </c>
      <c r="F302" s="598" t="s">
        <v>1733</v>
      </c>
      <c r="G302" s="598">
        <v>201</v>
      </c>
      <c r="H302" s="598" t="s">
        <v>1609</v>
      </c>
      <c r="I302" s="598">
        <v>2</v>
      </c>
      <c r="J302" s="598" t="s">
        <v>1610</v>
      </c>
      <c r="K302" s="598" t="s">
        <v>684</v>
      </c>
      <c r="L302" s="598">
        <v>8</v>
      </c>
      <c r="M302" s="598" t="s">
        <v>435</v>
      </c>
      <c r="N302" s="598" t="s">
        <v>2023</v>
      </c>
      <c r="O302" s="598" t="s">
        <v>703</v>
      </c>
      <c r="P302" s="598" t="s">
        <v>820</v>
      </c>
      <c r="Q302" s="598">
        <v>0</v>
      </c>
      <c r="R302" s="598" t="s">
        <v>1595</v>
      </c>
      <c r="S302" s="598" t="s">
        <v>158</v>
      </c>
      <c r="T302" s="598"/>
      <c r="U302" s="598"/>
      <c r="V302" s="598"/>
      <c r="W302" s="598"/>
      <c r="X302" s="599" t="s">
        <v>1223</v>
      </c>
      <c r="Y302" s="599" t="s">
        <v>881</v>
      </c>
      <c r="Z302" s="598" t="s">
        <v>455</v>
      </c>
      <c r="AA302" s="598" t="s">
        <v>4532</v>
      </c>
      <c r="AB302" s="598" t="s">
        <v>4384</v>
      </c>
      <c r="AC302" s="598" t="s">
        <v>4532</v>
      </c>
      <c r="AD302" s="598" t="s">
        <v>887</v>
      </c>
      <c r="AE302" s="599" t="s">
        <v>1223</v>
      </c>
      <c r="AF302" s="598" t="s">
        <v>1224</v>
      </c>
      <c r="AG302" s="598"/>
      <c r="AH302" s="598"/>
      <c r="AI302" s="598"/>
      <c r="AJ302" s="598"/>
      <c r="AK302" s="600">
        <v>27923.65</v>
      </c>
      <c r="AL302" s="598">
        <v>27923.65</v>
      </c>
      <c r="AM302" s="598">
        <v>0</v>
      </c>
    </row>
    <row r="303" spans="1:39">
      <c r="A303" s="598">
        <v>20220930</v>
      </c>
      <c r="B303" s="598">
        <v>7242</v>
      </c>
      <c r="C303" s="598">
        <v>2</v>
      </c>
      <c r="D303" s="598" t="s">
        <v>1598</v>
      </c>
      <c r="E303" s="599" t="s">
        <v>1916</v>
      </c>
      <c r="F303" s="598" t="s">
        <v>1733</v>
      </c>
      <c r="G303" s="598">
        <v>107</v>
      </c>
      <c r="H303" s="598" t="s">
        <v>1600</v>
      </c>
      <c r="I303" s="598">
        <v>3</v>
      </c>
      <c r="J303" s="598" t="s">
        <v>1594</v>
      </c>
      <c r="K303" s="598" t="s">
        <v>684</v>
      </c>
      <c r="L303" s="598">
        <v>8</v>
      </c>
      <c r="M303" s="598" t="s">
        <v>435</v>
      </c>
      <c r="N303" s="598" t="s">
        <v>2023</v>
      </c>
      <c r="O303" s="598" t="s">
        <v>703</v>
      </c>
      <c r="P303" s="598" t="s">
        <v>820</v>
      </c>
      <c r="Q303" s="598">
        <v>0</v>
      </c>
      <c r="R303" s="598" t="s">
        <v>1595</v>
      </c>
      <c r="S303" s="598" t="s">
        <v>158</v>
      </c>
      <c r="T303" s="598"/>
      <c r="U303" s="598"/>
      <c r="V303" s="598"/>
      <c r="W303" s="598"/>
      <c r="X303" s="599" t="s">
        <v>1223</v>
      </c>
      <c r="Y303" s="599" t="s">
        <v>881</v>
      </c>
      <c r="Z303" s="598" t="s">
        <v>455</v>
      </c>
      <c r="AA303" s="598" t="s">
        <v>4532</v>
      </c>
      <c r="AB303" s="598" t="s">
        <v>4384</v>
      </c>
      <c r="AC303" s="598" t="s">
        <v>4532</v>
      </c>
      <c r="AD303" s="598" t="s">
        <v>887</v>
      </c>
      <c r="AE303" s="599" t="s">
        <v>1223</v>
      </c>
      <c r="AF303" s="598" t="s">
        <v>1224</v>
      </c>
      <c r="AG303" s="598"/>
      <c r="AH303" s="598"/>
      <c r="AI303" s="598"/>
      <c r="AJ303" s="598"/>
      <c r="AK303" s="600">
        <v>-10148.3299999999</v>
      </c>
      <c r="AL303" s="598">
        <v>-10148.3299999999</v>
      </c>
      <c r="AM303" s="598">
        <v>0</v>
      </c>
    </row>
    <row r="304" spans="1:39">
      <c r="A304" s="598">
        <v>20220930</v>
      </c>
      <c r="B304" s="598">
        <v>7242</v>
      </c>
      <c r="C304" s="598">
        <v>2</v>
      </c>
      <c r="D304" s="598" t="s">
        <v>1598</v>
      </c>
      <c r="E304" s="599" t="s">
        <v>1840</v>
      </c>
      <c r="F304" s="598" t="s">
        <v>1646</v>
      </c>
      <c r="G304" s="598">
        <v>201</v>
      </c>
      <c r="H304" s="598" t="s">
        <v>1609</v>
      </c>
      <c r="I304" s="598">
        <v>2</v>
      </c>
      <c r="J304" s="598" t="s">
        <v>1610</v>
      </c>
      <c r="K304" s="598" t="s">
        <v>684</v>
      </c>
      <c r="L304" s="598">
        <v>8</v>
      </c>
      <c r="M304" s="598" t="s">
        <v>435</v>
      </c>
      <c r="N304" s="598" t="s">
        <v>2023</v>
      </c>
      <c r="O304" s="598" t="s">
        <v>703</v>
      </c>
      <c r="P304" s="598" t="s">
        <v>820</v>
      </c>
      <c r="Q304" s="598">
        <v>0</v>
      </c>
      <c r="R304" s="598" t="s">
        <v>1595</v>
      </c>
      <c r="S304" s="598" t="s">
        <v>158</v>
      </c>
      <c r="T304" s="598"/>
      <c r="U304" s="598"/>
      <c r="V304" s="598"/>
      <c r="W304" s="598"/>
      <c r="X304" s="599" t="s">
        <v>876</v>
      </c>
      <c r="Y304" s="599" t="s">
        <v>876</v>
      </c>
      <c r="Z304" s="598" t="s">
        <v>877</v>
      </c>
      <c r="AA304" s="598" t="s">
        <v>4533</v>
      </c>
      <c r="AB304" s="598" t="s">
        <v>4384</v>
      </c>
      <c r="AC304" s="598" t="s">
        <v>4533</v>
      </c>
      <c r="AD304" s="598" t="s">
        <v>879</v>
      </c>
      <c r="AE304" s="599" t="s">
        <v>880</v>
      </c>
      <c r="AF304" s="598" t="s">
        <v>4385</v>
      </c>
      <c r="AG304" s="598"/>
      <c r="AH304" s="598"/>
      <c r="AI304" s="598"/>
      <c r="AJ304" s="598"/>
      <c r="AK304" s="600">
        <v>604783.86999999895</v>
      </c>
      <c r="AL304" s="598">
        <v>604783.86999999895</v>
      </c>
      <c r="AM304" s="598">
        <v>0</v>
      </c>
    </row>
    <row r="305" spans="1:39">
      <c r="A305" s="598">
        <v>20220930</v>
      </c>
      <c r="B305" s="598">
        <v>7242</v>
      </c>
      <c r="C305" s="598">
        <v>2</v>
      </c>
      <c r="D305" s="598" t="s">
        <v>1598</v>
      </c>
      <c r="E305" s="599" t="s">
        <v>1840</v>
      </c>
      <c r="F305" s="598" t="s">
        <v>1646</v>
      </c>
      <c r="G305" s="598">
        <v>107</v>
      </c>
      <c r="H305" s="598" t="s">
        <v>1600</v>
      </c>
      <c r="I305" s="598">
        <v>3</v>
      </c>
      <c r="J305" s="598" t="s">
        <v>1594</v>
      </c>
      <c r="K305" s="598" t="s">
        <v>684</v>
      </c>
      <c r="L305" s="598">
        <v>8</v>
      </c>
      <c r="M305" s="598" t="s">
        <v>435</v>
      </c>
      <c r="N305" s="598" t="s">
        <v>2023</v>
      </c>
      <c r="O305" s="598" t="s">
        <v>703</v>
      </c>
      <c r="P305" s="598" t="s">
        <v>820</v>
      </c>
      <c r="Q305" s="598">
        <v>0</v>
      </c>
      <c r="R305" s="598" t="s">
        <v>1595</v>
      </c>
      <c r="S305" s="598" t="s">
        <v>158</v>
      </c>
      <c r="T305" s="598"/>
      <c r="U305" s="598"/>
      <c r="V305" s="598"/>
      <c r="W305" s="598"/>
      <c r="X305" s="599" t="s">
        <v>876</v>
      </c>
      <c r="Y305" s="599" t="s">
        <v>876</v>
      </c>
      <c r="Z305" s="598" t="s">
        <v>877</v>
      </c>
      <c r="AA305" s="598" t="s">
        <v>4533</v>
      </c>
      <c r="AB305" s="598" t="s">
        <v>4384</v>
      </c>
      <c r="AC305" s="598" t="s">
        <v>4533</v>
      </c>
      <c r="AD305" s="598" t="s">
        <v>879</v>
      </c>
      <c r="AE305" s="599" t="s">
        <v>880</v>
      </c>
      <c r="AF305" s="598" t="s">
        <v>4385</v>
      </c>
      <c r="AG305" s="598"/>
      <c r="AH305" s="598"/>
      <c r="AI305" s="598"/>
      <c r="AJ305" s="598"/>
      <c r="AK305" s="600">
        <v>-1837.68</v>
      </c>
      <c r="AL305" s="598">
        <v>-1837.68</v>
      </c>
      <c r="AM305" s="598">
        <v>0</v>
      </c>
    </row>
    <row r="306" spans="1:39">
      <c r="A306" s="598">
        <v>20220930</v>
      </c>
      <c r="B306" s="598">
        <v>7242</v>
      </c>
      <c r="C306" s="598">
        <v>2</v>
      </c>
      <c r="D306" s="598" t="s">
        <v>1598</v>
      </c>
      <c r="E306" s="599" t="s">
        <v>1880</v>
      </c>
      <c r="F306" s="598" t="s">
        <v>1681</v>
      </c>
      <c r="G306" s="598">
        <v>107</v>
      </c>
      <c r="H306" s="598" t="s">
        <v>1600</v>
      </c>
      <c r="I306" s="598">
        <v>3</v>
      </c>
      <c r="J306" s="598" t="s">
        <v>1594</v>
      </c>
      <c r="K306" s="598" t="s">
        <v>684</v>
      </c>
      <c r="L306" s="598">
        <v>8</v>
      </c>
      <c r="M306" s="598" t="s">
        <v>435</v>
      </c>
      <c r="N306" s="598" t="s">
        <v>2023</v>
      </c>
      <c r="O306" s="598" t="s">
        <v>703</v>
      </c>
      <c r="P306" s="598" t="s">
        <v>693</v>
      </c>
      <c r="Q306" s="598">
        <v>0</v>
      </c>
      <c r="R306" s="598" t="s">
        <v>1595</v>
      </c>
      <c r="S306" s="598" t="s">
        <v>158</v>
      </c>
      <c r="T306" s="598"/>
      <c r="U306" s="598"/>
      <c r="V306" s="598"/>
      <c r="W306" s="598"/>
      <c r="X306" s="599" t="s">
        <v>1021</v>
      </c>
      <c r="Y306" s="599" t="s">
        <v>1021</v>
      </c>
      <c r="Z306" s="598" t="s">
        <v>1022</v>
      </c>
      <c r="AA306" s="598" t="s">
        <v>4434</v>
      </c>
      <c r="AB306" s="598" t="s">
        <v>4493</v>
      </c>
      <c r="AC306" s="598" t="s">
        <v>1023</v>
      </c>
      <c r="AD306" s="598" t="s">
        <v>1024</v>
      </c>
      <c r="AE306" s="599" t="s">
        <v>1025</v>
      </c>
      <c r="AF306" s="598" t="s">
        <v>1026</v>
      </c>
      <c r="AG306" s="598"/>
      <c r="AH306" s="598"/>
      <c r="AI306" s="598"/>
      <c r="AJ306" s="598"/>
      <c r="AK306" s="600">
        <v>8019.05</v>
      </c>
      <c r="AL306" s="598">
        <v>8019.05</v>
      </c>
      <c r="AM306" s="598">
        <v>0</v>
      </c>
    </row>
    <row r="307" spans="1:39">
      <c r="A307" s="598">
        <v>20220930</v>
      </c>
      <c r="B307" s="598">
        <v>7242</v>
      </c>
      <c r="C307" s="598">
        <v>2</v>
      </c>
      <c r="D307" s="598" t="s">
        <v>1598</v>
      </c>
      <c r="E307" s="599" t="s">
        <v>1880</v>
      </c>
      <c r="F307" s="598" t="s">
        <v>1681</v>
      </c>
      <c r="G307" s="598">
        <v>107</v>
      </c>
      <c r="H307" s="598" t="s">
        <v>1600</v>
      </c>
      <c r="I307" s="598">
        <v>3</v>
      </c>
      <c r="J307" s="598" t="s">
        <v>1594</v>
      </c>
      <c r="K307" s="598" t="s">
        <v>684</v>
      </c>
      <c r="L307" s="598">
        <v>8</v>
      </c>
      <c r="M307" s="598" t="s">
        <v>435</v>
      </c>
      <c r="N307" s="598" t="s">
        <v>2023</v>
      </c>
      <c r="O307" s="598" t="s">
        <v>703</v>
      </c>
      <c r="P307" s="598" t="s">
        <v>693</v>
      </c>
      <c r="Q307" s="598">
        <v>0</v>
      </c>
      <c r="R307" s="598" t="s">
        <v>1595</v>
      </c>
      <c r="S307" s="598" t="s">
        <v>158</v>
      </c>
      <c r="T307" s="598"/>
      <c r="U307" s="598"/>
      <c r="V307" s="598"/>
      <c r="W307" s="598"/>
      <c r="X307" s="599" t="s">
        <v>1021</v>
      </c>
      <c r="Y307" s="599" t="s">
        <v>1021</v>
      </c>
      <c r="Z307" s="598" t="s">
        <v>1022</v>
      </c>
      <c r="AA307" s="598" t="s">
        <v>4434</v>
      </c>
      <c r="AB307" s="598" t="s">
        <v>4493</v>
      </c>
      <c r="AC307" s="598" t="s">
        <v>4534</v>
      </c>
      <c r="AD307" s="598" t="s">
        <v>1024</v>
      </c>
      <c r="AE307" s="599" t="s">
        <v>1025</v>
      </c>
      <c r="AF307" s="598" t="s">
        <v>1026</v>
      </c>
      <c r="AG307" s="598"/>
      <c r="AH307" s="598"/>
      <c r="AI307" s="598"/>
      <c r="AJ307" s="598"/>
      <c r="AK307" s="600">
        <v>-8019.05</v>
      </c>
      <c r="AL307" s="598">
        <v>-8019.05</v>
      </c>
      <c r="AM307" s="598">
        <v>0</v>
      </c>
    </row>
  </sheetData>
  <autoFilter ref="A1:AM307" xr:uid="{C8AB31E2-9940-4072-8549-1C717D803480}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D087-4E5F-436C-BB02-6A2859452503}">
  <dimension ref="A1:F4"/>
  <sheetViews>
    <sheetView workbookViewId="0">
      <selection activeCell="A4" sqref="A4"/>
    </sheetView>
  </sheetViews>
  <sheetFormatPr baseColWidth="10" defaultColWidth="11.54296875" defaultRowHeight="14.5"/>
  <cols>
    <col min="1" max="1" width="50.1796875" bestFit="1" customWidth="1"/>
    <col min="2" max="3" width="14.1796875" bestFit="1" customWidth="1"/>
  </cols>
  <sheetData>
    <row r="1" spans="1:6">
      <c r="B1" s="549" t="s">
        <v>1554</v>
      </c>
      <c r="C1" s="549" t="s">
        <v>31</v>
      </c>
      <c r="D1" t="s">
        <v>30</v>
      </c>
      <c r="E1" t="s">
        <v>4535</v>
      </c>
      <c r="F1" t="s">
        <v>24</v>
      </c>
    </row>
    <row r="2" spans="1:6">
      <c r="B2">
        <v>2022</v>
      </c>
      <c r="C2">
        <v>2021</v>
      </c>
    </row>
    <row r="3" spans="1:6">
      <c r="A3" t="s">
        <v>32</v>
      </c>
    </row>
    <row r="4" spans="1:6">
      <c r="A4" t="s">
        <v>442</v>
      </c>
      <c r="B4" s="47">
        <v>69279</v>
      </c>
      <c r="C4" s="47">
        <v>203698.83000000002</v>
      </c>
      <c r="D4" s="53">
        <f>+B4-C4</f>
        <v>-134419.83000000002</v>
      </c>
      <c r="E4" s="47">
        <f>+Resultado!N13</f>
        <v>273852</v>
      </c>
      <c r="F4" s="53">
        <f>+D4+E4</f>
        <v>139432.16999999998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D33"/>
  <sheetViews>
    <sheetView zoomScale="93" zoomScaleNormal="93" workbookViewId="0">
      <selection activeCell="E15" sqref="E15"/>
    </sheetView>
  </sheetViews>
  <sheetFormatPr baseColWidth="10" defaultColWidth="11.453125" defaultRowHeight="12.5"/>
  <cols>
    <col min="1" max="1" width="50.453125" style="37" customWidth="1"/>
    <col min="2" max="2" width="35" style="37" bestFit="1" customWidth="1"/>
    <col min="3" max="3" width="16.81640625" style="38" customWidth="1"/>
    <col min="4" max="4" width="31.1796875" style="24" customWidth="1"/>
    <col min="5" max="5" width="12.81640625" style="24" bestFit="1" customWidth="1"/>
    <col min="6" max="16384" width="11.453125" style="24"/>
  </cols>
  <sheetData>
    <row r="1" spans="1:3" ht="13">
      <c r="A1" s="22" t="s">
        <v>61</v>
      </c>
      <c r="B1" s="22"/>
      <c r="C1" s="23"/>
    </row>
    <row r="2" spans="1:3" ht="13">
      <c r="A2" s="25" t="s">
        <v>62</v>
      </c>
      <c r="B2" s="25"/>
      <c r="C2" s="26"/>
    </row>
    <row r="3" spans="1:3">
      <c r="A3" s="27" t="s">
        <v>63</v>
      </c>
      <c r="B3" s="27"/>
      <c r="C3" s="20"/>
    </row>
    <row r="4" spans="1:3">
      <c r="A4" s="28" t="e">
        <f>+#REF!</f>
        <v>#REF!</v>
      </c>
      <c r="B4" s="28"/>
      <c r="C4" s="20"/>
    </row>
    <row r="5" spans="1:3">
      <c r="A5" s="27"/>
      <c r="B5" s="27"/>
      <c r="C5" s="20"/>
    </row>
    <row r="6" spans="1:3" s="31" customFormat="1" ht="13">
      <c r="A6" s="29" t="s">
        <v>64</v>
      </c>
      <c r="B6" s="30" t="s">
        <v>65</v>
      </c>
      <c r="C6" s="243" t="e">
        <f>A4</f>
        <v>#REF!</v>
      </c>
    </row>
    <row r="7" spans="1:3">
      <c r="A7" s="21"/>
      <c r="B7" s="265"/>
      <c r="C7" s="245"/>
    </row>
    <row r="8" spans="1:3" ht="26">
      <c r="A8" s="32" t="s">
        <v>39</v>
      </c>
      <c r="B8" s="265"/>
      <c r="C8" s="246"/>
    </row>
    <row r="9" spans="1:3">
      <c r="A9" s="21" t="s">
        <v>513</v>
      </c>
      <c r="B9" s="265" t="s">
        <v>514</v>
      </c>
      <c r="C9" s="46" t="e">
        <f>SUMIF(#REF!,B9,#REF!)</f>
        <v>#REF!</v>
      </c>
    </row>
    <row r="10" spans="1:3">
      <c r="A10" s="21" t="s">
        <v>515</v>
      </c>
      <c r="B10" s="265" t="s">
        <v>516</v>
      </c>
      <c r="C10" s="46" t="e">
        <f>SUMIF(#REF!,B10,#REF!)</f>
        <v>#REF!</v>
      </c>
    </row>
    <row r="11" spans="1:3">
      <c r="A11" s="21" t="s">
        <v>517</v>
      </c>
      <c r="B11" s="265" t="s">
        <v>518</v>
      </c>
      <c r="C11" s="46" t="e">
        <f>SUMIF(#REF!,B11,#REF!)</f>
        <v>#REF!</v>
      </c>
    </row>
    <row r="12" spans="1:3">
      <c r="A12" s="21" t="s">
        <v>519</v>
      </c>
      <c r="B12" s="265" t="s">
        <v>520</v>
      </c>
      <c r="C12" s="46" t="e">
        <f>SUMIF(#REF!,B12,#REF!)</f>
        <v>#REF!</v>
      </c>
    </row>
    <row r="13" spans="1:3">
      <c r="A13" s="21" t="s">
        <v>521</v>
      </c>
      <c r="B13" s="265" t="s">
        <v>522</v>
      </c>
      <c r="C13" s="46" t="e">
        <f>SUMIF(#REF!,B13,#REF!)</f>
        <v>#REF!</v>
      </c>
    </row>
    <row r="14" spans="1:3">
      <c r="A14" s="21" t="s">
        <v>523</v>
      </c>
      <c r="B14" s="265" t="s">
        <v>524</v>
      </c>
      <c r="C14" s="46" t="e">
        <f>SUMIF(#REF!,B14,#REF!)</f>
        <v>#REF!</v>
      </c>
    </row>
    <row r="15" spans="1:3">
      <c r="A15" s="21" t="s">
        <v>638</v>
      </c>
      <c r="B15" s="265" t="s">
        <v>639</v>
      </c>
      <c r="C15" s="46" t="e">
        <f>SUMIF(#REF!,B15,#REF!)</f>
        <v>#REF!</v>
      </c>
    </row>
    <row r="16" spans="1:3">
      <c r="A16" s="21"/>
      <c r="B16" s="265"/>
      <c r="C16" s="245"/>
    </row>
    <row r="17" spans="1:4" ht="13.5" thickBot="1">
      <c r="A17" s="35"/>
      <c r="B17" s="35"/>
      <c r="C17" s="241" t="e">
        <f>SUM(C7:C15)</f>
        <v>#REF!</v>
      </c>
    </row>
    <row r="18" spans="1:4" ht="13" thickTop="1">
      <c r="A18" s="27"/>
      <c r="B18" s="27"/>
      <c r="C18" s="19">
        <f>+Resultado!J23</f>
        <v>1025611</v>
      </c>
      <c r="D18" s="355"/>
    </row>
    <row r="19" spans="1:4" ht="13">
      <c r="A19" s="36"/>
      <c r="B19" s="36"/>
      <c r="C19" s="244"/>
    </row>
    <row r="20" spans="1:4">
      <c r="A20" s="27"/>
      <c r="B20" s="27"/>
      <c r="C20" s="19" t="e">
        <f>#REF!</f>
        <v>#REF!</v>
      </c>
      <c r="D20" s="24" t="s">
        <v>156</v>
      </c>
    </row>
    <row r="21" spans="1:4">
      <c r="C21" s="13" t="e">
        <f>-C20+C18-C17</f>
        <v>#REF!</v>
      </c>
    </row>
    <row r="25" spans="1:4" ht="14.5" hidden="1">
      <c r="A25" s="22" t="s">
        <v>60</v>
      </c>
      <c r="B25" s="22"/>
      <c r="C25" s="266"/>
      <c r="D25"/>
    </row>
    <row r="26" spans="1:4" ht="14.5" hidden="1">
      <c r="A26" s="25" t="s">
        <v>62</v>
      </c>
      <c r="B26" s="25"/>
      <c r="C26" s="267"/>
      <c r="D26"/>
    </row>
    <row r="27" spans="1:4" ht="14.5" hidden="1">
      <c r="A27" s="27" t="s">
        <v>63</v>
      </c>
      <c r="B27" s="27"/>
      <c r="C27" s="268"/>
      <c r="D27"/>
    </row>
    <row r="28" spans="1:4" ht="14.5" hidden="1">
      <c r="A28" s="28">
        <v>43100</v>
      </c>
      <c r="B28" s="28"/>
      <c r="C28" s="268"/>
      <c r="D28"/>
    </row>
    <row r="29" spans="1:4" ht="14.5" hidden="1">
      <c r="A29" s="27"/>
      <c r="B29" s="27"/>
      <c r="C29" s="268"/>
      <c r="D29"/>
    </row>
    <row r="30" spans="1:4" ht="14.5" hidden="1">
      <c r="A30" s="29" t="s">
        <v>64</v>
      </c>
      <c r="B30" s="30" t="s">
        <v>65</v>
      </c>
      <c r="C30" s="269">
        <v>43100</v>
      </c>
      <c r="D30"/>
    </row>
    <row r="31" spans="1:4" ht="26.5" hidden="1">
      <c r="A31" s="32" t="s">
        <v>66</v>
      </c>
      <c r="B31" s="33"/>
      <c r="C31" s="270"/>
      <c r="D31"/>
    </row>
    <row r="32" spans="1:4" hidden="1">
      <c r="A32" s="34" t="s">
        <v>67</v>
      </c>
      <c r="B32" s="27" t="s">
        <v>68</v>
      </c>
      <c r="C32" s="271">
        <v>1254475.1299999999</v>
      </c>
      <c r="D32" s="24" t="s">
        <v>69</v>
      </c>
    </row>
    <row r="33" spans="1:3" hidden="1">
      <c r="A33" s="34"/>
      <c r="B33" s="27"/>
      <c r="C33" s="27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1:R111"/>
  <sheetViews>
    <sheetView view="pageBreakPreview" zoomScale="80" zoomScaleNormal="100" zoomScaleSheetLayoutView="80" workbookViewId="0">
      <selection activeCell="C41" sqref="C41"/>
    </sheetView>
  </sheetViews>
  <sheetFormatPr baseColWidth="10" defaultColWidth="11.453125" defaultRowHeight="14.5"/>
  <cols>
    <col min="1" max="1" width="50.1796875" style="385" customWidth="1"/>
    <col min="2" max="2" width="38" style="385" customWidth="1"/>
    <col min="3" max="3" width="13.54296875" style="385" bestFit="1" customWidth="1"/>
    <col min="4" max="4" width="37.81640625" style="385" bestFit="1" customWidth="1"/>
    <col min="5" max="10" width="5.81640625" style="385" customWidth="1"/>
    <col min="11" max="12" width="11.453125" style="385"/>
    <col min="13" max="13" width="35.1796875" style="385" bestFit="1" customWidth="1"/>
    <col min="14" max="14" width="25" style="385" customWidth="1"/>
    <col min="15" max="15" width="42.1796875" style="385" customWidth="1"/>
    <col min="16" max="16" width="11.453125" style="385"/>
    <col min="17" max="17" width="46.81640625" style="385" customWidth="1"/>
    <col min="18" max="18" width="11.453125" style="57"/>
    <col min="19" max="16384" width="11.453125" style="385"/>
  </cols>
  <sheetData>
    <row r="1" spans="1:18">
      <c r="A1" s="403" t="s">
        <v>60</v>
      </c>
      <c r="B1" s="272"/>
      <c r="J1" s="385" t="s">
        <v>1458</v>
      </c>
    </row>
    <row r="2" spans="1:18">
      <c r="A2" s="404" t="s">
        <v>70</v>
      </c>
      <c r="B2" s="404"/>
      <c r="J2" s="385" t="s">
        <v>664</v>
      </c>
      <c r="K2" s="385" t="s">
        <v>665</v>
      </c>
      <c r="L2" s="385" t="s">
        <v>666</v>
      </c>
      <c r="M2" s="385" t="s">
        <v>65</v>
      </c>
      <c r="N2" s="385" t="s">
        <v>667</v>
      </c>
      <c r="O2" s="385" t="s">
        <v>668</v>
      </c>
      <c r="P2" s="385" t="s">
        <v>669</v>
      </c>
      <c r="Q2" s="385" t="s">
        <v>670</v>
      </c>
      <c r="R2" s="57" t="s">
        <v>671</v>
      </c>
    </row>
    <row r="3" spans="1:18">
      <c r="A3" s="284" t="s">
        <v>71</v>
      </c>
      <c r="B3" s="284"/>
      <c r="J3" s="385">
        <v>20220225</v>
      </c>
      <c r="K3" s="385" t="s">
        <v>199</v>
      </c>
      <c r="L3" s="385" t="s">
        <v>690</v>
      </c>
      <c r="M3" s="385" t="s">
        <v>763</v>
      </c>
      <c r="N3" s="385" t="s">
        <v>764</v>
      </c>
      <c r="O3" s="385" t="s">
        <v>103</v>
      </c>
      <c r="P3" s="385" t="s">
        <v>767</v>
      </c>
      <c r="Q3" s="385" t="s">
        <v>768</v>
      </c>
      <c r="R3" s="57">
        <v>746.37</v>
      </c>
    </row>
    <row r="4" spans="1:18">
      <c r="A4" s="405"/>
      <c r="B4" s="405"/>
      <c r="J4" s="385">
        <v>20220225</v>
      </c>
      <c r="K4" s="385" t="s">
        <v>199</v>
      </c>
      <c r="L4" s="385" t="s">
        <v>690</v>
      </c>
      <c r="M4" s="385" t="s">
        <v>626</v>
      </c>
      <c r="N4" s="385" t="s">
        <v>625</v>
      </c>
      <c r="O4" s="385" t="s">
        <v>658</v>
      </c>
      <c r="P4" s="385" t="s">
        <v>772</v>
      </c>
      <c r="Q4" s="385" t="s">
        <v>773</v>
      </c>
      <c r="R4" s="57">
        <v>304</v>
      </c>
    </row>
    <row r="5" spans="1:18">
      <c r="A5" s="406" t="s">
        <v>64</v>
      </c>
      <c r="B5" s="406" t="s">
        <v>65</v>
      </c>
      <c r="C5" s="416" t="e">
        <f>+#REF!</f>
        <v>#REF!</v>
      </c>
      <c r="D5" s="416" t="s">
        <v>144</v>
      </c>
      <c r="J5" s="385">
        <v>20220225</v>
      </c>
      <c r="K5" s="385" t="s">
        <v>199</v>
      </c>
      <c r="L5" s="385" t="s">
        <v>690</v>
      </c>
      <c r="M5" s="385" t="s">
        <v>643</v>
      </c>
      <c r="N5" s="385" t="s">
        <v>658</v>
      </c>
      <c r="O5" s="385" t="s">
        <v>572</v>
      </c>
      <c r="P5" s="385" t="s">
        <v>772</v>
      </c>
      <c r="Q5" s="385" t="s">
        <v>773</v>
      </c>
      <c r="R5" s="57">
        <v>2080</v>
      </c>
    </row>
    <row r="6" spans="1:18">
      <c r="A6" s="407"/>
      <c r="B6" s="407"/>
      <c r="J6" s="385">
        <v>20220225</v>
      </c>
      <c r="K6" s="385" t="s">
        <v>199</v>
      </c>
      <c r="L6" s="385" t="s">
        <v>690</v>
      </c>
      <c r="M6" s="385" t="s">
        <v>560</v>
      </c>
      <c r="N6" s="385" t="s">
        <v>559</v>
      </c>
      <c r="O6" s="385" t="s">
        <v>658</v>
      </c>
      <c r="P6" s="385" t="s">
        <v>772</v>
      </c>
      <c r="Q6" s="385" t="s">
        <v>773</v>
      </c>
      <c r="R6" s="57">
        <v>2586</v>
      </c>
    </row>
    <row r="7" spans="1:18">
      <c r="A7" s="408" t="s">
        <v>72</v>
      </c>
      <c r="B7" s="408"/>
      <c r="J7" s="385">
        <v>20220225</v>
      </c>
      <c r="K7" s="385" t="s">
        <v>199</v>
      </c>
      <c r="L7" s="385" t="s">
        <v>690</v>
      </c>
      <c r="M7" s="385" t="s">
        <v>546</v>
      </c>
      <c r="N7" s="385" t="s">
        <v>545</v>
      </c>
      <c r="O7" s="385" t="s">
        <v>778</v>
      </c>
      <c r="P7" s="385" t="s">
        <v>779</v>
      </c>
      <c r="Q7" s="385" t="s">
        <v>780</v>
      </c>
      <c r="R7" s="420">
        <v>657.43</v>
      </c>
    </row>
    <row r="8" spans="1:18">
      <c r="A8" s="284" t="s">
        <v>73</v>
      </c>
      <c r="B8" s="409" t="s">
        <v>74</v>
      </c>
      <c r="C8" s="57" t="e">
        <f>SUMIF(#REF!,B8,#REF!)</f>
        <v>#REF!</v>
      </c>
      <c r="D8" s="385" t="s">
        <v>12</v>
      </c>
      <c r="J8" s="385">
        <v>20220225</v>
      </c>
      <c r="K8" s="385" t="s">
        <v>199</v>
      </c>
      <c r="L8" s="385" t="s">
        <v>690</v>
      </c>
      <c r="M8" s="385" t="s">
        <v>547</v>
      </c>
      <c r="N8" s="385" t="s">
        <v>105</v>
      </c>
      <c r="O8" s="385" t="s">
        <v>778</v>
      </c>
      <c r="P8" s="385" t="s">
        <v>779</v>
      </c>
      <c r="Q8" s="385" t="s">
        <v>780</v>
      </c>
      <c r="R8" s="420">
        <v>9000</v>
      </c>
    </row>
    <row r="9" spans="1:18">
      <c r="A9" s="284" t="s">
        <v>157</v>
      </c>
      <c r="B9" s="409" t="s">
        <v>155</v>
      </c>
      <c r="C9" s="57" t="e">
        <f>SUMIF(#REF!,B9,#REF!)</f>
        <v>#REF!</v>
      </c>
      <c r="D9" s="385" t="s">
        <v>12</v>
      </c>
      <c r="J9" s="385">
        <v>20220225</v>
      </c>
      <c r="K9" s="385" t="s">
        <v>199</v>
      </c>
      <c r="L9" s="385" t="s">
        <v>690</v>
      </c>
      <c r="M9" s="385" t="s">
        <v>550</v>
      </c>
      <c r="N9" s="385" t="s">
        <v>787</v>
      </c>
      <c r="O9" s="385" t="s">
        <v>787</v>
      </c>
      <c r="P9" s="385" t="s">
        <v>767</v>
      </c>
      <c r="Q9" s="385" t="s">
        <v>768</v>
      </c>
      <c r="R9" s="57">
        <v>1966.06</v>
      </c>
    </row>
    <row r="10" spans="1:18">
      <c r="A10" s="284" t="s">
        <v>75</v>
      </c>
      <c r="B10" s="409" t="s">
        <v>76</v>
      </c>
      <c r="C10" s="57" t="e">
        <f>SUMIF(#REF!,B10,#REF!)</f>
        <v>#REF!</v>
      </c>
      <c r="D10" s="385" t="s">
        <v>613</v>
      </c>
      <c r="J10" s="385">
        <v>20220225</v>
      </c>
      <c r="K10" s="385" t="s">
        <v>199</v>
      </c>
      <c r="L10" s="385" t="s">
        <v>690</v>
      </c>
      <c r="M10" s="385" t="s">
        <v>536</v>
      </c>
      <c r="N10" s="385" t="s">
        <v>535</v>
      </c>
      <c r="O10" s="385" t="s">
        <v>788</v>
      </c>
      <c r="P10" s="385" t="s">
        <v>789</v>
      </c>
      <c r="Q10" s="385" t="s">
        <v>790</v>
      </c>
      <c r="R10" s="420">
        <v>831.6</v>
      </c>
    </row>
    <row r="11" spans="1:18">
      <c r="A11" s="410" t="s">
        <v>77</v>
      </c>
      <c r="B11" s="410" t="s">
        <v>78</v>
      </c>
      <c r="C11" s="57" t="e">
        <f>SUMIF(#REF!,B11,#REF!)</f>
        <v>#REF!</v>
      </c>
      <c r="D11" s="385" t="s">
        <v>12</v>
      </c>
      <c r="J11" s="385">
        <v>20220225</v>
      </c>
      <c r="K11" s="385" t="s">
        <v>199</v>
      </c>
      <c r="L11" s="385" t="s">
        <v>690</v>
      </c>
      <c r="M11" s="385" t="s">
        <v>537</v>
      </c>
      <c r="N11" s="385" t="s">
        <v>84</v>
      </c>
      <c r="O11" s="385" t="s">
        <v>813</v>
      </c>
      <c r="P11" s="385" t="s">
        <v>789</v>
      </c>
      <c r="Q11" s="385" t="s">
        <v>790</v>
      </c>
      <c r="R11" s="420">
        <v>10000</v>
      </c>
    </row>
    <row r="12" spans="1:18">
      <c r="A12" s="410" t="s">
        <v>79</v>
      </c>
      <c r="B12" s="410" t="s">
        <v>80</v>
      </c>
      <c r="C12" s="57" t="e">
        <f>SUMIF(#REF!,B12,#REF!)</f>
        <v>#REF!</v>
      </c>
      <c r="D12" s="385" t="s">
        <v>12</v>
      </c>
      <c r="J12" s="385">
        <v>20220225</v>
      </c>
      <c r="K12" s="385" t="s">
        <v>199</v>
      </c>
      <c r="L12" s="385" t="s">
        <v>690</v>
      </c>
      <c r="M12" s="385" t="s">
        <v>538</v>
      </c>
      <c r="N12" s="385" t="s">
        <v>94</v>
      </c>
      <c r="O12" s="385" t="s">
        <v>813</v>
      </c>
      <c r="P12" s="385" t="s">
        <v>789</v>
      </c>
      <c r="Q12" s="385" t="s">
        <v>790</v>
      </c>
      <c r="R12" s="420">
        <v>833.33</v>
      </c>
    </row>
    <row r="13" spans="1:18">
      <c r="A13" s="411" t="s">
        <v>81</v>
      </c>
      <c r="B13" s="411" t="s">
        <v>82</v>
      </c>
      <c r="C13" s="57" t="e">
        <f>SUMIF(#REF!,B13,#REF!)</f>
        <v>#REF!</v>
      </c>
      <c r="D13" s="385" t="s">
        <v>613</v>
      </c>
      <c r="J13" s="385">
        <v>20220225</v>
      </c>
      <c r="K13" s="385" t="s">
        <v>199</v>
      </c>
      <c r="L13" s="385" t="s">
        <v>690</v>
      </c>
      <c r="M13" s="385" t="s">
        <v>539</v>
      </c>
      <c r="N13" s="385" t="s">
        <v>86</v>
      </c>
      <c r="O13" s="385" t="s">
        <v>92</v>
      </c>
      <c r="P13" s="385" t="s">
        <v>789</v>
      </c>
      <c r="Q13" s="385" t="s">
        <v>790</v>
      </c>
      <c r="R13" s="420">
        <v>300</v>
      </c>
    </row>
    <row r="14" spans="1:18">
      <c r="A14" s="412" t="s">
        <v>454</v>
      </c>
      <c r="B14" s="412" t="s">
        <v>452</v>
      </c>
      <c r="C14" s="57" t="e">
        <f>SUMIF(#REF!,B14,#REF!)</f>
        <v>#REF!</v>
      </c>
      <c r="D14" s="385" t="s">
        <v>12</v>
      </c>
      <c r="J14" s="385">
        <v>20220225</v>
      </c>
      <c r="K14" s="385" t="s">
        <v>199</v>
      </c>
      <c r="L14" s="385" t="s">
        <v>690</v>
      </c>
      <c r="M14" s="385" t="s">
        <v>541</v>
      </c>
      <c r="N14" s="385" t="s">
        <v>540</v>
      </c>
      <c r="O14" s="385" t="s">
        <v>92</v>
      </c>
      <c r="P14" s="385" t="s">
        <v>789</v>
      </c>
      <c r="Q14" s="385" t="s">
        <v>790</v>
      </c>
      <c r="R14" s="420">
        <v>1631.25</v>
      </c>
    </row>
    <row r="15" spans="1:18">
      <c r="A15" s="412" t="s">
        <v>646</v>
      </c>
      <c r="B15" s="412" t="s">
        <v>642</v>
      </c>
      <c r="C15" s="57" t="e">
        <f>SUMIF(#REF!,B15,#REF!)</f>
        <v>#REF!</v>
      </c>
      <c r="D15" s="385" t="s">
        <v>12</v>
      </c>
      <c r="J15" s="385">
        <v>20220225</v>
      </c>
      <c r="K15" s="385" t="s">
        <v>199</v>
      </c>
      <c r="L15" s="385" t="s">
        <v>690</v>
      </c>
      <c r="M15" s="385" t="s">
        <v>542</v>
      </c>
      <c r="N15" s="385" t="s">
        <v>92</v>
      </c>
      <c r="O15" s="385" t="s">
        <v>92</v>
      </c>
      <c r="P15" s="385" t="s">
        <v>789</v>
      </c>
      <c r="Q15" s="385" t="s">
        <v>790</v>
      </c>
      <c r="R15" s="420">
        <v>2437.59</v>
      </c>
    </row>
    <row r="16" spans="1:18">
      <c r="A16" s="412" t="s">
        <v>525</v>
      </c>
      <c r="B16" s="412" t="s">
        <v>526</v>
      </c>
      <c r="C16" s="57" t="e">
        <f>SUMIF(#REF!,B16,#REF!)</f>
        <v>#REF!</v>
      </c>
      <c r="D16" s="385" t="s">
        <v>12</v>
      </c>
      <c r="J16" s="385">
        <v>20220225</v>
      </c>
      <c r="K16" s="385" t="s">
        <v>1452</v>
      </c>
      <c r="L16" s="385" t="s">
        <v>1453</v>
      </c>
      <c r="M16" s="385" t="s">
        <v>147</v>
      </c>
      <c r="N16" s="385" t="s">
        <v>86</v>
      </c>
      <c r="O16" s="385" t="s">
        <v>1456</v>
      </c>
      <c r="P16" s="385" t="s">
        <v>789</v>
      </c>
      <c r="Q16" s="385" t="s">
        <v>790</v>
      </c>
      <c r="R16" s="420">
        <v>300</v>
      </c>
    </row>
    <row r="17" spans="1:18">
      <c r="A17" s="412" t="s">
        <v>527</v>
      </c>
      <c r="B17" s="412" t="s">
        <v>528</v>
      </c>
      <c r="C17" s="57" t="e">
        <f>SUMIF(#REF!,B17,#REF!)</f>
        <v>#REF!</v>
      </c>
      <c r="D17" s="385" t="s">
        <v>12</v>
      </c>
      <c r="J17" s="385">
        <v>20220225</v>
      </c>
      <c r="K17" s="385" t="s">
        <v>199</v>
      </c>
      <c r="L17" s="385" t="s">
        <v>690</v>
      </c>
      <c r="M17" s="385" t="s">
        <v>564</v>
      </c>
      <c r="N17" s="385" t="s">
        <v>563</v>
      </c>
      <c r="O17" s="385" t="s">
        <v>1183</v>
      </c>
      <c r="P17" s="385" t="s">
        <v>1184</v>
      </c>
      <c r="Q17" s="385" t="s">
        <v>1185</v>
      </c>
      <c r="R17" s="57">
        <v>21.1</v>
      </c>
    </row>
    <row r="18" spans="1:18">
      <c r="A18" s="412" t="s">
        <v>157</v>
      </c>
      <c r="B18" s="412" t="s">
        <v>529</v>
      </c>
      <c r="C18" s="57" t="e">
        <f>SUMIF(#REF!,B18,#REF!)</f>
        <v>#REF!</v>
      </c>
      <c r="D18" s="385" t="s">
        <v>12</v>
      </c>
      <c r="J18" s="385">
        <v>20220225</v>
      </c>
      <c r="K18" s="385" t="s">
        <v>199</v>
      </c>
      <c r="L18" s="385" t="s">
        <v>690</v>
      </c>
      <c r="M18" s="385" t="s">
        <v>544</v>
      </c>
      <c r="N18" s="385" t="s">
        <v>543</v>
      </c>
      <c r="O18" s="385" t="s">
        <v>1190</v>
      </c>
      <c r="P18" s="385" t="s">
        <v>789</v>
      </c>
      <c r="Q18" s="385" t="s">
        <v>790</v>
      </c>
      <c r="R18" s="420">
        <v>16666.66</v>
      </c>
    </row>
    <row r="19" spans="1:18">
      <c r="A19" s="412" t="s">
        <v>530</v>
      </c>
      <c r="B19" s="412" t="s">
        <v>531</v>
      </c>
      <c r="C19" s="57" t="e">
        <f>SUMIF(#REF!,B19,#REF!)</f>
        <v>#REF!</v>
      </c>
      <c r="D19" s="385" t="s">
        <v>12</v>
      </c>
      <c r="J19" s="385">
        <v>20220225</v>
      </c>
      <c r="K19" s="385" t="s">
        <v>199</v>
      </c>
      <c r="L19" s="385" t="s">
        <v>690</v>
      </c>
      <c r="M19" s="385" t="s">
        <v>569</v>
      </c>
      <c r="N19" s="385" t="s">
        <v>568</v>
      </c>
      <c r="O19" s="385" t="s">
        <v>1191</v>
      </c>
      <c r="P19" s="385" t="s">
        <v>767</v>
      </c>
      <c r="Q19" s="385" t="s">
        <v>768</v>
      </c>
      <c r="R19" s="57">
        <v>32.299999999999997</v>
      </c>
    </row>
    <row r="20" spans="1:18">
      <c r="A20" s="412" t="s">
        <v>79</v>
      </c>
      <c r="B20" s="412" t="s">
        <v>532</v>
      </c>
      <c r="C20" s="57" t="e">
        <f>SUMIF(#REF!,B20,#REF!)</f>
        <v>#REF!</v>
      </c>
      <c r="D20" s="385" t="s">
        <v>12</v>
      </c>
      <c r="J20" s="385">
        <v>20220225</v>
      </c>
      <c r="K20" s="385" t="s">
        <v>199</v>
      </c>
      <c r="L20" s="385" t="s">
        <v>690</v>
      </c>
      <c r="M20" s="385" t="s">
        <v>552</v>
      </c>
      <c r="N20" s="385" t="s">
        <v>134</v>
      </c>
      <c r="O20" s="385" t="s">
        <v>1303</v>
      </c>
      <c r="P20" s="385" t="s">
        <v>767</v>
      </c>
      <c r="Q20" s="385" t="s">
        <v>768</v>
      </c>
      <c r="R20" s="57">
        <v>56952</v>
      </c>
    </row>
    <row r="21" spans="1:18">
      <c r="A21" s="412" t="s">
        <v>533</v>
      </c>
      <c r="B21" s="412" t="s">
        <v>534</v>
      </c>
      <c r="C21" s="57" t="e">
        <f>SUMIF(#REF!,B21,#REF!)</f>
        <v>#REF!</v>
      </c>
      <c r="D21" s="385" t="s">
        <v>12</v>
      </c>
      <c r="J21" s="385">
        <v>20220225</v>
      </c>
      <c r="K21" s="385" t="s">
        <v>199</v>
      </c>
      <c r="L21" s="385" t="s">
        <v>690</v>
      </c>
      <c r="M21" s="385" t="s">
        <v>558</v>
      </c>
      <c r="N21" s="385" t="s">
        <v>151</v>
      </c>
      <c r="O21" s="385" t="s">
        <v>1335</v>
      </c>
      <c r="P21" s="385" t="s">
        <v>1336</v>
      </c>
      <c r="Q21" s="385" t="s">
        <v>1337</v>
      </c>
      <c r="R21" s="420">
        <v>9950</v>
      </c>
    </row>
    <row r="22" spans="1:18" ht="15" thickBot="1">
      <c r="A22" s="412"/>
      <c r="B22" s="412"/>
      <c r="C22" s="419" t="e">
        <f>SUM(C8:C21)</f>
        <v>#REF!</v>
      </c>
      <c r="D22" s="284"/>
      <c r="J22" s="385">
        <v>20220225</v>
      </c>
      <c r="K22" s="385" t="s">
        <v>199</v>
      </c>
      <c r="L22" s="385" t="s">
        <v>690</v>
      </c>
      <c r="M22" s="385" t="s">
        <v>571</v>
      </c>
      <c r="N22" s="385" t="s">
        <v>1335</v>
      </c>
      <c r="O22" s="385" t="s">
        <v>570</v>
      </c>
      <c r="P22" s="385" t="s">
        <v>1336</v>
      </c>
      <c r="Q22" s="385" t="s">
        <v>1337</v>
      </c>
      <c r="R22" s="420">
        <v>3440.9</v>
      </c>
    </row>
    <row r="23" spans="1:18" ht="15" thickTop="1">
      <c r="A23" s="408" t="s">
        <v>83</v>
      </c>
      <c r="B23" s="408"/>
      <c r="C23" s="57" t="e">
        <f>SUMIF(#REF!,B23,#REF!)</f>
        <v>#REF!</v>
      </c>
      <c r="J23" s="385">
        <v>20220225</v>
      </c>
      <c r="K23" s="385" t="s">
        <v>672</v>
      </c>
      <c r="L23" s="385" t="s">
        <v>673</v>
      </c>
      <c r="M23" s="385" t="s">
        <v>1421</v>
      </c>
      <c r="O23" s="385" t="s">
        <v>103</v>
      </c>
      <c r="P23" s="385" t="s">
        <v>767</v>
      </c>
      <c r="Q23" s="385" t="s">
        <v>768</v>
      </c>
      <c r="R23" s="57">
        <v>3.21</v>
      </c>
    </row>
    <row r="24" spans="1:18">
      <c r="A24" s="284" t="s">
        <v>84</v>
      </c>
      <c r="B24" s="284" t="s">
        <v>85</v>
      </c>
      <c r="C24" s="57" t="e">
        <f>SUMIF(#REF!,B24,#REF!)</f>
        <v>#REF!</v>
      </c>
      <c r="D24" t="s">
        <v>13</v>
      </c>
      <c r="J24" s="385">
        <v>20220225</v>
      </c>
      <c r="K24" s="385" t="s">
        <v>1422</v>
      </c>
      <c r="L24" s="385" t="s">
        <v>1423</v>
      </c>
      <c r="M24" s="385" t="s">
        <v>1424</v>
      </c>
      <c r="O24" s="385" t="s">
        <v>1425</v>
      </c>
      <c r="P24" s="385" t="s">
        <v>789</v>
      </c>
      <c r="Q24" s="385" t="s">
        <v>790</v>
      </c>
      <c r="R24" s="420">
        <v>300</v>
      </c>
    </row>
    <row r="25" spans="1:18" ht="15.5">
      <c r="A25" s="284" t="s">
        <v>86</v>
      </c>
      <c r="B25" s="284" t="s">
        <v>87</v>
      </c>
      <c r="C25" s="57" t="e">
        <f>SUMIF(#REF!,B25,#REF!)</f>
        <v>#REF!</v>
      </c>
      <c r="D25" s="286" t="s">
        <v>14</v>
      </c>
      <c r="R25" s="57">
        <v>121039.8</v>
      </c>
    </row>
    <row r="26" spans="1:18" ht="15.5">
      <c r="A26" s="284" t="s">
        <v>86</v>
      </c>
      <c r="B26" s="284" t="s">
        <v>147</v>
      </c>
      <c r="C26" s="57" t="e">
        <f>SUMIF(#REF!,B26,#REF!)</f>
        <v>#REF!</v>
      </c>
      <c r="D26" s="286" t="s">
        <v>14</v>
      </c>
    </row>
    <row r="27" spans="1:18" ht="15.5">
      <c r="A27" s="284" t="s">
        <v>88</v>
      </c>
      <c r="B27" s="284" t="s">
        <v>89</v>
      </c>
      <c r="C27" s="57" t="e">
        <f>SUMIF(#REF!,B27,#REF!)</f>
        <v>#REF!</v>
      </c>
      <c r="D27" s="286" t="s">
        <v>14</v>
      </c>
    </row>
    <row r="28" spans="1:18" ht="15.5">
      <c r="A28" s="284" t="s">
        <v>90</v>
      </c>
      <c r="B28" s="284" t="s">
        <v>91</v>
      </c>
      <c r="C28" s="57" t="e">
        <f>SUMIF(#REF!,B28,#REF!)</f>
        <v>#REF!</v>
      </c>
      <c r="D28" s="286" t="s">
        <v>14</v>
      </c>
    </row>
    <row r="29" spans="1:18" ht="15.5">
      <c r="A29" s="284" t="s">
        <v>92</v>
      </c>
      <c r="B29" s="284" t="s">
        <v>93</v>
      </c>
      <c r="C29" s="57" t="e">
        <f>SUMIF(#REF!,B29,#REF!)</f>
        <v>#REF!</v>
      </c>
      <c r="D29" s="286" t="s">
        <v>14</v>
      </c>
    </row>
    <row r="30" spans="1:18" ht="15.5">
      <c r="A30" s="284" t="s">
        <v>173</v>
      </c>
      <c r="B30" s="284" t="s">
        <v>174</v>
      </c>
      <c r="C30" s="57" t="e">
        <f>SUMIF(#REF!,B30,#REF!)</f>
        <v>#REF!</v>
      </c>
      <c r="D30" s="286" t="s">
        <v>14</v>
      </c>
    </row>
    <row r="31" spans="1:18" ht="15.5">
      <c r="A31" s="410" t="s">
        <v>94</v>
      </c>
      <c r="B31" s="410" t="s">
        <v>95</v>
      </c>
      <c r="C31" s="57" t="e">
        <f>SUMIF(#REF!,B31,#REF!)</f>
        <v>#REF!</v>
      </c>
      <c r="D31" s="286" t="s">
        <v>14</v>
      </c>
    </row>
    <row r="32" spans="1:18" ht="15.5">
      <c r="A32" s="410" t="s">
        <v>535</v>
      </c>
      <c r="B32" s="410" t="s">
        <v>536</v>
      </c>
      <c r="C32" s="57" t="e">
        <f>SUMIF(#REF!,B32,#REF!)</f>
        <v>#REF!</v>
      </c>
      <c r="D32" s="286" t="s">
        <v>14</v>
      </c>
    </row>
    <row r="33" spans="1:4">
      <c r="A33" s="410" t="s">
        <v>84</v>
      </c>
      <c r="B33" s="410" t="s">
        <v>537</v>
      </c>
      <c r="C33" s="57" t="e">
        <f>SUMIF(#REF!,B33,#REF!)</f>
        <v>#REF!</v>
      </c>
      <c r="D33" s="385" t="s">
        <v>13</v>
      </c>
    </row>
    <row r="34" spans="1:4" ht="15.5">
      <c r="A34" s="410" t="s">
        <v>94</v>
      </c>
      <c r="B34" s="410" t="s">
        <v>538</v>
      </c>
      <c r="C34" s="57" t="e">
        <f>SUMIF(#REF!,B34,#REF!)</f>
        <v>#REF!</v>
      </c>
      <c r="D34" s="286" t="s">
        <v>14</v>
      </c>
    </row>
    <row r="35" spans="1:4" ht="15.5">
      <c r="A35" s="410" t="s">
        <v>86</v>
      </c>
      <c r="B35" s="410" t="s">
        <v>539</v>
      </c>
      <c r="C35" s="57" t="e">
        <f>SUMIF(#REF!,B35,#REF!)</f>
        <v>#REF!</v>
      </c>
      <c r="D35" s="286" t="s">
        <v>14</v>
      </c>
    </row>
    <row r="36" spans="1:4" ht="15.5">
      <c r="A36" s="385" t="s">
        <v>1425</v>
      </c>
      <c r="B36" s="385" t="s">
        <v>1424</v>
      </c>
      <c r="C36" s="57" t="e">
        <f>SUMIF(#REF!,B36,#REF!)</f>
        <v>#REF!</v>
      </c>
      <c r="D36" s="286" t="s">
        <v>14</v>
      </c>
    </row>
    <row r="37" spans="1:4" ht="15.5">
      <c r="A37" s="410" t="s">
        <v>540</v>
      </c>
      <c r="B37" s="410" t="s">
        <v>541</v>
      </c>
      <c r="C37" s="57" t="e">
        <f>SUMIF(#REF!,B37,#REF!)</f>
        <v>#REF!</v>
      </c>
      <c r="D37" s="286" t="s">
        <v>14</v>
      </c>
    </row>
    <row r="38" spans="1:4" ht="15.5">
      <c r="A38" s="410" t="s">
        <v>92</v>
      </c>
      <c r="B38" s="410" t="s">
        <v>542</v>
      </c>
      <c r="C38" s="57" t="e">
        <f>SUMIF(#REF!,B38,#REF!)</f>
        <v>#REF!</v>
      </c>
      <c r="D38" s="286" t="s">
        <v>14</v>
      </c>
    </row>
    <row r="39" spans="1:4" ht="15.5">
      <c r="A39" s="410" t="s">
        <v>543</v>
      </c>
      <c r="B39" s="410" t="s">
        <v>544</v>
      </c>
      <c r="C39" s="57" t="e">
        <f>SUMIF(#REF!,B39,#REF!)</f>
        <v>#REF!</v>
      </c>
      <c r="D39" s="286" t="s">
        <v>14</v>
      </c>
    </row>
    <row r="40" spans="1:4" ht="16" thickBot="1">
      <c r="A40" s="410"/>
      <c r="B40" s="410"/>
      <c r="C40" s="419" t="e">
        <f>SUM(C23:C39)</f>
        <v>#REF!</v>
      </c>
      <c r="D40" s="286"/>
    </row>
    <row r="41" spans="1:4" ht="15" thickTop="1">
      <c r="A41" s="408" t="s">
        <v>96</v>
      </c>
      <c r="B41" s="408"/>
      <c r="C41" s="57" t="e">
        <f>SUMIF(#REF!,B41,#REF!)</f>
        <v>#REF!</v>
      </c>
    </row>
    <row r="42" spans="1:4">
      <c r="A42" s="284" t="s">
        <v>97</v>
      </c>
      <c r="B42" s="284" t="s">
        <v>98</v>
      </c>
      <c r="C42" s="57" t="e">
        <f>SUMIF(#REF!,B42,#REF!)</f>
        <v>#REF!</v>
      </c>
    </row>
    <row r="43" spans="1:4">
      <c r="A43" s="284" t="s">
        <v>99</v>
      </c>
      <c r="B43" s="284" t="s">
        <v>100</v>
      </c>
      <c r="C43" s="57" t="e">
        <f>SUMIF(#REF!,B43,#REF!)</f>
        <v>#REF!</v>
      </c>
    </row>
    <row r="44" spans="1:4">
      <c r="A44" s="284" t="s">
        <v>101</v>
      </c>
      <c r="B44" s="284" t="s">
        <v>102</v>
      </c>
      <c r="C44" s="57" t="e">
        <f>SUMIF(#REF!,B44,#REF!)</f>
        <v>#REF!</v>
      </c>
    </row>
    <row r="45" spans="1:4">
      <c r="A45" s="284" t="s">
        <v>103</v>
      </c>
      <c r="B45" s="284" t="s">
        <v>104</v>
      </c>
      <c r="C45" s="57" t="e">
        <f>SUMIF(#REF!,B45,#REF!)</f>
        <v>#REF!</v>
      </c>
    </row>
    <row r="46" spans="1:4">
      <c r="A46" s="284" t="s">
        <v>105</v>
      </c>
      <c r="B46" s="284" t="s">
        <v>106</v>
      </c>
      <c r="C46" s="57" t="e">
        <f>SUMIF(#REF!,B46,#REF!)</f>
        <v>#REF!</v>
      </c>
    </row>
    <row r="47" spans="1:4">
      <c r="A47" s="284" t="s">
        <v>449</v>
      </c>
      <c r="B47" s="284" t="s">
        <v>450</v>
      </c>
      <c r="C47" s="57" t="e">
        <f>SUMIF(#REF!,B47,#REF!)</f>
        <v>#REF!</v>
      </c>
    </row>
    <row r="48" spans="1:4">
      <c r="A48" s="284" t="s">
        <v>545</v>
      </c>
      <c r="B48" s="284" t="s">
        <v>546</v>
      </c>
      <c r="C48" s="57" t="e">
        <f>SUMIF(#REF!,B48,#REF!)</f>
        <v>#REF!</v>
      </c>
    </row>
    <row r="49" spans="1:4">
      <c r="A49" s="284" t="s">
        <v>105</v>
      </c>
      <c r="B49" s="284" t="s">
        <v>547</v>
      </c>
      <c r="C49" s="57" t="e">
        <f>SUMIF(#REF!,B49,#REF!)</f>
        <v>#REF!</v>
      </c>
    </row>
    <row r="50" spans="1:4">
      <c r="A50" s="284" t="s">
        <v>548</v>
      </c>
      <c r="B50" s="284" t="s">
        <v>549</v>
      </c>
      <c r="C50" s="57" t="e">
        <f>SUMIF(#REF!,B50,#REF!)</f>
        <v>#REF!</v>
      </c>
    </row>
    <row r="51" spans="1:4" ht="15" thickBot="1">
      <c r="A51" s="284"/>
      <c r="B51" s="284"/>
      <c r="C51" s="419" t="e">
        <f>SUM(C41:C50)</f>
        <v>#REF!</v>
      </c>
      <c r="D51" s="385" t="s">
        <v>613</v>
      </c>
    </row>
    <row r="52" spans="1:4" ht="15" thickTop="1">
      <c r="A52" s="408" t="s">
        <v>107</v>
      </c>
      <c r="B52" s="284"/>
      <c r="C52" s="57" t="e">
        <f>SUMIF(#REF!,B52,#REF!)</f>
        <v>#REF!</v>
      </c>
    </row>
    <row r="53" spans="1:4">
      <c r="A53" s="284" t="s">
        <v>625</v>
      </c>
      <c r="B53" s="284" t="s">
        <v>626</v>
      </c>
      <c r="C53" s="57" t="e">
        <f>SUMIF(#REF!,B53,#REF!)</f>
        <v>#REF!</v>
      </c>
      <c r="D53" s="385" t="s">
        <v>613</v>
      </c>
    </row>
    <row r="54" spans="1:4">
      <c r="A54" s="410" t="s">
        <v>659</v>
      </c>
      <c r="B54" s="410" t="s">
        <v>656</v>
      </c>
      <c r="C54" s="57" t="e">
        <f>SUMIF(#REF!,B54,#REF!)</f>
        <v>#REF!</v>
      </c>
      <c r="D54" s="385" t="s">
        <v>613</v>
      </c>
    </row>
    <row r="55" spans="1:4">
      <c r="A55" s="410" t="s">
        <v>658</v>
      </c>
      <c r="B55" s="410" t="s">
        <v>655</v>
      </c>
      <c r="C55" s="57" t="e">
        <f>SUMIF(#REF!,B55,#REF!)</f>
        <v>#REF!</v>
      </c>
      <c r="D55" s="385" t="s">
        <v>613</v>
      </c>
    </row>
    <row r="56" spans="1:4">
      <c r="A56" s="410" t="s">
        <v>108</v>
      </c>
      <c r="B56" s="410" t="s">
        <v>109</v>
      </c>
      <c r="C56" s="57" t="e">
        <f>SUMIF(#REF!,B56,#REF!)</f>
        <v>#REF!</v>
      </c>
      <c r="D56" s="385" t="s">
        <v>613</v>
      </c>
    </row>
    <row r="57" spans="1:4">
      <c r="A57" s="284" t="s">
        <v>103</v>
      </c>
      <c r="B57" s="284" t="s">
        <v>110</v>
      </c>
      <c r="C57" s="57" t="e">
        <f>SUMIF(#REF!,B57,#REF!)</f>
        <v>#REF!</v>
      </c>
      <c r="D57" s="385" t="s">
        <v>613</v>
      </c>
    </row>
    <row r="58" spans="1:4">
      <c r="A58" s="284" t="s">
        <v>111</v>
      </c>
      <c r="B58" s="284" t="s">
        <v>112</v>
      </c>
      <c r="C58" s="57" t="e">
        <f>SUMIF(#REF!,B58,#REF!)</f>
        <v>#REF!</v>
      </c>
      <c r="D58" s="385" t="s">
        <v>613</v>
      </c>
    </row>
    <row r="59" spans="1:4">
      <c r="A59" s="413" t="s">
        <v>113</v>
      </c>
      <c r="B59" s="413" t="s">
        <v>114</v>
      </c>
      <c r="C59" s="57" t="e">
        <f>SUMIF(#REF!,B59,#REF!)</f>
        <v>#REF!</v>
      </c>
      <c r="D59" s="385" t="s">
        <v>613</v>
      </c>
    </row>
    <row r="60" spans="1:4">
      <c r="A60" s="410" t="s">
        <v>115</v>
      </c>
      <c r="B60" s="410" t="s">
        <v>116</v>
      </c>
      <c r="C60" s="57" t="e">
        <f>SUMIF(#REF!,B60,#REF!)</f>
        <v>#REF!</v>
      </c>
      <c r="D60" s="385" t="s">
        <v>613</v>
      </c>
    </row>
    <row r="61" spans="1:4">
      <c r="A61" s="413" t="s">
        <v>117</v>
      </c>
      <c r="B61" s="413" t="s">
        <v>118</v>
      </c>
      <c r="C61" s="57" t="e">
        <f>SUMIF(#REF!,B61,#REF!)</f>
        <v>#REF!</v>
      </c>
      <c r="D61" s="385" t="s">
        <v>613</v>
      </c>
    </row>
    <row r="62" spans="1:4">
      <c r="A62" s="413" t="s">
        <v>119</v>
      </c>
      <c r="B62" s="413" t="s">
        <v>120</v>
      </c>
      <c r="C62" s="57" t="e">
        <f>SUMIF(#REF!,B62,#REF!)</f>
        <v>#REF!</v>
      </c>
      <c r="D62" s="385" t="s">
        <v>613</v>
      </c>
    </row>
    <row r="63" spans="1:4">
      <c r="A63" s="413" t="s">
        <v>121</v>
      </c>
      <c r="B63" s="413" t="s">
        <v>122</v>
      </c>
      <c r="C63" s="57" t="e">
        <f>SUMIF(#REF!,B63,#REF!)</f>
        <v>#REF!</v>
      </c>
      <c r="D63" s="385" t="s">
        <v>613</v>
      </c>
    </row>
    <row r="64" spans="1:4">
      <c r="A64" s="411" t="s">
        <v>123</v>
      </c>
      <c r="B64" s="411" t="s">
        <v>439</v>
      </c>
      <c r="C64" s="57" t="e">
        <f>SUMIF(#REF!,B64,#REF!)</f>
        <v>#REF!</v>
      </c>
      <c r="D64" s="385" t="s">
        <v>613</v>
      </c>
    </row>
    <row r="65" spans="1:4">
      <c r="A65" s="54" t="s">
        <v>124</v>
      </c>
      <c r="B65" s="54" t="s">
        <v>125</v>
      </c>
      <c r="C65" s="57" t="e">
        <f>SUMIF(#REF!,B65,#REF!)</f>
        <v>#REF!</v>
      </c>
      <c r="D65" s="385" t="s">
        <v>613</v>
      </c>
    </row>
    <row r="66" spans="1:4">
      <c r="A66" s="411" t="s">
        <v>126</v>
      </c>
      <c r="B66" s="54" t="s">
        <v>127</v>
      </c>
      <c r="C66" s="57" t="e">
        <f>SUMIF(#REF!,B66,#REF!)</f>
        <v>#REF!</v>
      </c>
      <c r="D66" s="385" t="s">
        <v>613</v>
      </c>
    </row>
    <row r="67" spans="1:4">
      <c r="A67" s="411" t="s">
        <v>128</v>
      </c>
      <c r="B67" s="54" t="s">
        <v>129</v>
      </c>
      <c r="C67" s="57" t="e">
        <f>SUMIF(#REF!,B67,#REF!)</f>
        <v>#REF!</v>
      </c>
      <c r="D67" s="385" t="s">
        <v>613</v>
      </c>
    </row>
    <row r="68" spans="1:4">
      <c r="A68" s="411" t="s">
        <v>130</v>
      </c>
      <c r="B68" s="54" t="s">
        <v>131</v>
      </c>
      <c r="C68" s="57" t="e">
        <f>SUMIF(#REF!,B68,#REF!)</f>
        <v>#REF!</v>
      </c>
      <c r="D68" s="385" t="s">
        <v>613</v>
      </c>
    </row>
    <row r="69" spans="1:4">
      <c r="A69" s="411" t="s">
        <v>132</v>
      </c>
      <c r="B69" s="54" t="s">
        <v>133</v>
      </c>
      <c r="C69" s="57" t="e">
        <f>SUMIF(#REF!,B69,#REF!)</f>
        <v>#REF!</v>
      </c>
      <c r="D69" s="385" t="s">
        <v>613</v>
      </c>
    </row>
    <row r="70" spans="1:4">
      <c r="A70" s="411" t="s">
        <v>134</v>
      </c>
      <c r="B70" s="54" t="s">
        <v>135</v>
      </c>
      <c r="C70" s="57" t="e">
        <f>SUMIF(#REF!,B70,#REF!)</f>
        <v>#REF!</v>
      </c>
      <c r="D70" s="385" t="s">
        <v>613</v>
      </c>
    </row>
    <row r="71" spans="1:4">
      <c r="A71" s="411" t="s">
        <v>150</v>
      </c>
      <c r="B71" s="54" t="s">
        <v>148</v>
      </c>
      <c r="C71" s="57" t="e">
        <f>SUMIF(#REF!,B71,#REF!)</f>
        <v>#REF!</v>
      </c>
      <c r="D71" s="385" t="s">
        <v>613</v>
      </c>
    </row>
    <row r="72" spans="1:4">
      <c r="A72" s="411" t="s">
        <v>151</v>
      </c>
      <c r="B72" s="54" t="s">
        <v>149</v>
      </c>
      <c r="C72" s="57" t="e">
        <f>SUMIF(#REF!,B72,#REF!)</f>
        <v>#REF!</v>
      </c>
      <c r="D72" s="385" t="s">
        <v>613</v>
      </c>
    </row>
    <row r="73" spans="1:4">
      <c r="A73" s="411" t="s">
        <v>469</v>
      </c>
      <c r="B73" s="54" t="s">
        <v>470</v>
      </c>
      <c r="C73" s="57" t="e">
        <f>SUMIF(#REF!,B73,#REF!)</f>
        <v>#REF!</v>
      </c>
      <c r="D73" s="385" t="s">
        <v>613</v>
      </c>
    </row>
    <row r="74" spans="1:4">
      <c r="A74" s="411" t="s">
        <v>462</v>
      </c>
      <c r="B74" s="54" t="s">
        <v>461</v>
      </c>
      <c r="C74" s="57" t="e">
        <f>SUMIF(#REF!,B74,#REF!)</f>
        <v>#REF!</v>
      </c>
      <c r="D74" s="385" t="s">
        <v>613</v>
      </c>
    </row>
    <row r="75" spans="1:4">
      <c r="A75" s="411"/>
      <c r="B75" s="54" t="s">
        <v>644</v>
      </c>
      <c r="C75" s="57" t="e">
        <f>SUMIF(#REF!,B75,#REF!)</f>
        <v>#REF!</v>
      </c>
      <c r="D75" s="385" t="s">
        <v>613</v>
      </c>
    </row>
    <row r="76" spans="1:4">
      <c r="A76" s="411"/>
      <c r="B76" s="54" t="s">
        <v>645</v>
      </c>
      <c r="C76" s="57" t="e">
        <f>SUMIF(#REF!,B76,#REF!)</f>
        <v>#REF!</v>
      </c>
      <c r="D76" s="385" t="s">
        <v>613</v>
      </c>
    </row>
    <row r="77" spans="1:4">
      <c r="A77" s="411" t="s">
        <v>178</v>
      </c>
      <c r="B77" s="54" t="s">
        <v>177</v>
      </c>
      <c r="C77" s="57" t="e">
        <f>SUMIF(#REF!,B77,#REF!)</f>
        <v>#REF!</v>
      </c>
      <c r="D77" s="385" t="s">
        <v>613</v>
      </c>
    </row>
    <row r="78" spans="1:4">
      <c r="A78" s="284" t="s">
        <v>136</v>
      </c>
      <c r="B78" s="284" t="s">
        <v>137</v>
      </c>
      <c r="C78" s="57" t="e">
        <f>SUMIF(#REF!,B78,#REF!)</f>
        <v>#REF!</v>
      </c>
      <c r="D78" s="385" t="s">
        <v>613</v>
      </c>
    </row>
    <row r="79" spans="1:4">
      <c r="A79" s="284" t="s">
        <v>136</v>
      </c>
      <c r="B79" s="284" t="s">
        <v>453</v>
      </c>
      <c r="C79" s="57" t="e">
        <f>SUMIF(#REF!,B79,#REF!)</f>
        <v>#REF!</v>
      </c>
      <c r="D79" s="385" t="s">
        <v>613</v>
      </c>
    </row>
    <row r="80" spans="1:4">
      <c r="A80" s="414" t="s">
        <v>138</v>
      </c>
      <c r="B80" s="284" t="s">
        <v>139</v>
      </c>
      <c r="C80" s="57" t="e">
        <f>SUMIF(#REF!,B80,#REF!)</f>
        <v>#REF!</v>
      </c>
      <c r="D80" s="385" t="s">
        <v>613</v>
      </c>
    </row>
    <row r="81" spans="1:4">
      <c r="A81" s="284" t="s">
        <v>49</v>
      </c>
      <c r="B81" s="284" t="s">
        <v>471</v>
      </c>
      <c r="C81" s="57" t="e">
        <f>SUMIF(#REF!,B81,#REF!)</f>
        <v>#REF!</v>
      </c>
      <c r="D81" s="385" t="s">
        <v>613</v>
      </c>
    </row>
    <row r="82" spans="1:4">
      <c r="A82" s="284" t="s">
        <v>648</v>
      </c>
      <c r="B82" s="284" t="s">
        <v>647</v>
      </c>
      <c r="C82" s="57" t="e">
        <f>SUMIF(#REF!,B82,#REF!)</f>
        <v>#REF!</v>
      </c>
      <c r="D82" s="385" t="s">
        <v>613</v>
      </c>
    </row>
    <row r="83" spans="1:4">
      <c r="A83" s="284" t="s">
        <v>472</v>
      </c>
      <c r="B83" s="284" t="s">
        <v>473</v>
      </c>
      <c r="C83" s="57" t="e">
        <f>SUMIF(#REF!,B83,#REF!)</f>
        <v>#REF!</v>
      </c>
      <c r="D83" s="385" t="s">
        <v>613</v>
      </c>
    </row>
    <row r="84" spans="1:4">
      <c r="A84" s="284"/>
      <c r="B84" s="284" t="s">
        <v>550</v>
      </c>
      <c r="C84" s="57" t="e">
        <f>SUMIF(#REF!,B84,#REF!)</f>
        <v>#REF!</v>
      </c>
      <c r="D84" s="385" t="s">
        <v>613</v>
      </c>
    </row>
    <row r="85" spans="1:4">
      <c r="A85" s="284" t="s">
        <v>551</v>
      </c>
      <c r="B85" s="284" t="s">
        <v>468</v>
      </c>
      <c r="C85" s="57" t="e">
        <f>SUMIF(#REF!,B85,#REF!)</f>
        <v>#REF!</v>
      </c>
      <c r="D85" s="385" t="s">
        <v>613</v>
      </c>
    </row>
    <row r="86" spans="1:4">
      <c r="A86" s="284" t="s">
        <v>134</v>
      </c>
      <c r="B86" s="284" t="s">
        <v>552</v>
      </c>
      <c r="C86" s="57" t="e">
        <f>SUMIF(#REF!,B86,#REF!)</f>
        <v>#REF!</v>
      </c>
      <c r="D86" s="385" t="s">
        <v>613</v>
      </c>
    </row>
    <row r="87" spans="1:4">
      <c r="A87" s="284" t="s">
        <v>553</v>
      </c>
      <c r="B87" s="284" t="s">
        <v>554</v>
      </c>
      <c r="C87" s="57" t="e">
        <f>SUMIF(#REF!,B87,#REF!)</f>
        <v>#REF!</v>
      </c>
      <c r="D87" s="385" t="s">
        <v>613</v>
      </c>
    </row>
    <row r="88" spans="1:4">
      <c r="A88" s="284" t="s">
        <v>555</v>
      </c>
      <c r="B88" s="284" t="s">
        <v>556</v>
      </c>
      <c r="C88" s="57" t="e">
        <f>SUMIF(#REF!,B88,#REF!)</f>
        <v>#REF!</v>
      </c>
      <c r="D88" s="385" t="s">
        <v>613</v>
      </c>
    </row>
    <row r="89" spans="1:4">
      <c r="A89" s="284" t="s">
        <v>130</v>
      </c>
      <c r="B89" s="284" t="s">
        <v>557</v>
      </c>
      <c r="C89" s="57" t="e">
        <f>SUMIF(#REF!,B89,#REF!)</f>
        <v>#REF!</v>
      </c>
      <c r="D89" s="385" t="s">
        <v>613</v>
      </c>
    </row>
    <row r="90" spans="1:4">
      <c r="A90" s="284" t="s">
        <v>151</v>
      </c>
      <c r="B90" s="284" t="s">
        <v>558</v>
      </c>
      <c r="C90" s="57" t="e">
        <f>SUMIF(#REF!,B90,#REF!)</f>
        <v>#REF!</v>
      </c>
      <c r="D90" s="385" t="s">
        <v>613</v>
      </c>
    </row>
    <row r="91" spans="1:4">
      <c r="A91" s="284" t="s">
        <v>559</v>
      </c>
      <c r="B91" s="284" t="s">
        <v>560</v>
      </c>
      <c r="C91" s="57" t="e">
        <f>SUMIF(#REF!,B91,#REF!)</f>
        <v>#REF!</v>
      </c>
      <c r="D91" s="385" t="s">
        <v>613</v>
      </c>
    </row>
    <row r="92" spans="1:4">
      <c r="A92" s="284" t="s">
        <v>462</v>
      </c>
      <c r="B92" s="284" t="s">
        <v>561</v>
      </c>
      <c r="C92" s="57" t="e">
        <f>SUMIF(#REF!,B92,#REF!)</f>
        <v>#REF!</v>
      </c>
      <c r="D92" s="385" t="s">
        <v>613</v>
      </c>
    </row>
    <row r="93" spans="1:4">
      <c r="A93" s="284" t="s">
        <v>178</v>
      </c>
      <c r="B93" s="284" t="s">
        <v>562</v>
      </c>
      <c r="C93" s="57" t="e">
        <f>SUMIF(#REF!,B93,#REF!)</f>
        <v>#REF!</v>
      </c>
      <c r="D93" s="385" t="s">
        <v>613</v>
      </c>
    </row>
    <row r="94" spans="1:4">
      <c r="A94" s="284" t="s">
        <v>563</v>
      </c>
      <c r="B94" s="284" t="s">
        <v>564</v>
      </c>
      <c r="C94" s="57" t="e">
        <f>SUMIF(#REF!,B94,#REF!)</f>
        <v>#REF!</v>
      </c>
      <c r="D94" s="385" t="s">
        <v>613</v>
      </c>
    </row>
    <row r="95" spans="1:4">
      <c r="A95" s="284" t="s">
        <v>565</v>
      </c>
      <c r="B95" s="284" t="s">
        <v>566</v>
      </c>
      <c r="C95" s="57" t="e">
        <f>SUMIF(#REF!,B95,#REF!)</f>
        <v>#REF!</v>
      </c>
      <c r="D95" s="385" t="s">
        <v>613</v>
      </c>
    </row>
    <row r="96" spans="1:4">
      <c r="A96" s="284" t="s">
        <v>103</v>
      </c>
      <c r="B96" s="284" t="s">
        <v>567</v>
      </c>
      <c r="C96" s="57" t="e">
        <f>SUMIF(#REF!,B96,#REF!)</f>
        <v>#REF!</v>
      </c>
      <c r="D96" s="385" t="s">
        <v>613</v>
      </c>
    </row>
    <row r="97" spans="1:4">
      <c r="A97" s="284" t="s">
        <v>568</v>
      </c>
      <c r="B97" s="284" t="s">
        <v>569</v>
      </c>
      <c r="C97" s="57" t="e">
        <f>SUMIF(#REF!,B97,#REF!)</f>
        <v>#REF!</v>
      </c>
      <c r="D97" s="385" t="s">
        <v>613</v>
      </c>
    </row>
    <row r="98" spans="1:4">
      <c r="A98" s="284" t="s">
        <v>570</v>
      </c>
      <c r="B98" s="284" t="s">
        <v>571</v>
      </c>
      <c r="C98" s="57" t="e">
        <f>SUMIF(#REF!,B98,#REF!)</f>
        <v>#REF!</v>
      </c>
      <c r="D98" s="385" t="s">
        <v>613</v>
      </c>
    </row>
    <row r="99" spans="1:4">
      <c r="A99" s="284" t="s">
        <v>572</v>
      </c>
      <c r="B99" s="284" t="s">
        <v>643</v>
      </c>
      <c r="C99" s="57" t="e">
        <f>SUMIF(#REF!,B99,#REF!)</f>
        <v>#REF!</v>
      </c>
      <c r="D99" s="385" t="s">
        <v>613</v>
      </c>
    </row>
    <row r="100" spans="1:4">
      <c r="A100" s="284" t="s">
        <v>573</v>
      </c>
      <c r="B100" s="284" t="s">
        <v>574</v>
      </c>
      <c r="C100" s="57" t="e">
        <f>SUMIF(#REF!,B100,#REF!)</f>
        <v>#REF!</v>
      </c>
    </row>
    <row r="101" spans="1:4">
      <c r="A101" s="284" t="s">
        <v>575</v>
      </c>
      <c r="B101" s="284" t="s">
        <v>576</v>
      </c>
      <c r="C101" s="57" t="e">
        <f>SUMIF(#REF!,B101,#REF!)</f>
        <v>#REF!</v>
      </c>
      <c r="D101" s="385" t="s">
        <v>12</v>
      </c>
    </row>
    <row r="102" spans="1:4">
      <c r="A102" s="284" t="s">
        <v>661</v>
      </c>
      <c r="B102" s="284" t="s">
        <v>657</v>
      </c>
      <c r="C102" s="57" t="e">
        <f>SUMIF(#REF!,B102,#REF!)</f>
        <v>#REF!</v>
      </c>
      <c r="D102" s="385" t="s">
        <v>12</v>
      </c>
    </row>
    <row r="103" spans="1:4">
      <c r="A103" s="284" t="s">
        <v>577</v>
      </c>
      <c r="B103" s="284" t="s">
        <v>578</v>
      </c>
      <c r="C103" s="57" t="e">
        <f>SUMIF(#REF!,B103,#REF!)</f>
        <v>#REF!</v>
      </c>
      <c r="D103" s="385" t="s">
        <v>12</v>
      </c>
    </row>
    <row r="104" spans="1:4">
      <c r="A104" s="385" t="s">
        <v>103</v>
      </c>
      <c r="B104" s="284" t="s">
        <v>1421</v>
      </c>
      <c r="C104" s="57" t="e">
        <f>SUMIF(#REF!,B104,#REF!)</f>
        <v>#REF!</v>
      </c>
      <c r="D104" s="385" t="s">
        <v>613</v>
      </c>
    </row>
    <row r="105" spans="1:4">
      <c r="A105" s="385" t="s">
        <v>764</v>
      </c>
      <c r="B105" s="385" t="s">
        <v>763</v>
      </c>
      <c r="C105" s="57" t="e">
        <f>SUMIF(#REF!,B105,#REF!)</f>
        <v>#REF!</v>
      </c>
      <c r="D105" s="385" t="s">
        <v>613</v>
      </c>
    </row>
    <row r="106" spans="1:4" ht="15" thickBot="1">
      <c r="A106" s="284"/>
      <c r="C106" s="419" t="e">
        <f>SUM(C52:C105)</f>
        <v>#REF!</v>
      </c>
    </row>
    <row r="107" spans="1:4" ht="15" thickTop="1">
      <c r="A107" s="404" t="s">
        <v>581</v>
      </c>
      <c r="B107" s="284"/>
      <c r="C107" s="57" t="e">
        <f>SUMIF(#REF!,B107,#REF!)</f>
        <v>#REF!</v>
      </c>
    </row>
    <row r="108" spans="1:4">
      <c r="A108" s="284" t="s">
        <v>579</v>
      </c>
      <c r="B108" s="284" t="s">
        <v>580</v>
      </c>
      <c r="C108" s="57" t="e">
        <f>SUMIF(#REF!,B108,#REF!)</f>
        <v>#REF!</v>
      </c>
    </row>
    <row r="109" spans="1:4">
      <c r="A109" s="284" t="s">
        <v>136</v>
      </c>
      <c r="B109" s="284" t="s">
        <v>660</v>
      </c>
      <c r="C109" s="57" t="e">
        <f>SUMIF(#REF!,B109,#REF!)</f>
        <v>#REF!</v>
      </c>
    </row>
    <row r="110" spans="1:4" ht="15" thickBot="1">
      <c r="A110" s="415"/>
      <c r="B110" s="415"/>
      <c r="C110" s="417" t="e">
        <f>SUM(C107:C109)</f>
        <v>#REF!</v>
      </c>
      <c r="D110" s="284" t="s">
        <v>12</v>
      </c>
    </row>
    <row r="111" spans="1:4" ht="15" thickTop="1">
      <c r="C111" s="418" t="e">
        <f>+C22+C40+C51+C106+C110</f>
        <v>#REF!</v>
      </c>
    </row>
  </sheetData>
  <autoFilter ref="A5:D111" xr:uid="{C6D8E0FD-0C7D-49BF-B768-B29973DE8016}"/>
  <pageMargins left="0.7" right="0.7" top="0.75" bottom="0.75" header="0.3" footer="0.3"/>
  <pageSetup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/>
  <dimension ref="A1:X705"/>
  <sheetViews>
    <sheetView workbookViewId="0">
      <selection activeCell="C41" sqref="C41"/>
    </sheetView>
  </sheetViews>
  <sheetFormatPr baseColWidth="10" defaultColWidth="11.453125" defaultRowHeight="14.5"/>
  <cols>
    <col min="16" max="16" width="15.1796875" bestFit="1" customWidth="1"/>
    <col min="17" max="17" width="13.81640625" bestFit="1" customWidth="1"/>
    <col min="19" max="19" width="13.81640625" bestFit="1" customWidth="1"/>
    <col min="20" max="20" width="32.1796875" customWidth="1"/>
    <col min="21" max="21" width="20.1796875" customWidth="1"/>
    <col min="22" max="22" width="14.1796875" bestFit="1" customWidth="1"/>
    <col min="23" max="23" width="14.81640625" bestFit="1" customWidth="1"/>
  </cols>
  <sheetData>
    <row r="1" spans="1:24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  <c r="N1" t="s">
        <v>192</v>
      </c>
      <c r="O1" t="s">
        <v>193</v>
      </c>
      <c r="P1" s="57" t="s">
        <v>194</v>
      </c>
      <c r="Q1" s="58" t="s">
        <v>195</v>
      </c>
      <c r="R1" t="s">
        <v>196</v>
      </c>
      <c r="T1" s="64" t="s">
        <v>196</v>
      </c>
      <c r="U1" t="s">
        <v>197</v>
      </c>
    </row>
    <row r="2" spans="1:24">
      <c r="A2" s="59" t="s">
        <v>198</v>
      </c>
      <c r="B2" s="59" t="s">
        <v>199</v>
      </c>
      <c r="C2" s="59" t="s">
        <v>200</v>
      </c>
      <c r="D2" s="59" t="s">
        <v>201</v>
      </c>
      <c r="E2" s="59" t="s">
        <v>201</v>
      </c>
      <c r="F2" s="59" t="s">
        <v>202</v>
      </c>
      <c r="G2" s="59" t="s">
        <v>203</v>
      </c>
      <c r="H2" s="59" t="s">
        <v>204</v>
      </c>
      <c r="I2" s="59" t="s">
        <v>205</v>
      </c>
      <c r="J2" s="59" t="s">
        <v>206</v>
      </c>
      <c r="K2" s="59" t="s">
        <v>207</v>
      </c>
      <c r="L2" s="59" t="s">
        <v>205</v>
      </c>
      <c r="M2" s="59" t="s">
        <v>208</v>
      </c>
      <c r="N2" s="59" t="s">
        <v>209</v>
      </c>
      <c r="O2" s="59" t="s">
        <v>207</v>
      </c>
      <c r="P2" s="57">
        <v>125205</v>
      </c>
      <c r="Q2" s="58"/>
      <c r="R2" t="str">
        <f>MID(L2,1,6)</f>
        <v>201701</v>
      </c>
      <c r="S2" s="39">
        <f>-Q2</f>
        <v>0</v>
      </c>
    </row>
    <row r="3" spans="1:24">
      <c r="A3" s="59" t="s">
        <v>198</v>
      </c>
      <c r="B3" s="59" t="s">
        <v>199</v>
      </c>
      <c r="C3" s="59" t="s">
        <v>200</v>
      </c>
      <c r="D3" s="59" t="s">
        <v>201</v>
      </c>
      <c r="E3" s="59" t="s">
        <v>201</v>
      </c>
      <c r="F3" s="59" t="s">
        <v>202</v>
      </c>
      <c r="G3" s="59" t="s">
        <v>203</v>
      </c>
      <c r="H3" s="59" t="s">
        <v>204</v>
      </c>
      <c r="I3" s="59" t="s">
        <v>210</v>
      </c>
      <c r="J3" s="59" t="s">
        <v>206</v>
      </c>
      <c r="K3" s="59" t="s">
        <v>207</v>
      </c>
      <c r="L3" s="59" t="s">
        <v>210</v>
      </c>
      <c r="M3" s="59" t="s">
        <v>208</v>
      </c>
      <c r="N3" s="59" t="s">
        <v>209</v>
      </c>
      <c r="O3" s="59" t="s">
        <v>207</v>
      </c>
      <c r="P3" s="57">
        <v>108187</v>
      </c>
      <c r="Q3" s="58">
        <v>-1081.8699999999999</v>
      </c>
      <c r="R3" t="str">
        <f t="shared" ref="R3:R66" si="0">MID(L3,1,6)</f>
        <v>201701</v>
      </c>
      <c r="S3" s="39">
        <f>-Q3</f>
        <v>1081.8699999999999</v>
      </c>
      <c r="T3" s="64" t="s">
        <v>211</v>
      </c>
      <c r="U3" t="s">
        <v>212</v>
      </c>
    </row>
    <row r="4" spans="1:24">
      <c r="A4" s="59" t="s">
        <v>198</v>
      </c>
      <c r="B4" s="59" t="s">
        <v>199</v>
      </c>
      <c r="C4" s="59" t="s">
        <v>200</v>
      </c>
      <c r="D4" s="59" t="s">
        <v>201</v>
      </c>
      <c r="E4" s="59" t="s">
        <v>201</v>
      </c>
      <c r="F4" s="59" t="s">
        <v>202</v>
      </c>
      <c r="G4" s="59" t="s">
        <v>203</v>
      </c>
      <c r="H4" s="59" t="s">
        <v>204</v>
      </c>
      <c r="I4" s="59" t="s">
        <v>213</v>
      </c>
      <c r="J4" s="59" t="s">
        <v>206</v>
      </c>
      <c r="K4" s="59" t="s">
        <v>207</v>
      </c>
      <c r="L4" s="59" t="s">
        <v>213</v>
      </c>
      <c r="M4" s="59" t="s">
        <v>208</v>
      </c>
      <c r="N4" s="59" t="s">
        <v>207</v>
      </c>
      <c r="O4" s="59" t="s">
        <v>207</v>
      </c>
      <c r="P4" s="57">
        <v>92026</v>
      </c>
      <c r="Q4" s="58">
        <v>920.26</v>
      </c>
      <c r="R4" t="str">
        <f t="shared" si="0"/>
        <v>201701</v>
      </c>
      <c r="S4" s="39">
        <f>Q4</f>
        <v>920.26</v>
      </c>
      <c r="T4" s="60" t="s">
        <v>207</v>
      </c>
      <c r="U4" s="39">
        <v>44792787.660000019</v>
      </c>
      <c r="V4" s="47">
        <v>44103.92</v>
      </c>
      <c r="W4" s="39">
        <f>GETPIVOTDATA("Importe real",$T$3,"Tipo Mov","0")-V4+U16+U17-U13</f>
        <v>44787284.530000016</v>
      </c>
    </row>
    <row r="5" spans="1:24">
      <c r="A5" s="59" t="s">
        <v>198</v>
      </c>
      <c r="B5" s="59" t="s">
        <v>199</v>
      </c>
      <c r="C5" s="59" t="s">
        <v>200</v>
      </c>
      <c r="D5" s="59" t="s">
        <v>201</v>
      </c>
      <c r="E5" s="59" t="s">
        <v>201</v>
      </c>
      <c r="F5" s="59" t="s">
        <v>202</v>
      </c>
      <c r="G5" s="59" t="s">
        <v>203</v>
      </c>
      <c r="H5" s="59" t="s">
        <v>204</v>
      </c>
      <c r="I5" s="59" t="s">
        <v>214</v>
      </c>
      <c r="J5" s="59" t="s">
        <v>206</v>
      </c>
      <c r="K5" s="59" t="s">
        <v>207</v>
      </c>
      <c r="L5" s="59" t="s">
        <v>214</v>
      </c>
      <c r="M5" s="59" t="s">
        <v>208</v>
      </c>
      <c r="N5" s="59" t="s">
        <v>209</v>
      </c>
      <c r="O5" s="59" t="s">
        <v>207</v>
      </c>
      <c r="P5" s="57">
        <v>168078</v>
      </c>
      <c r="Q5" s="58">
        <v>-1680.78</v>
      </c>
      <c r="R5" t="str">
        <f t="shared" si="0"/>
        <v>201701</v>
      </c>
      <c r="S5" s="39">
        <f>-Q5</f>
        <v>1680.78</v>
      </c>
      <c r="T5" s="60" t="s">
        <v>209</v>
      </c>
      <c r="U5" s="39">
        <v>-37034292.929999977</v>
      </c>
      <c r="V5" s="39">
        <f>U18+U19</f>
        <v>176440.48</v>
      </c>
      <c r="W5" s="39">
        <f>GETPIVOTDATA("Importe real",$T$3,"Tipo Mov","1")+V5-1</f>
        <v>-36857853.449999981</v>
      </c>
    </row>
    <row r="6" spans="1:24">
      <c r="A6" s="59" t="s">
        <v>198</v>
      </c>
      <c r="B6" s="59" t="s">
        <v>199</v>
      </c>
      <c r="C6" s="59" t="s">
        <v>200</v>
      </c>
      <c r="D6" s="59" t="s">
        <v>201</v>
      </c>
      <c r="E6" s="59" t="s">
        <v>201</v>
      </c>
      <c r="F6" s="59" t="s">
        <v>202</v>
      </c>
      <c r="G6" s="59" t="s">
        <v>203</v>
      </c>
      <c r="H6" s="59" t="s">
        <v>204</v>
      </c>
      <c r="I6" s="59" t="s">
        <v>215</v>
      </c>
      <c r="J6" s="59" t="s">
        <v>206</v>
      </c>
      <c r="K6" s="59" t="s">
        <v>207</v>
      </c>
      <c r="L6" s="59" t="s">
        <v>215</v>
      </c>
      <c r="M6" s="59" t="s">
        <v>208</v>
      </c>
      <c r="N6" s="59" t="s">
        <v>207</v>
      </c>
      <c r="O6" s="59" t="s">
        <v>207</v>
      </c>
      <c r="P6" s="57">
        <v>38974</v>
      </c>
      <c r="Q6" s="58">
        <v>389.74</v>
      </c>
      <c r="R6" t="str">
        <f t="shared" si="0"/>
        <v>201701</v>
      </c>
      <c r="S6" s="39">
        <f>Q6</f>
        <v>389.74</v>
      </c>
      <c r="T6" s="60" t="s">
        <v>216</v>
      </c>
      <c r="U6" s="39">
        <v>7758494.7300000414</v>
      </c>
    </row>
    <row r="7" spans="1:24">
      <c r="A7" s="59" t="s">
        <v>198</v>
      </c>
      <c r="B7" s="59" t="s">
        <v>199</v>
      </c>
      <c r="C7" s="59" t="s">
        <v>200</v>
      </c>
      <c r="D7" s="59" t="s">
        <v>201</v>
      </c>
      <c r="E7" s="59" t="s">
        <v>201</v>
      </c>
      <c r="F7" s="59" t="s">
        <v>202</v>
      </c>
      <c r="G7" s="59" t="s">
        <v>203</v>
      </c>
      <c r="H7" s="59" t="s">
        <v>204</v>
      </c>
      <c r="I7" s="59" t="s">
        <v>217</v>
      </c>
      <c r="J7" s="59" t="s">
        <v>206</v>
      </c>
      <c r="K7" s="59" t="s">
        <v>207</v>
      </c>
      <c r="L7" s="59" t="s">
        <v>217</v>
      </c>
      <c r="M7" s="59" t="s">
        <v>208</v>
      </c>
      <c r="N7" s="59" t="s">
        <v>207</v>
      </c>
      <c r="O7" s="59" t="s">
        <v>207</v>
      </c>
      <c r="P7" s="57">
        <v>130974</v>
      </c>
      <c r="Q7" s="58">
        <v>1309.74</v>
      </c>
      <c r="R7" t="str">
        <f t="shared" si="0"/>
        <v>201701</v>
      </c>
      <c r="S7" s="39">
        <f>Q7</f>
        <v>1309.74</v>
      </c>
      <c r="W7" s="47"/>
    </row>
    <row r="8" spans="1:24">
      <c r="A8" s="59" t="s">
        <v>198</v>
      </c>
      <c r="B8" s="59" t="s">
        <v>199</v>
      </c>
      <c r="C8" s="59" t="s">
        <v>200</v>
      </c>
      <c r="D8" s="59" t="s">
        <v>201</v>
      </c>
      <c r="E8" s="59" t="s">
        <v>201</v>
      </c>
      <c r="F8" s="59" t="s">
        <v>202</v>
      </c>
      <c r="G8" s="59" t="s">
        <v>203</v>
      </c>
      <c r="H8" s="59" t="s">
        <v>204</v>
      </c>
      <c r="I8" s="59" t="s">
        <v>218</v>
      </c>
      <c r="J8" s="59" t="s">
        <v>206</v>
      </c>
      <c r="K8" s="59" t="s">
        <v>207</v>
      </c>
      <c r="L8" s="59" t="s">
        <v>218</v>
      </c>
      <c r="M8" s="59" t="s">
        <v>208</v>
      </c>
      <c r="N8" s="59" t="s">
        <v>207</v>
      </c>
      <c r="O8" s="59" t="s">
        <v>207</v>
      </c>
      <c r="P8" s="57">
        <v>229730</v>
      </c>
      <c r="Q8" s="58">
        <v>2297.3000000000002</v>
      </c>
      <c r="R8" t="str">
        <f t="shared" si="0"/>
        <v>201701</v>
      </c>
      <c r="S8" s="39">
        <f>Q8</f>
        <v>2297.3000000000002</v>
      </c>
      <c r="W8" s="39"/>
    </row>
    <row r="9" spans="1:24">
      <c r="A9" s="59" t="s">
        <v>198</v>
      </c>
      <c r="B9" s="59" t="s">
        <v>199</v>
      </c>
      <c r="C9" s="59" t="s">
        <v>200</v>
      </c>
      <c r="D9" s="59" t="s">
        <v>201</v>
      </c>
      <c r="E9" s="59" t="s">
        <v>201</v>
      </c>
      <c r="F9" s="59" t="s">
        <v>202</v>
      </c>
      <c r="G9" s="59" t="s">
        <v>203</v>
      </c>
      <c r="H9" s="59" t="s">
        <v>204</v>
      </c>
      <c r="I9" s="59" t="s">
        <v>219</v>
      </c>
      <c r="J9" s="59" t="s">
        <v>206</v>
      </c>
      <c r="K9" s="59" t="s">
        <v>207</v>
      </c>
      <c r="L9" s="59" t="s">
        <v>219</v>
      </c>
      <c r="M9" s="59" t="s">
        <v>208</v>
      </c>
      <c r="N9" s="59" t="s">
        <v>207</v>
      </c>
      <c r="O9" s="59" t="s">
        <v>207</v>
      </c>
      <c r="P9" s="57">
        <v>23008</v>
      </c>
      <c r="Q9" s="58">
        <v>230.08</v>
      </c>
      <c r="R9" t="str">
        <f t="shared" si="0"/>
        <v>201701</v>
      </c>
      <c r="S9" s="39">
        <f>Q9</f>
        <v>230.08</v>
      </c>
      <c r="U9" s="47">
        <f>GETPIVOTDATA("Importe real",$T$3,"Tipo Mov","0")-GETPIVOTDATA("Importe real",$T$3,"Tipo Mov","1")</f>
        <v>81827080.590000004</v>
      </c>
    </row>
    <row r="10" spans="1:24">
      <c r="A10" s="59" t="s">
        <v>198</v>
      </c>
      <c r="B10" s="59" t="s">
        <v>199</v>
      </c>
      <c r="C10" s="59" t="s">
        <v>200</v>
      </c>
      <c r="D10" s="59" t="s">
        <v>201</v>
      </c>
      <c r="E10" s="59" t="s">
        <v>201</v>
      </c>
      <c r="F10" s="59" t="s">
        <v>202</v>
      </c>
      <c r="G10" s="59" t="s">
        <v>203</v>
      </c>
      <c r="H10" s="59" t="s">
        <v>204</v>
      </c>
      <c r="I10" s="59" t="s">
        <v>220</v>
      </c>
      <c r="J10" s="59" t="s">
        <v>206</v>
      </c>
      <c r="K10" s="59" t="s">
        <v>207</v>
      </c>
      <c r="L10" s="59" t="s">
        <v>220</v>
      </c>
      <c r="M10" s="59" t="s">
        <v>208</v>
      </c>
      <c r="N10" s="59" t="s">
        <v>209</v>
      </c>
      <c r="O10" s="59" t="s">
        <v>207</v>
      </c>
      <c r="P10" s="57">
        <v>115060</v>
      </c>
      <c r="Q10" s="58">
        <v>-1150.5999999999999</v>
      </c>
      <c r="R10" t="str">
        <f t="shared" si="0"/>
        <v>201701</v>
      </c>
      <c r="S10" s="39">
        <f>-Q10</f>
        <v>1150.5999999999999</v>
      </c>
      <c r="V10" s="47"/>
    </row>
    <row r="11" spans="1:24">
      <c r="A11" s="59" t="s">
        <v>198</v>
      </c>
      <c r="B11" s="59" t="s">
        <v>199</v>
      </c>
      <c r="C11" s="59" t="s">
        <v>200</v>
      </c>
      <c r="D11" s="59" t="s">
        <v>201</v>
      </c>
      <c r="E11" s="59" t="s">
        <v>201</v>
      </c>
      <c r="F11" s="59" t="s">
        <v>202</v>
      </c>
      <c r="G11" s="59" t="s">
        <v>203</v>
      </c>
      <c r="H11" s="59" t="s">
        <v>204</v>
      </c>
      <c r="I11" s="59" t="s">
        <v>221</v>
      </c>
      <c r="J11" s="59" t="s">
        <v>206</v>
      </c>
      <c r="K11" s="59" t="s">
        <v>207</v>
      </c>
      <c r="L11" s="59" t="s">
        <v>221</v>
      </c>
      <c r="M11" s="59" t="s">
        <v>208</v>
      </c>
      <c r="N11" s="59" t="s">
        <v>207</v>
      </c>
      <c r="O11" s="59" t="s">
        <v>207</v>
      </c>
      <c r="P11" s="57">
        <v>186474</v>
      </c>
      <c r="Q11" s="58">
        <v>1864.74</v>
      </c>
      <c r="R11" t="str">
        <f t="shared" si="0"/>
        <v>201701</v>
      </c>
      <c r="S11" s="39">
        <f>Q11</f>
        <v>1864.74</v>
      </c>
    </row>
    <row r="12" spans="1:24">
      <c r="A12" s="59" t="s">
        <v>198</v>
      </c>
      <c r="B12" s="59" t="s">
        <v>199</v>
      </c>
      <c r="C12" s="59" t="s">
        <v>200</v>
      </c>
      <c r="D12" s="59" t="s">
        <v>201</v>
      </c>
      <c r="E12" s="59" t="s">
        <v>201</v>
      </c>
      <c r="F12" s="59" t="s">
        <v>202</v>
      </c>
      <c r="G12" s="59" t="s">
        <v>203</v>
      </c>
      <c r="H12" s="59" t="s">
        <v>204</v>
      </c>
      <c r="I12" s="59" t="s">
        <v>222</v>
      </c>
      <c r="J12" s="59" t="s">
        <v>206</v>
      </c>
      <c r="K12" s="59" t="s">
        <v>207</v>
      </c>
      <c r="L12" s="59" t="s">
        <v>222</v>
      </c>
      <c r="M12" s="59" t="s">
        <v>208</v>
      </c>
      <c r="N12" s="59" t="s">
        <v>209</v>
      </c>
      <c r="O12" s="59" t="s">
        <v>207</v>
      </c>
      <c r="P12" s="57">
        <v>190492</v>
      </c>
      <c r="Q12" s="58">
        <v>-1904.92</v>
      </c>
      <c r="R12" t="str">
        <f t="shared" si="0"/>
        <v>201701</v>
      </c>
      <c r="S12" s="39">
        <f>-Q12</f>
        <v>1904.92</v>
      </c>
      <c r="T12" t="s">
        <v>430</v>
      </c>
      <c r="U12" s="65">
        <f>1478504-21142.64</f>
        <v>1457361.36</v>
      </c>
      <c r="W12" s="65">
        <f>1478504-21142.64</f>
        <v>1457361.36</v>
      </c>
    </row>
    <row r="13" spans="1:24">
      <c r="A13" s="59" t="s">
        <v>198</v>
      </c>
      <c r="B13" s="59" t="s">
        <v>199</v>
      </c>
      <c r="C13" s="59" t="s">
        <v>200</v>
      </c>
      <c r="D13" s="59" t="s">
        <v>201</v>
      </c>
      <c r="E13" s="59" t="s">
        <v>201</v>
      </c>
      <c r="F13" s="59" t="s">
        <v>202</v>
      </c>
      <c r="G13" s="59" t="s">
        <v>203</v>
      </c>
      <c r="H13" s="59" t="s">
        <v>204</v>
      </c>
      <c r="I13" s="59" t="s">
        <v>223</v>
      </c>
      <c r="J13" s="59" t="s">
        <v>206</v>
      </c>
      <c r="K13" s="59" t="s">
        <v>207</v>
      </c>
      <c r="L13" s="59" t="s">
        <v>223</v>
      </c>
      <c r="M13" s="59" t="s">
        <v>208</v>
      </c>
      <c r="N13" s="59" t="s">
        <v>207</v>
      </c>
      <c r="O13" s="59" t="s">
        <v>207</v>
      </c>
      <c r="P13" s="57">
        <v>34</v>
      </c>
      <c r="Q13" s="58">
        <v>0.34</v>
      </c>
      <c r="R13" t="str">
        <f t="shared" si="0"/>
        <v>201701</v>
      </c>
      <c r="S13" s="39">
        <f>Q13</f>
        <v>0.34</v>
      </c>
      <c r="T13" t="s">
        <v>432</v>
      </c>
      <c r="U13" s="47">
        <v>21142.639999999799</v>
      </c>
      <c r="V13" s="39"/>
      <c r="W13" s="47">
        <v>21142.639999999799</v>
      </c>
    </row>
    <row r="14" spans="1:24">
      <c r="A14" s="59" t="s">
        <v>198</v>
      </c>
      <c r="B14" s="59" t="s">
        <v>199</v>
      </c>
      <c r="C14" s="59" t="s">
        <v>200</v>
      </c>
      <c r="D14" s="59" t="s">
        <v>201</v>
      </c>
      <c r="E14" s="59" t="s">
        <v>201</v>
      </c>
      <c r="F14" s="59" t="s">
        <v>202</v>
      </c>
      <c r="G14" s="59" t="s">
        <v>203</v>
      </c>
      <c r="H14" s="59" t="s">
        <v>204</v>
      </c>
      <c r="I14" s="59" t="s">
        <v>223</v>
      </c>
      <c r="J14" s="59" t="s">
        <v>206</v>
      </c>
      <c r="K14" s="59" t="s">
        <v>207</v>
      </c>
      <c r="L14" s="59" t="s">
        <v>223</v>
      </c>
      <c r="M14" s="59" t="s">
        <v>208</v>
      </c>
      <c r="N14" s="59" t="s">
        <v>209</v>
      </c>
      <c r="O14" s="59" t="s">
        <v>207</v>
      </c>
      <c r="P14" s="57">
        <v>96049</v>
      </c>
      <c r="Q14" s="58">
        <v>-960.49</v>
      </c>
      <c r="R14" t="str">
        <f t="shared" si="0"/>
        <v>201701</v>
      </c>
      <c r="S14" s="39">
        <f>-Q14</f>
        <v>960.49</v>
      </c>
      <c r="T14" t="s">
        <v>431</v>
      </c>
      <c r="U14" s="47">
        <f>GETPIVOTDATA("Importe real",$T$3,"Tipo Mov","0")-V4</f>
        <v>44748683.740000017</v>
      </c>
      <c r="V14" s="47"/>
      <c r="W14" s="47" t="e">
        <f>GETPIVOTDATA("Importe real",$T$3,"Tipo Mov","0")+#REF!+W28</f>
        <v>#REF!</v>
      </c>
    </row>
    <row r="15" spans="1:24">
      <c r="A15" s="59" t="s">
        <v>198</v>
      </c>
      <c r="B15" s="59" t="s">
        <v>199</v>
      </c>
      <c r="C15" s="59" t="s">
        <v>200</v>
      </c>
      <c r="D15" s="59" t="s">
        <v>201</v>
      </c>
      <c r="E15" s="59" t="s">
        <v>201</v>
      </c>
      <c r="F15" s="59" t="s">
        <v>202</v>
      </c>
      <c r="G15" s="59" t="s">
        <v>203</v>
      </c>
      <c r="H15" s="59" t="s">
        <v>204</v>
      </c>
      <c r="I15" s="59" t="s">
        <v>224</v>
      </c>
      <c r="J15" s="59" t="s">
        <v>206</v>
      </c>
      <c r="K15" s="59" t="s">
        <v>207</v>
      </c>
      <c r="L15" s="59" t="s">
        <v>224</v>
      </c>
      <c r="M15" s="59" t="s">
        <v>208</v>
      </c>
      <c r="N15" s="59" t="s">
        <v>207</v>
      </c>
      <c r="O15" s="59" t="s">
        <v>207</v>
      </c>
      <c r="P15" s="57">
        <v>99475</v>
      </c>
      <c r="Q15" s="58">
        <v>994.75</v>
      </c>
      <c r="R15" t="str">
        <f t="shared" si="0"/>
        <v>201701</v>
      </c>
      <c r="S15" s="39">
        <f>Q15</f>
        <v>994.75</v>
      </c>
      <c r="T15" t="s">
        <v>159</v>
      </c>
      <c r="U15" s="47">
        <f>GETPIVOTDATA("Importe real",$T$3,"Tipo Mov","1")</f>
        <v>-37034292.929999977</v>
      </c>
      <c r="V15" s="47"/>
      <c r="W15" s="67">
        <f>GETPIVOTDATA("Importe real",$T$3,"Tipo Mov","1")-W28</f>
        <v>-36930277.48999998</v>
      </c>
      <c r="X15" t="s">
        <v>433</v>
      </c>
    </row>
    <row r="16" spans="1:24">
      <c r="A16" s="59" t="s">
        <v>198</v>
      </c>
      <c r="B16" s="59" t="s">
        <v>199</v>
      </c>
      <c r="C16" s="59" t="s">
        <v>200</v>
      </c>
      <c r="D16" s="59" t="s">
        <v>201</v>
      </c>
      <c r="E16" s="59" t="s">
        <v>201</v>
      </c>
      <c r="F16" s="59" t="s">
        <v>202</v>
      </c>
      <c r="G16" s="59" t="s">
        <v>203</v>
      </c>
      <c r="H16" s="59" t="s">
        <v>204</v>
      </c>
      <c r="I16" s="59" t="s">
        <v>224</v>
      </c>
      <c r="J16" s="59" t="s">
        <v>206</v>
      </c>
      <c r="K16" s="59" t="s">
        <v>207</v>
      </c>
      <c r="L16" s="59" t="s">
        <v>224</v>
      </c>
      <c r="M16" s="59" t="s">
        <v>208</v>
      </c>
      <c r="N16" s="59" t="s">
        <v>209</v>
      </c>
      <c r="O16" s="59" t="s">
        <v>207</v>
      </c>
      <c r="P16" s="57">
        <v>68</v>
      </c>
      <c r="Q16" s="58">
        <v>-0.68</v>
      </c>
      <c r="R16" t="str">
        <f t="shared" si="0"/>
        <v>201701</v>
      </c>
      <c r="S16" s="39">
        <f>-Q16</f>
        <v>0.68</v>
      </c>
      <c r="T16" t="s">
        <v>160</v>
      </c>
      <c r="U16" s="47">
        <v>12557.28</v>
      </c>
      <c r="W16" s="47" t="e">
        <f>#REF!</f>
        <v>#REF!</v>
      </c>
    </row>
    <row r="17" spans="1:24">
      <c r="A17" s="59" t="s">
        <v>198</v>
      </c>
      <c r="B17" s="59" t="s">
        <v>199</v>
      </c>
      <c r="C17" s="59" t="s">
        <v>200</v>
      </c>
      <c r="D17" s="59" t="s">
        <v>201</v>
      </c>
      <c r="E17" s="59" t="s">
        <v>201</v>
      </c>
      <c r="F17" s="59" t="s">
        <v>202</v>
      </c>
      <c r="G17" s="59" t="s">
        <v>203</v>
      </c>
      <c r="H17" s="59" t="s">
        <v>204</v>
      </c>
      <c r="I17" s="59" t="s">
        <v>225</v>
      </c>
      <c r="J17" s="59" t="s">
        <v>206</v>
      </c>
      <c r="K17" s="59" t="s">
        <v>207</v>
      </c>
      <c r="L17" s="59" t="s">
        <v>225</v>
      </c>
      <c r="M17" s="59" t="s">
        <v>208</v>
      </c>
      <c r="N17" s="59" t="s">
        <v>209</v>
      </c>
      <c r="O17" s="59" t="s">
        <v>207</v>
      </c>
      <c r="P17" s="57">
        <v>51526</v>
      </c>
      <c r="Q17" s="58">
        <v>-515.26</v>
      </c>
      <c r="R17" t="str">
        <f t="shared" si="0"/>
        <v>201701</v>
      </c>
      <c r="S17" s="39">
        <f>-Q17</f>
        <v>515.26</v>
      </c>
      <c r="T17" t="s">
        <v>161</v>
      </c>
      <c r="U17" s="47">
        <v>47186.15</v>
      </c>
      <c r="V17" s="39"/>
      <c r="W17" s="47">
        <v>0</v>
      </c>
    </row>
    <row r="18" spans="1:24">
      <c r="A18" s="59" t="s">
        <v>198</v>
      </c>
      <c r="B18" s="59" t="s">
        <v>199</v>
      </c>
      <c r="C18" s="59" t="s">
        <v>200</v>
      </c>
      <c r="D18" s="59" t="s">
        <v>201</v>
      </c>
      <c r="E18" s="59" t="s">
        <v>201</v>
      </c>
      <c r="F18" s="59" t="s">
        <v>202</v>
      </c>
      <c r="G18" s="59" t="s">
        <v>203</v>
      </c>
      <c r="H18" s="59" t="s">
        <v>204</v>
      </c>
      <c r="I18" s="59" t="s">
        <v>226</v>
      </c>
      <c r="J18" s="59" t="s">
        <v>206</v>
      </c>
      <c r="K18" s="59" t="s">
        <v>207</v>
      </c>
      <c r="L18" s="59" t="s">
        <v>226</v>
      </c>
      <c r="M18" s="59" t="s">
        <v>208</v>
      </c>
      <c r="N18" s="59" t="s">
        <v>207</v>
      </c>
      <c r="O18" s="59" t="s">
        <v>207</v>
      </c>
      <c r="P18" s="57">
        <v>99423</v>
      </c>
      <c r="Q18" s="58">
        <v>994.23</v>
      </c>
      <c r="R18" t="str">
        <f t="shared" si="0"/>
        <v>201701</v>
      </c>
      <c r="S18" s="39">
        <f>Q18</f>
        <v>994.23</v>
      </c>
      <c r="T18" t="s">
        <v>162</v>
      </c>
      <c r="U18" s="47">
        <v>155851.6</v>
      </c>
      <c r="W18" s="67">
        <v>163123.02000000002</v>
      </c>
    </row>
    <row r="19" spans="1:24">
      <c r="A19" s="59" t="s">
        <v>198</v>
      </c>
      <c r="B19" s="59" t="s">
        <v>199</v>
      </c>
      <c r="C19" s="59" t="s">
        <v>200</v>
      </c>
      <c r="D19" s="59" t="s">
        <v>201</v>
      </c>
      <c r="E19" s="59" t="s">
        <v>201</v>
      </c>
      <c r="F19" s="59" t="s">
        <v>202</v>
      </c>
      <c r="G19" s="59" t="s">
        <v>203</v>
      </c>
      <c r="H19" s="59" t="s">
        <v>204</v>
      </c>
      <c r="I19" s="59" t="s">
        <v>227</v>
      </c>
      <c r="J19" s="59" t="s">
        <v>206</v>
      </c>
      <c r="K19" s="59" t="s">
        <v>207</v>
      </c>
      <c r="L19" s="59" t="s">
        <v>227</v>
      </c>
      <c r="M19" s="59" t="s">
        <v>208</v>
      </c>
      <c r="N19" s="59" t="s">
        <v>207</v>
      </c>
      <c r="O19" s="59" t="s">
        <v>207</v>
      </c>
      <c r="P19" s="57">
        <v>80975</v>
      </c>
      <c r="Q19" s="58">
        <v>809.75</v>
      </c>
      <c r="R19" t="str">
        <f t="shared" si="0"/>
        <v>201701</v>
      </c>
      <c r="S19" s="39">
        <f>Q19</f>
        <v>809.75</v>
      </c>
      <c r="T19" t="s">
        <v>176</v>
      </c>
      <c r="U19" s="47">
        <v>20588.88</v>
      </c>
      <c r="W19" s="67">
        <v>0</v>
      </c>
    </row>
    <row r="20" spans="1:24">
      <c r="A20" s="59" t="s">
        <v>198</v>
      </c>
      <c r="B20" s="59" t="s">
        <v>199</v>
      </c>
      <c r="C20" s="59" t="s">
        <v>200</v>
      </c>
      <c r="D20" s="59" t="s">
        <v>201</v>
      </c>
      <c r="E20" s="59" t="s">
        <v>201</v>
      </c>
      <c r="F20" s="59" t="s">
        <v>202</v>
      </c>
      <c r="G20" s="59" t="s">
        <v>203</v>
      </c>
      <c r="H20" s="59" t="s">
        <v>204</v>
      </c>
      <c r="I20" s="59" t="s">
        <v>228</v>
      </c>
      <c r="J20" s="59" t="s">
        <v>206</v>
      </c>
      <c r="K20" s="59" t="s">
        <v>207</v>
      </c>
      <c r="L20" s="59" t="s">
        <v>228</v>
      </c>
      <c r="M20" s="59" t="s">
        <v>208</v>
      </c>
      <c r="N20" s="59" t="s">
        <v>209</v>
      </c>
      <c r="O20" s="59" t="s">
        <v>207</v>
      </c>
      <c r="P20" s="57">
        <v>109526</v>
      </c>
      <c r="Q20" s="58">
        <v>-1095.26</v>
      </c>
      <c r="R20" t="str">
        <f t="shared" si="0"/>
        <v>201701</v>
      </c>
      <c r="S20" s="39">
        <f>-Q20</f>
        <v>1095.26</v>
      </c>
      <c r="T20" t="s">
        <v>37</v>
      </c>
      <c r="U20" s="56">
        <v>44103.92</v>
      </c>
      <c r="W20" s="56" t="e">
        <f>-#REF!</f>
        <v>#REF!</v>
      </c>
      <c r="X20" t="s">
        <v>434</v>
      </c>
    </row>
    <row r="21" spans="1:24">
      <c r="A21" s="59" t="s">
        <v>198</v>
      </c>
      <c r="B21" s="59" t="s">
        <v>199</v>
      </c>
      <c r="C21" s="59" t="s">
        <v>200</v>
      </c>
      <c r="D21" s="59" t="s">
        <v>201</v>
      </c>
      <c r="E21" s="59" t="s">
        <v>201</v>
      </c>
      <c r="F21" s="59" t="s">
        <v>202</v>
      </c>
      <c r="G21" s="59" t="s">
        <v>203</v>
      </c>
      <c r="H21" s="59" t="s">
        <v>204</v>
      </c>
      <c r="I21" s="59" t="s">
        <v>229</v>
      </c>
      <c r="J21" s="59" t="s">
        <v>206</v>
      </c>
      <c r="K21" s="59" t="s">
        <v>207</v>
      </c>
      <c r="L21" s="59" t="s">
        <v>229</v>
      </c>
      <c r="M21" s="59" t="s">
        <v>208</v>
      </c>
      <c r="N21" s="59" t="s">
        <v>207</v>
      </c>
      <c r="O21" s="59" t="s">
        <v>207</v>
      </c>
      <c r="P21" s="57">
        <v>196474</v>
      </c>
      <c r="Q21" s="58">
        <v>1964.74</v>
      </c>
      <c r="R21" t="str">
        <f t="shared" si="0"/>
        <v>201701</v>
      </c>
      <c r="S21" s="39">
        <f>Q21</f>
        <v>1964.74</v>
      </c>
      <c r="U21" s="66">
        <f>U12+U14+U15+U16+U17+U18+U19+U20</f>
        <v>9452040.0000000391</v>
      </c>
      <c r="W21" s="66" t="e">
        <f>SUM(W12:W20)</f>
        <v>#REF!</v>
      </c>
    </row>
    <row r="22" spans="1:24">
      <c r="A22" s="59" t="s">
        <v>198</v>
      </c>
      <c r="B22" s="59" t="s">
        <v>199</v>
      </c>
      <c r="C22" s="59" t="s">
        <v>200</v>
      </c>
      <c r="D22" s="59" t="s">
        <v>201</v>
      </c>
      <c r="E22" s="59" t="s">
        <v>201</v>
      </c>
      <c r="F22" s="59" t="s">
        <v>202</v>
      </c>
      <c r="G22" s="59" t="s">
        <v>203</v>
      </c>
      <c r="H22" s="59" t="s">
        <v>204</v>
      </c>
      <c r="I22" s="59" t="s">
        <v>229</v>
      </c>
      <c r="J22" s="59" t="s">
        <v>206</v>
      </c>
      <c r="K22" s="59" t="s">
        <v>207</v>
      </c>
      <c r="L22" s="59" t="s">
        <v>229</v>
      </c>
      <c r="M22" s="59" t="s">
        <v>208</v>
      </c>
      <c r="N22" s="59" t="s">
        <v>209</v>
      </c>
      <c r="O22" s="59" t="s">
        <v>207</v>
      </c>
      <c r="P22" s="57">
        <v>112025</v>
      </c>
      <c r="Q22" s="58">
        <v>-1120.25</v>
      </c>
      <c r="R22" t="str">
        <f t="shared" si="0"/>
        <v>201701</v>
      </c>
      <c r="S22" s="39">
        <f>-Q22</f>
        <v>1120.25</v>
      </c>
      <c r="U22" s="47">
        <v>9452040.0000000075</v>
      </c>
      <c r="W22" s="47">
        <v>9452040.0000000075</v>
      </c>
    </row>
    <row r="23" spans="1:24">
      <c r="A23" s="59" t="s">
        <v>198</v>
      </c>
      <c r="B23" s="59" t="s">
        <v>199</v>
      </c>
      <c r="C23" s="59" t="s">
        <v>200</v>
      </c>
      <c r="D23" s="59" t="s">
        <v>201</v>
      </c>
      <c r="E23" s="59" t="s">
        <v>201</v>
      </c>
      <c r="F23" s="59" t="s">
        <v>202</v>
      </c>
      <c r="G23" s="59" t="s">
        <v>203</v>
      </c>
      <c r="H23" s="59" t="s">
        <v>204</v>
      </c>
      <c r="I23" s="59" t="s">
        <v>229</v>
      </c>
      <c r="J23" s="59" t="s">
        <v>206</v>
      </c>
      <c r="K23" s="59" t="s">
        <v>207</v>
      </c>
      <c r="L23" s="59" t="s">
        <v>229</v>
      </c>
      <c r="M23" s="59" t="s">
        <v>208</v>
      </c>
      <c r="N23" s="59" t="s">
        <v>207</v>
      </c>
      <c r="O23" s="59" t="s">
        <v>207</v>
      </c>
      <c r="P23" s="57">
        <v>300000000</v>
      </c>
      <c r="Q23" s="55">
        <v>3000000</v>
      </c>
      <c r="R23" t="str">
        <f t="shared" si="0"/>
        <v>201701</v>
      </c>
      <c r="S23" s="39">
        <f>Q23</f>
        <v>3000000</v>
      </c>
      <c r="U23" s="39">
        <f>U21-U22</f>
        <v>3.166496753692627E-8</v>
      </c>
      <c r="W23" s="39" t="e">
        <f>W21-W22</f>
        <v>#REF!</v>
      </c>
    </row>
    <row r="24" spans="1:24">
      <c r="A24" s="59" t="s">
        <v>198</v>
      </c>
      <c r="B24" s="59" t="s">
        <v>199</v>
      </c>
      <c r="C24" s="59" t="s">
        <v>200</v>
      </c>
      <c r="D24" s="59" t="s">
        <v>201</v>
      </c>
      <c r="E24" s="59" t="s">
        <v>201</v>
      </c>
      <c r="F24" s="59" t="s">
        <v>202</v>
      </c>
      <c r="G24" s="59" t="s">
        <v>203</v>
      </c>
      <c r="H24" s="59" t="s">
        <v>204</v>
      </c>
      <c r="I24" s="59" t="s">
        <v>229</v>
      </c>
      <c r="J24" s="59" t="s">
        <v>206</v>
      </c>
      <c r="K24" s="59" t="s">
        <v>207</v>
      </c>
      <c r="L24" s="59" t="s">
        <v>229</v>
      </c>
      <c r="M24" s="59" t="s">
        <v>208</v>
      </c>
      <c r="N24" s="59" t="s">
        <v>209</v>
      </c>
      <c r="O24" s="59" t="s">
        <v>207</v>
      </c>
      <c r="P24" s="57">
        <v>200000000</v>
      </c>
      <c r="Q24" s="55">
        <v>-2000000</v>
      </c>
      <c r="R24" t="str">
        <f t="shared" si="0"/>
        <v>201701</v>
      </c>
      <c r="S24" s="39">
        <f>-Q24</f>
        <v>2000000</v>
      </c>
    </row>
    <row r="25" spans="1:24">
      <c r="A25" s="59" t="s">
        <v>198</v>
      </c>
      <c r="B25" s="59" t="s">
        <v>199</v>
      </c>
      <c r="C25" s="59" t="s">
        <v>200</v>
      </c>
      <c r="D25" s="59" t="s">
        <v>201</v>
      </c>
      <c r="E25" s="59" t="s">
        <v>201</v>
      </c>
      <c r="F25" s="59" t="s">
        <v>202</v>
      </c>
      <c r="G25" s="59" t="s">
        <v>203</v>
      </c>
      <c r="H25" s="59" t="s">
        <v>204</v>
      </c>
      <c r="I25" s="59" t="s">
        <v>230</v>
      </c>
      <c r="J25" s="59" t="s">
        <v>206</v>
      </c>
      <c r="K25" s="59" t="s">
        <v>207</v>
      </c>
      <c r="L25" s="59" t="s">
        <v>230</v>
      </c>
      <c r="M25" s="59" t="s">
        <v>208</v>
      </c>
      <c r="N25" s="59" t="s">
        <v>207</v>
      </c>
      <c r="O25" s="59" t="s">
        <v>207</v>
      </c>
      <c r="P25" s="57">
        <v>347016</v>
      </c>
      <c r="Q25" s="58">
        <v>3470.16</v>
      </c>
      <c r="R25" t="str">
        <f t="shared" si="0"/>
        <v>201702</v>
      </c>
      <c r="S25" s="39">
        <f>Q25</f>
        <v>3470.16</v>
      </c>
    </row>
    <row r="26" spans="1:24">
      <c r="A26" s="59" t="s">
        <v>198</v>
      </c>
      <c r="B26" s="59" t="s">
        <v>199</v>
      </c>
      <c r="C26" s="59" t="s">
        <v>200</v>
      </c>
      <c r="D26" s="59" t="s">
        <v>201</v>
      </c>
      <c r="E26" s="59" t="s">
        <v>201</v>
      </c>
      <c r="F26" s="59" t="s">
        <v>202</v>
      </c>
      <c r="G26" s="59" t="s">
        <v>203</v>
      </c>
      <c r="H26" s="59" t="s">
        <v>204</v>
      </c>
      <c r="I26" s="59" t="s">
        <v>230</v>
      </c>
      <c r="J26" s="59" t="s">
        <v>206</v>
      </c>
      <c r="K26" s="59" t="s">
        <v>207</v>
      </c>
      <c r="L26" s="59" t="s">
        <v>230</v>
      </c>
      <c r="M26" s="59" t="s">
        <v>208</v>
      </c>
      <c r="N26" s="59" t="s">
        <v>209</v>
      </c>
      <c r="O26" s="59" t="s">
        <v>207</v>
      </c>
      <c r="P26" s="57">
        <v>312384</v>
      </c>
      <c r="Q26" s="58">
        <v>-3123.84</v>
      </c>
      <c r="R26" t="str">
        <f t="shared" si="0"/>
        <v>201702</v>
      </c>
      <c r="S26" s="39">
        <f>-Q26</f>
        <v>3123.84</v>
      </c>
      <c r="T26" s="16" t="s">
        <v>38</v>
      </c>
      <c r="U26" s="17">
        <v>5030108</v>
      </c>
      <c r="V26" s="18" t="s">
        <v>39</v>
      </c>
      <c r="W26" s="68">
        <v>-44103.92</v>
      </c>
    </row>
    <row r="27" spans="1:24">
      <c r="A27" s="59" t="s">
        <v>198</v>
      </c>
      <c r="B27" s="59" t="s">
        <v>199</v>
      </c>
      <c r="C27" s="59" t="s">
        <v>200</v>
      </c>
      <c r="D27" s="59" t="s">
        <v>201</v>
      </c>
      <c r="E27" s="59" t="s">
        <v>201</v>
      </c>
      <c r="F27" s="59" t="s">
        <v>202</v>
      </c>
      <c r="G27" s="59" t="s">
        <v>203</v>
      </c>
      <c r="H27" s="59" t="s">
        <v>204</v>
      </c>
      <c r="I27" s="59" t="s">
        <v>231</v>
      </c>
      <c r="J27" s="59" t="s">
        <v>206</v>
      </c>
      <c r="K27" s="59" t="s">
        <v>207</v>
      </c>
      <c r="L27" s="59" t="s">
        <v>231</v>
      </c>
      <c r="M27" s="59" t="s">
        <v>208</v>
      </c>
      <c r="N27" s="59" t="s">
        <v>207</v>
      </c>
      <c r="O27" s="59" t="s">
        <v>207</v>
      </c>
      <c r="P27" s="57">
        <v>160946</v>
      </c>
      <c r="Q27" s="58">
        <v>1609.46</v>
      </c>
      <c r="R27" t="str">
        <f t="shared" si="0"/>
        <v>201702</v>
      </c>
      <c r="S27" s="39">
        <f>Q27</f>
        <v>1609.46</v>
      </c>
      <c r="T27" s="16" t="s">
        <v>436</v>
      </c>
      <c r="U27" s="17">
        <v>5020209</v>
      </c>
      <c r="V27" s="18" t="s">
        <v>437</v>
      </c>
      <c r="W27" s="68">
        <v>0</v>
      </c>
    </row>
    <row r="28" spans="1:24">
      <c r="A28" s="59" t="s">
        <v>198</v>
      </c>
      <c r="B28" s="59" t="s">
        <v>199</v>
      </c>
      <c r="C28" s="59" t="s">
        <v>200</v>
      </c>
      <c r="D28" s="59" t="s">
        <v>201</v>
      </c>
      <c r="E28" s="59" t="s">
        <v>201</v>
      </c>
      <c r="F28" s="59" t="s">
        <v>202</v>
      </c>
      <c r="G28" s="59" t="s">
        <v>203</v>
      </c>
      <c r="H28" s="59" t="s">
        <v>204</v>
      </c>
      <c r="I28" s="59" t="s">
        <v>231</v>
      </c>
      <c r="J28" s="59" t="s">
        <v>206</v>
      </c>
      <c r="K28" s="59" t="s">
        <v>207</v>
      </c>
      <c r="L28" s="59" t="s">
        <v>231</v>
      </c>
      <c r="M28" s="59" t="s">
        <v>208</v>
      </c>
      <c r="N28" s="59" t="s">
        <v>209</v>
      </c>
      <c r="O28" s="59" t="s">
        <v>207</v>
      </c>
      <c r="P28" s="57">
        <v>363688</v>
      </c>
      <c r="Q28" s="58">
        <v>-3636.88</v>
      </c>
      <c r="R28" t="str">
        <f t="shared" si="0"/>
        <v>201702</v>
      </c>
      <c r="S28" s="39">
        <f>-Q28</f>
        <v>3636.88</v>
      </c>
      <c r="T28" s="16" t="s">
        <v>40</v>
      </c>
      <c r="U28" s="17">
        <v>5030102</v>
      </c>
      <c r="V28" s="18" t="s">
        <v>41</v>
      </c>
      <c r="W28" s="68">
        <v>-104015.44</v>
      </c>
    </row>
    <row r="29" spans="1:24">
      <c r="A29" s="59" t="s">
        <v>198</v>
      </c>
      <c r="B29" s="59" t="s">
        <v>199</v>
      </c>
      <c r="C29" s="59" t="s">
        <v>200</v>
      </c>
      <c r="D29" s="59" t="s">
        <v>201</v>
      </c>
      <c r="E29" s="59" t="s">
        <v>201</v>
      </c>
      <c r="F29" s="59" t="s">
        <v>202</v>
      </c>
      <c r="G29" s="59" t="s">
        <v>203</v>
      </c>
      <c r="H29" s="59" t="s">
        <v>204</v>
      </c>
      <c r="I29" s="59" t="s">
        <v>232</v>
      </c>
      <c r="J29" s="59" t="s">
        <v>206</v>
      </c>
      <c r="K29" s="59" t="s">
        <v>207</v>
      </c>
      <c r="L29" s="59" t="s">
        <v>232</v>
      </c>
      <c r="M29" s="59" t="s">
        <v>208</v>
      </c>
      <c r="N29" s="59" t="s">
        <v>207</v>
      </c>
      <c r="O29" s="59" t="s">
        <v>207</v>
      </c>
      <c r="P29" s="57">
        <v>206616</v>
      </c>
      <c r="Q29" s="58">
        <v>2066.16</v>
      </c>
      <c r="R29" t="str">
        <f t="shared" si="0"/>
        <v>201702</v>
      </c>
      <c r="S29" s="39">
        <f>Q29</f>
        <v>2066.16</v>
      </c>
    </row>
    <row r="30" spans="1:24">
      <c r="A30" s="59" t="s">
        <v>198</v>
      </c>
      <c r="B30" s="59" t="s">
        <v>199</v>
      </c>
      <c r="C30" s="59" t="s">
        <v>200</v>
      </c>
      <c r="D30" s="59" t="s">
        <v>201</v>
      </c>
      <c r="E30" s="59" t="s">
        <v>201</v>
      </c>
      <c r="F30" s="59" t="s">
        <v>202</v>
      </c>
      <c r="G30" s="59" t="s">
        <v>203</v>
      </c>
      <c r="H30" s="59" t="s">
        <v>204</v>
      </c>
      <c r="I30" s="59" t="s">
        <v>232</v>
      </c>
      <c r="J30" s="59" t="s">
        <v>206</v>
      </c>
      <c r="K30" s="59" t="s">
        <v>207</v>
      </c>
      <c r="L30" s="59" t="s">
        <v>232</v>
      </c>
      <c r="M30" s="59" t="s">
        <v>208</v>
      </c>
      <c r="N30" s="59" t="s">
        <v>207</v>
      </c>
      <c r="O30" s="59" t="s">
        <v>207</v>
      </c>
      <c r="P30" s="57">
        <v>32</v>
      </c>
      <c r="Q30" s="58">
        <v>0.32</v>
      </c>
      <c r="R30" t="str">
        <f t="shared" si="0"/>
        <v>201702</v>
      </c>
      <c r="S30" s="39">
        <f>Q30</f>
        <v>0.32</v>
      </c>
    </row>
    <row r="31" spans="1:24">
      <c r="A31" s="59" t="s">
        <v>198</v>
      </c>
      <c r="B31" s="59" t="s">
        <v>199</v>
      </c>
      <c r="C31" s="59" t="s">
        <v>200</v>
      </c>
      <c r="D31" s="59" t="s">
        <v>201</v>
      </c>
      <c r="E31" s="59" t="s">
        <v>201</v>
      </c>
      <c r="F31" s="59" t="s">
        <v>202</v>
      </c>
      <c r="G31" s="59" t="s">
        <v>203</v>
      </c>
      <c r="H31" s="59" t="s">
        <v>204</v>
      </c>
      <c r="I31" s="59" t="s">
        <v>233</v>
      </c>
      <c r="J31" s="59" t="s">
        <v>206</v>
      </c>
      <c r="K31" s="59" t="s">
        <v>207</v>
      </c>
      <c r="L31" s="59" t="s">
        <v>233</v>
      </c>
      <c r="M31" s="59" t="s">
        <v>208</v>
      </c>
      <c r="N31" s="59" t="s">
        <v>207</v>
      </c>
      <c r="O31" s="59" t="s">
        <v>207</v>
      </c>
      <c r="P31" s="57">
        <v>88116</v>
      </c>
      <c r="Q31" s="58">
        <v>881.16</v>
      </c>
      <c r="R31" t="str">
        <f t="shared" si="0"/>
        <v>201702</v>
      </c>
      <c r="S31" s="39">
        <f>Q31</f>
        <v>881.16</v>
      </c>
    </row>
    <row r="32" spans="1:24">
      <c r="A32" s="59" t="s">
        <v>198</v>
      </c>
      <c r="B32" s="59" t="s">
        <v>199</v>
      </c>
      <c r="C32" s="59" t="s">
        <v>200</v>
      </c>
      <c r="D32" s="59" t="s">
        <v>201</v>
      </c>
      <c r="E32" s="59" t="s">
        <v>201</v>
      </c>
      <c r="F32" s="59" t="s">
        <v>202</v>
      </c>
      <c r="G32" s="59" t="s">
        <v>203</v>
      </c>
      <c r="H32" s="59" t="s">
        <v>204</v>
      </c>
      <c r="I32" s="59" t="s">
        <v>233</v>
      </c>
      <c r="J32" s="59" t="s">
        <v>206</v>
      </c>
      <c r="K32" s="59" t="s">
        <v>207</v>
      </c>
      <c r="L32" s="59" t="s">
        <v>233</v>
      </c>
      <c r="M32" s="59" t="s">
        <v>208</v>
      </c>
      <c r="N32" s="59" t="s">
        <v>207</v>
      </c>
      <c r="O32" s="59" t="s">
        <v>207</v>
      </c>
      <c r="P32" s="57">
        <v>27348</v>
      </c>
      <c r="Q32" s="58">
        <v>273.48</v>
      </c>
      <c r="R32" t="str">
        <f t="shared" si="0"/>
        <v>201702</v>
      </c>
      <c r="S32" s="39">
        <f>Q32</f>
        <v>273.48</v>
      </c>
    </row>
    <row r="33" spans="1:19">
      <c r="A33" s="59" t="s">
        <v>198</v>
      </c>
      <c r="B33" s="59" t="s">
        <v>199</v>
      </c>
      <c r="C33" s="59" t="s">
        <v>200</v>
      </c>
      <c r="D33" s="59" t="s">
        <v>201</v>
      </c>
      <c r="E33" s="59" t="s">
        <v>201</v>
      </c>
      <c r="F33" s="59" t="s">
        <v>202</v>
      </c>
      <c r="G33" s="59" t="s">
        <v>203</v>
      </c>
      <c r="H33" s="59" t="s">
        <v>204</v>
      </c>
      <c r="I33" s="59" t="s">
        <v>233</v>
      </c>
      <c r="J33" s="59" t="s">
        <v>206</v>
      </c>
      <c r="K33" s="59" t="s">
        <v>207</v>
      </c>
      <c r="L33" s="59" t="s">
        <v>233</v>
      </c>
      <c r="M33" s="59" t="s">
        <v>208</v>
      </c>
      <c r="N33" s="59" t="s">
        <v>209</v>
      </c>
      <c r="O33" s="59" t="s">
        <v>207</v>
      </c>
      <c r="P33" s="57">
        <v>9849371</v>
      </c>
      <c r="Q33" s="58">
        <v>0</v>
      </c>
      <c r="R33" s="59" t="s">
        <v>234</v>
      </c>
      <c r="S33" s="39">
        <f>-Q33</f>
        <v>0</v>
      </c>
    </row>
    <row r="34" spans="1:19">
      <c r="A34" s="59" t="s">
        <v>198</v>
      </c>
      <c r="B34" s="59" t="s">
        <v>199</v>
      </c>
      <c r="C34" s="59" t="s">
        <v>200</v>
      </c>
      <c r="D34" s="59" t="s">
        <v>201</v>
      </c>
      <c r="E34" s="59" t="s">
        <v>201</v>
      </c>
      <c r="F34" s="59" t="s">
        <v>202</v>
      </c>
      <c r="G34" s="59" t="s">
        <v>203</v>
      </c>
      <c r="H34" s="59" t="s">
        <v>204</v>
      </c>
      <c r="I34" s="59" t="s">
        <v>235</v>
      </c>
      <c r="J34" s="59" t="s">
        <v>206</v>
      </c>
      <c r="K34" s="59" t="s">
        <v>207</v>
      </c>
      <c r="L34" s="59" t="s">
        <v>235</v>
      </c>
      <c r="M34" s="59" t="s">
        <v>208</v>
      </c>
      <c r="N34" s="59" t="s">
        <v>207</v>
      </c>
      <c r="O34" s="59" t="s">
        <v>207</v>
      </c>
      <c r="P34" s="57">
        <v>113615</v>
      </c>
      <c r="Q34" s="58">
        <v>1136.1500000000001</v>
      </c>
      <c r="R34" t="str">
        <f t="shared" si="0"/>
        <v>201702</v>
      </c>
      <c r="S34" s="39">
        <f>Q34</f>
        <v>1136.1500000000001</v>
      </c>
    </row>
    <row r="35" spans="1:19">
      <c r="A35" s="59" t="s">
        <v>198</v>
      </c>
      <c r="B35" s="59" t="s">
        <v>199</v>
      </c>
      <c r="C35" s="59" t="s">
        <v>200</v>
      </c>
      <c r="D35" s="59" t="s">
        <v>201</v>
      </c>
      <c r="E35" s="59" t="s">
        <v>201</v>
      </c>
      <c r="F35" s="59" t="s">
        <v>202</v>
      </c>
      <c r="G35" s="59" t="s">
        <v>203</v>
      </c>
      <c r="H35" s="59" t="s">
        <v>204</v>
      </c>
      <c r="I35" s="59" t="s">
        <v>236</v>
      </c>
      <c r="J35" s="59" t="s">
        <v>206</v>
      </c>
      <c r="K35" s="59" t="s">
        <v>207</v>
      </c>
      <c r="L35" s="59" t="s">
        <v>236</v>
      </c>
      <c r="M35" s="59" t="s">
        <v>208</v>
      </c>
      <c r="N35" s="59" t="s">
        <v>209</v>
      </c>
      <c r="O35" s="59" t="s">
        <v>207</v>
      </c>
      <c r="P35" s="57">
        <v>4384</v>
      </c>
      <c r="Q35" s="58">
        <v>-43.84</v>
      </c>
      <c r="R35" t="str">
        <f t="shared" si="0"/>
        <v>201702</v>
      </c>
      <c r="S35" s="39">
        <f>-Q35</f>
        <v>43.84</v>
      </c>
    </row>
    <row r="36" spans="1:19">
      <c r="A36" s="59" t="s">
        <v>198</v>
      </c>
      <c r="B36" s="59" t="s">
        <v>199</v>
      </c>
      <c r="C36" s="59" t="s">
        <v>200</v>
      </c>
      <c r="D36" s="59" t="s">
        <v>201</v>
      </c>
      <c r="E36" s="59" t="s">
        <v>201</v>
      </c>
      <c r="F36" s="59" t="s">
        <v>202</v>
      </c>
      <c r="G36" s="59" t="s">
        <v>203</v>
      </c>
      <c r="H36" s="59" t="s">
        <v>204</v>
      </c>
      <c r="I36" s="59" t="s">
        <v>237</v>
      </c>
      <c r="J36" s="59" t="s">
        <v>206</v>
      </c>
      <c r="K36" s="59" t="s">
        <v>207</v>
      </c>
      <c r="L36" s="59" t="s">
        <v>237</v>
      </c>
      <c r="M36" s="59" t="s">
        <v>208</v>
      </c>
      <c r="N36" s="59" t="s">
        <v>209</v>
      </c>
      <c r="O36" s="59" t="s">
        <v>207</v>
      </c>
      <c r="P36" s="57">
        <v>9884</v>
      </c>
      <c r="Q36" s="58">
        <v>-98.84</v>
      </c>
      <c r="R36" t="str">
        <f t="shared" si="0"/>
        <v>201702</v>
      </c>
      <c r="S36" s="39">
        <f>-Q36</f>
        <v>98.84</v>
      </c>
    </row>
    <row r="37" spans="1:19">
      <c r="A37" s="59" t="s">
        <v>198</v>
      </c>
      <c r="B37" s="59" t="s">
        <v>199</v>
      </c>
      <c r="C37" s="59" t="s">
        <v>200</v>
      </c>
      <c r="D37" s="59" t="s">
        <v>201</v>
      </c>
      <c r="E37" s="59" t="s">
        <v>201</v>
      </c>
      <c r="F37" s="59" t="s">
        <v>202</v>
      </c>
      <c r="G37" s="59" t="s">
        <v>203</v>
      </c>
      <c r="H37" s="59" t="s">
        <v>204</v>
      </c>
      <c r="I37" s="59" t="s">
        <v>237</v>
      </c>
      <c r="J37" s="59" t="s">
        <v>206</v>
      </c>
      <c r="K37" s="59" t="s">
        <v>207</v>
      </c>
      <c r="L37" s="59" t="s">
        <v>237</v>
      </c>
      <c r="M37" s="59" t="s">
        <v>208</v>
      </c>
      <c r="N37" s="59" t="s">
        <v>207</v>
      </c>
      <c r="O37" s="59" t="s">
        <v>207</v>
      </c>
      <c r="P37" s="57">
        <v>9849371</v>
      </c>
      <c r="Q37" s="58">
        <v>0</v>
      </c>
      <c r="R37" s="59" t="s">
        <v>234</v>
      </c>
      <c r="S37" s="39">
        <f>Q37</f>
        <v>0</v>
      </c>
    </row>
    <row r="38" spans="1:19">
      <c r="A38" s="59" t="s">
        <v>198</v>
      </c>
      <c r="B38" s="59" t="s">
        <v>199</v>
      </c>
      <c r="C38" s="59" t="s">
        <v>200</v>
      </c>
      <c r="D38" s="59" t="s">
        <v>201</v>
      </c>
      <c r="E38" s="59" t="s">
        <v>201</v>
      </c>
      <c r="F38" s="59" t="s">
        <v>202</v>
      </c>
      <c r="G38" s="59" t="s">
        <v>203</v>
      </c>
      <c r="H38" s="59" t="s">
        <v>204</v>
      </c>
      <c r="I38" s="59" t="s">
        <v>237</v>
      </c>
      <c r="J38" s="59" t="s">
        <v>206</v>
      </c>
      <c r="K38" s="59" t="s">
        <v>207</v>
      </c>
      <c r="L38" s="59" t="s">
        <v>237</v>
      </c>
      <c r="M38" s="59" t="s">
        <v>208</v>
      </c>
      <c r="N38" s="59" t="s">
        <v>209</v>
      </c>
      <c r="O38" s="59" t="s">
        <v>207</v>
      </c>
      <c r="P38" s="57">
        <v>107384</v>
      </c>
      <c r="Q38" s="58">
        <v>-1073.8399999999999</v>
      </c>
      <c r="R38" t="str">
        <f t="shared" si="0"/>
        <v>201702</v>
      </c>
      <c r="S38" s="39">
        <f>-Q38</f>
        <v>1073.8399999999999</v>
      </c>
    </row>
    <row r="39" spans="1:19">
      <c r="A39" s="59" t="s">
        <v>198</v>
      </c>
      <c r="B39" s="59" t="s">
        <v>199</v>
      </c>
      <c r="C39" s="59" t="s">
        <v>200</v>
      </c>
      <c r="D39" s="59" t="s">
        <v>201</v>
      </c>
      <c r="E39" s="59" t="s">
        <v>201</v>
      </c>
      <c r="F39" s="59" t="s">
        <v>202</v>
      </c>
      <c r="G39" s="59" t="s">
        <v>203</v>
      </c>
      <c r="H39" s="59" t="s">
        <v>204</v>
      </c>
      <c r="I39" s="59" t="s">
        <v>238</v>
      </c>
      <c r="J39" s="59" t="s">
        <v>206</v>
      </c>
      <c r="K39" s="59" t="s">
        <v>207</v>
      </c>
      <c r="L39" s="59" t="s">
        <v>238</v>
      </c>
      <c r="M39" s="59" t="s">
        <v>208</v>
      </c>
      <c r="N39" s="59" t="s">
        <v>207</v>
      </c>
      <c r="O39" s="59" t="s">
        <v>207</v>
      </c>
      <c r="P39" s="57">
        <v>233581</v>
      </c>
      <c r="Q39" s="58">
        <v>2335.81</v>
      </c>
      <c r="R39" t="str">
        <f t="shared" si="0"/>
        <v>201702</v>
      </c>
      <c r="S39" s="39">
        <f>Q39</f>
        <v>2335.81</v>
      </c>
    </row>
    <row r="40" spans="1:19">
      <c r="A40" s="59" t="s">
        <v>198</v>
      </c>
      <c r="B40" s="59" t="s">
        <v>199</v>
      </c>
      <c r="C40" s="59" t="s">
        <v>200</v>
      </c>
      <c r="D40" s="59" t="s">
        <v>201</v>
      </c>
      <c r="E40" s="59" t="s">
        <v>201</v>
      </c>
      <c r="F40" s="59" t="s">
        <v>202</v>
      </c>
      <c r="G40" s="59" t="s">
        <v>203</v>
      </c>
      <c r="H40" s="59" t="s">
        <v>204</v>
      </c>
      <c r="I40" s="59" t="s">
        <v>239</v>
      </c>
      <c r="J40" s="59" t="s">
        <v>206</v>
      </c>
      <c r="K40" s="59" t="s">
        <v>207</v>
      </c>
      <c r="L40" s="59" t="s">
        <v>239</v>
      </c>
      <c r="M40" s="59" t="s">
        <v>208</v>
      </c>
      <c r="N40" s="59" t="s">
        <v>207</v>
      </c>
      <c r="O40" s="59" t="s">
        <v>207</v>
      </c>
      <c r="P40" s="57">
        <v>81963</v>
      </c>
      <c r="Q40" s="58">
        <v>819.63</v>
      </c>
      <c r="R40" t="str">
        <f t="shared" si="0"/>
        <v>201702</v>
      </c>
      <c r="S40" s="39">
        <f>Q40</f>
        <v>819.63</v>
      </c>
    </row>
    <row r="41" spans="1:19">
      <c r="A41" s="59" t="s">
        <v>198</v>
      </c>
      <c r="B41" s="59" t="s">
        <v>199</v>
      </c>
      <c r="C41" s="59" t="s">
        <v>200</v>
      </c>
      <c r="D41" s="59" t="s">
        <v>201</v>
      </c>
      <c r="E41" s="59" t="s">
        <v>201</v>
      </c>
      <c r="F41" s="59" t="s">
        <v>202</v>
      </c>
      <c r="G41" s="59" t="s">
        <v>203</v>
      </c>
      <c r="H41" s="59" t="s">
        <v>204</v>
      </c>
      <c r="I41" s="59" t="s">
        <v>240</v>
      </c>
      <c r="J41" s="59" t="s">
        <v>206</v>
      </c>
      <c r="K41" s="59" t="s">
        <v>207</v>
      </c>
      <c r="L41" s="59" t="s">
        <v>240</v>
      </c>
      <c r="M41" s="59" t="s">
        <v>208</v>
      </c>
      <c r="N41" s="59" t="s">
        <v>207</v>
      </c>
      <c r="O41" s="59" t="s">
        <v>207</v>
      </c>
      <c r="P41" s="57">
        <v>224617</v>
      </c>
      <c r="Q41" s="58">
        <v>2246.17</v>
      </c>
      <c r="R41" t="str">
        <f t="shared" si="0"/>
        <v>201702</v>
      </c>
      <c r="S41" s="39">
        <f>Q41</f>
        <v>2246.17</v>
      </c>
    </row>
    <row r="42" spans="1:19">
      <c r="A42" s="59" t="s">
        <v>198</v>
      </c>
      <c r="B42" s="59" t="s">
        <v>199</v>
      </c>
      <c r="C42" s="59" t="s">
        <v>200</v>
      </c>
      <c r="D42" s="59" t="s">
        <v>201</v>
      </c>
      <c r="E42" s="59" t="s">
        <v>201</v>
      </c>
      <c r="F42" s="59" t="s">
        <v>202</v>
      </c>
      <c r="G42" s="59" t="s">
        <v>203</v>
      </c>
      <c r="H42" s="59" t="s">
        <v>204</v>
      </c>
      <c r="I42" s="59" t="s">
        <v>240</v>
      </c>
      <c r="J42" s="59" t="s">
        <v>206</v>
      </c>
      <c r="K42" s="59" t="s">
        <v>207</v>
      </c>
      <c r="L42" s="59" t="s">
        <v>240</v>
      </c>
      <c r="M42" s="59" t="s">
        <v>208</v>
      </c>
      <c r="N42" s="59" t="s">
        <v>209</v>
      </c>
      <c r="O42" s="59" t="s">
        <v>207</v>
      </c>
      <c r="P42" s="57">
        <v>415884</v>
      </c>
      <c r="Q42" s="58">
        <v>-4158.84</v>
      </c>
      <c r="R42" t="str">
        <f t="shared" si="0"/>
        <v>201702</v>
      </c>
      <c r="S42" s="39">
        <f>-Q42</f>
        <v>4158.84</v>
      </c>
    </row>
    <row r="43" spans="1:19">
      <c r="A43" s="59" t="s">
        <v>198</v>
      </c>
      <c r="B43" s="59" t="s">
        <v>199</v>
      </c>
      <c r="C43" s="59" t="s">
        <v>200</v>
      </c>
      <c r="D43" s="59" t="s">
        <v>201</v>
      </c>
      <c r="E43" s="59" t="s">
        <v>201</v>
      </c>
      <c r="F43" s="59" t="s">
        <v>202</v>
      </c>
      <c r="G43" s="59" t="s">
        <v>203</v>
      </c>
      <c r="H43" s="59" t="s">
        <v>204</v>
      </c>
      <c r="I43" s="59" t="s">
        <v>241</v>
      </c>
      <c r="J43" s="59" t="s">
        <v>206</v>
      </c>
      <c r="K43" s="59" t="s">
        <v>207</v>
      </c>
      <c r="L43" s="59" t="s">
        <v>241</v>
      </c>
      <c r="M43" s="59" t="s">
        <v>208</v>
      </c>
      <c r="N43" s="59" t="s">
        <v>207</v>
      </c>
      <c r="O43" s="59" t="s">
        <v>207</v>
      </c>
      <c r="P43" s="57">
        <v>59632</v>
      </c>
      <c r="Q43" s="58">
        <v>596.32000000000005</v>
      </c>
      <c r="R43" t="str">
        <f t="shared" si="0"/>
        <v>201702</v>
      </c>
      <c r="S43" s="39">
        <f>Q43</f>
        <v>596.32000000000005</v>
      </c>
    </row>
    <row r="44" spans="1:19">
      <c r="A44" s="59" t="s">
        <v>198</v>
      </c>
      <c r="B44" s="59" t="s">
        <v>199</v>
      </c>
      <c r="C44" s="59" t="s">
        <v>200</v>
      </c>
      <c r="D44" s="59" t="s">
        <v>201</v>
      </c>
      <c r="E44" s="59" t="s">
        <v>201</v>
      </c>
      <c r="F44" s="59" t="s">
        <v>202</v>
      </c>
      <c r="G44" s="59" t="s">
        <v>203</v>
      </c>
      <c r="H44" s="59" t="s">
        <v>204</v>
      </c>
      <c r="I44" s="59" t="s">
        <v>241</v>
      </c>
      <c r="J44" s="59" t="s">
        <v>206</v>
      </c>
      <c r="K44" s="59" t="s">
        <v>207</v>
      </c>
      <c r="L44" s="59" t="s">
        <v>241</v>
      </c>
      <c r="M44" s="59" t="s">
        <v>208</v>
      </c>
      <c r="N44" s="59" t="s">
        <v>209</v>
      </c>
      <c r="O44" s="59" t="s">
        <v>207</v>
      </c>
      <c r="P44" s="57">
        <v>49309395</v>
      </c>
      <c r="Q44" s="55">
        <v>-493093.95</v>
      </c>
      <c r="R44" t="str">
        <f t="shared" si="0"/>
        <v>201702</v>
      </c>
      <c r="S44" s="39">
        <f>-Q44</f>
        <v>493093.95</v>
      </c>
    </row>
    <row r="45" spans="1:19">
      <c r="A45" s="59" t="s">
        <v>198</v>
      </c>
      <c r="B45" s="59" t="s">
        <v>199</v>
      </c>
      <c r="C45" s="59" t="s">
        <v>200</v>
      </c>
      <c r="D45" s="59" t="s">
        <v>201</v>
      </c>
      <c r="E45" s="59" t="s">
        <v>201</v>
      </c>
      <c r="F45" s="59" t="s">
        <v>202</v>
      </c>
      <c r="G45" s="59" t="s">
        <v>203</v>
      </c>
      <c r="H45" s="59" t="s">
        <v>204</v>
      </c>
      <c r="I45" s="59" t="s">
        <v>242</v>
      </c>
      <c r="J45" s="59" t="s">
        <v>206</v>
      </c>
      <c r="K45" s="59" t="s">
        <v>207</v>
      </c>
      <c r="L45" s="59" t="s">
        <v>242</v>
      </c>
      <c r="M45" s="59" t="s">
        <v>208</v>
      </c>
      <c r="N45" s="59" t="s">
        <v>207</v>
      </c>
      <c r="O45" s="59" t="s">
        <v>207</v>
      </c>
      <c r="P45" s="57">
        <v>41165</v>
      </c>
      <c r="Q45" s="58">
        <v>411.65</v>
      </c>
      <c r="R45" t="str">
        <f t="shared" si="0"/>
        <v>201703</v>
      </c>
      <c r="S45" s="39">
        <f>Q45</f>
        <v>411.65</v>
      </c>
    </row>
    <row r="46" spans="1:19">
      <c r="A46" s="59" t="s">
        <v>198</v>
      </c>
      <c r="B46" s="59" t="s">
        <v>199</v>
      </c>
      <c r="C46" s="59" t="s">
        <v>200</v>
      </c>
      <c r="D46" s="59" t="s">
        <v>201</v>
      </c>
      <c r="E46" s="59" t="s">
        <v>201</v>
      </c>
      <c r="F46" s="59" t="s">
        <v>202</v>
      </c>
      <c r="G46" s="59" t="s">
        <v>203</v>
      </c>
      <c r="H46" s="59" t="s">
        <v>204</v>
      </c>
      <c r="I46" s="59" t="s">
        <v>242</v>
      </c>
      <c r="J46" s="59" t="s">
        <v>206</v>
      </c>
      <c r="K46" s="59" t="s">
        <v>207</v>
      </c>
      <c r="L46" s="59" t="s">
        <v>242</v>
      </c>
      <c r="M46" s="59" t="s">
        <v>208</v>
      </c>
      <c r="N46" s="59" t="s">
        <v>207</v>
      </c>
      <c r="O46" s="59" t="s">
        <v>207</v>
      </c>
      <c r="P46" s="57">
        <v>62691</v>
      </c>
      <c r="Q46" s="58">
        <v>626.91</v>
      </c>
      <c r="R46" t="str">
        <f t="shared" si="0"/>
        <v>201703</v>
      </c>
      <c r="S46" s="39">
        <f>Q46</f>
        <v>626.91</v>
      </c>
    </row>
    <row r="47" spans="1:19">
      <c r="A47" s="59" t="s">
        <v>198</v>
      </c>
      <c r="B47" s="59" t="s">
        <v>199</v>
      </c>
      <c r="C47" s="59" t="s">
        <v>200</v>
      </c>
      <c r="D47" s="59" t="s">
        <v>201</v>
      </c>
      <c r="E47" s="59" t="s">
        <v>201</v>
      </c>
      <c r="F47" s="59" t="s">
        <v>202</v>
      </c>
      <c r="G47" s="59" t="s">
        <v>203</v>
      </c>
      <c r="H47" s="59" t="s">
        <v>204</v>
      </c>
      <c r="I47" s="59" t="s">
        <v>243</v>
      </c>
      <c r="J47" s="59" t="s">
        <v>206</v>
      </c>
      <c r="K47" s="59" t="s">
        <v>207</v>
      </c>
      <c r="L47" s="59" t="s">
        <v>243</v>
      </c>
      <c r="M47" s="59" t="s">
        <v>208</v>
      </c>
      <c r="N47" s="59" t="s">
        <v>209</v>
      </c>
      <c r="O47" s="59" t="s">
        <v>207</v>
      </c>
      <c r="P47" s="57">
        <v>61760</v>
      </c>
      <c r="Q47" s="58">
        <v>-617.6</v>
      </c>
      <c r="R47" t="str">
        <f t="shared" si="0"/>
        <v>201703</v>
      </c>
      <c r="S47" s="39">
        <f>-Q47</f>
        <v>617.6</v>
      </c>
    </row>
    <row r="48" spans="1:19">
      <c r="A48" s="59" t="s">
        <v>198</v>
      </c>
      <c r="B48" s="59" t="s">
        <v>199</v>
      </c>
      <c r="C48" s="59" t="s">
        <v>200</v>
      </c>
      <c r="D48" s="59" t="s">
        <v>201</v>
      </c>
      <c r="E48" s="59" t="s">
        <v>201</v>
      </c>
      <c r="F48" s="59" t="s">
        <v>202</v>
      </c>
      <c r="G48" s="59" t="s">
        <v>203</v>
      </c>
      <c r="H48" s="59" t="s">
        <v>204</v>
      </c>
      <c r="I48" s="59" t="s">
        <v>244</v>
      </c>
      <c r="J48" s="59" t="s">
        <v>206</v>
      </c>
      <c r="K48" s="59" t="s">
        <v>207</v>
      </c>
      <c r="L48" s="59" t="s">
        <v>244</v>
      </c>
      <c r="M48" s="59" t="s">
        <v>208</v>
      </c>
      <c r="N48" s="59" t="s">
        <v>207</v>
      </c>
      <c r="O48" s="59" t="s">
        <v>207</v>
      </c>
      <c r="P48" s="57">
        <v>184192</v>
      </c>
      <c r="Q48" s="58">
        <v>1841.92</v>
      </c>
      <c r="R48" t="str">
        <f t="shared" si="0"/>
        <v>201703</v>
      </c>
      <c r="S48" s="39">
        <f>Q48</f>
        <v>1841.92</v>
      </c>
    </row>
    <row r="49" spans="1:19">
      <c r="A49" s="59" t="s">
        <v>198</v>
      </c>
      <c r="B49" s="59" t="s">
        <v>199</v>
      </c>
      <c r="C49" s="59" t="s">
        <v>200</v>
      </c>
      <c r="D49" s="59" t="s">
        <v>201</v>
      </c>
      <c r="E49" s="59" t="s">
        <v>201</v>
      </c>
      <c r="F49" s="59" t="s">
        <v>202</v>
      </c>
      <c r="G49" s="59" t="s">
        <v>203</v>
      </c>
      <c r="H49" s="59" t="s">
        <v>204</v>
      </c>
      <c r="I49" s="59" t="s">
        <v>245</v>
      </c>
      <c r="J49" s="59" t="s">
        <v>206</v>
      </c>
      <c r="K49" s="59" t="s">
        <v>207</v>
      </c>
      <c r="L49" s="59" t="s">
        <v>245</v>
      </c>
      <c r="M49" s="59" t="s">
        <v>208</v>
      </c>
      <c r="N49" s="59" t="s">
        <v>207</v>
      </c>
      <c r="O49" s="59" t="s">
        <v>207</v>
      </c>
      <c r="P49" s="57">
        <v>136039</v>
      </c>
      <c r="Q49" s="58">
        <v>1360.39</v>
      </c>
      <c r="R49" t="str">
        <f t="shared" si="0"/>
        <v>201703</v>
      </c>
      <c r="S49" s="39">
        <f>Q49</f>
        <v>1360.39</v>
      </c>
    </row>
    <row r="50" spans="1:19">
      <c r="A50" s="59" t="s">
        <v>198</v>
      </c>
      <c r="B50" s="59" t="s">
        <v>199</v>
      </c>
      <c r="C50" s="59" t="s">
        <v>200</v>
      </c>
      <c r="D50" s="59" t="s">
        <v>201</v>
      </c>
      <c r="E50" s="59" t="s">
        <v>201</v>
      </c>
      <c r="F50" s="59" t="s">
        <v>202</v>
      </c>
      <c r="G50" s="59" t="s">
        <v>203</v>
      </c>
      <c r="H50" s="59" t="s">
        <v>204</v>
      </c>
      <c r="I50" s="59" t="s">
        <v>246</v>
      </c>
      <c r="J50" s="59" t="s">
        <v>206</v>
      </c>
      <c r="K50" s="59" t="s">
        <v>207</v>
      </c>
      <c r="L50" s="59" t="s">
        <v>246</v>
      </c>
      <c r="M50" s="59" t="s">
        <v>208</v>
      </c>
      <c r="N50" s="59" t="s">
        <v>209</v>
      </c>
      <c r="O50" s="59" t="s">
        <v>207</v>
      </c>
      <c r="P50" s="57">
        <v>105307</v>
      </c>
      <c r="Q50" s="58">
        <v>-1053.07</v>
      </c>
      <c r="R50" t="str">
        <f t="shared" si="0"/>
        <v>201703</v>
      </c>
      <c r="S50" s="39">
        <f>-Q50</f>
        <v>1053.07</v>
      </c>
    </row>
    <row r="51" spans="1:19">
      <c r="A51" s="59" t="s">
        <v>198</v>
      </c>
      <c r="B51" s="59" t="s">
        <v>199</v>
      </c>
      <c r="C51" s="59" t="s">
        <v>200</v>
      </c>
      <c r="D51" s="59" t="s">
        <v>201</v>
      </c>
      <c r="E51" s="59" t="s">
        <v>201</v>
      </c>
      <c r="F51" s="59" t="s">
        <v>202</v>
      </c>
      <c r="G51" s="59" t="s">
        <v>203</v>
      </c>
      <c r="H51" s="59" t="s">
        <v>204</v>
      </c>
      <c r="I51" s="59" t="s">
        <v>246</v>
      </c>
      <c r="J51" s="59" t="s">
        <v>206</v>
      </c>
      <c r="K51" s="59" t="s">
        <v>207</v>
      </c>
      <c r="L51" s="59" t="s">
        <v>246</v>
      </c>
      <c r="M51" s="59" t="s">
        <v>208</v>
      </c>
      <c r="N51" s="59" t="s">
        <v>209</v>
      </c>
      <c r="O51" s="59" t="s">
        <v>207</v>
      </c>
      <c r="P51" s="57">
        <v>54461</v>
      </c>
      <c r="Q51" s="58">
        <v>-544.61</v>
      </c>
      <c r="R51" t="str">
        <f t="shared" si="0"/>
        <v>201703</v>
      </c>
      <c r="S51" s="39">
        <f>-Q51</f>
        <v>544.61</v>
      </c>
    </row>
    <row r="52" spans="1:19">
      <c r="A52" s="59" t="s">
        <v>198</v>
      </c>
      <c r="B52" s="59" t="s">
        <v>199</v>
      </c>
      <c r="C52" s="59" t="s">
        <v>200</v>
      </c>
      <c r="D52" s="59" t="s">
        <v>201</v>
      </c>
      <c r="E52" s="59" t="s">
        <v>201</v>
      </c>
      <c r="F52" s="59" t="s">
        <v>202</v>
      </c>
      <c r="G52" s="59" t="s">
        <v>203</v>
      </c>
      <c r="H52" s="59" t="s">
        <v>204</v>
      </c>
      <c r="I52" s="59" t="s">
        <v>247</v>
      </c>
      <c r="J52" s="59" t="s">
        <v>206</v>
      </c>
      <c r="K52" s="59" t="s">
        <v>207</v>
      </c>
      <c r="L52" s="59" t="s">
        <v>247</v>
      </c>
      <c r="M52" s="59" t="s">
        <v>208</v>
      </c>
      <c r="N52" s="59" t="s">
        <v>209</v>
      </c>
      <c r="O52" s="59" t="s">
        <v>207</v>
      </c>
      <c r="P52" s="57">
        <v>46307</v>
      </c>
      <c r="Q52" s="58">
        <v>-463.07</v>
      </c>
      <c r="R52" t="str">
        <f t="shared" si="0"/>
        <v>201703</v>
      </c>
      <c r="S52" s="39">
        <f>-Q52</f>
        <v>463.07</v>
      </c>
    </row>
    <row r="53" spans="1:19">
      <c r="A53" s="59" t="s">
        <v>198</v>
      </c>
      <c r="B53" s="59" t="s">
        <v>199</v>
      </c>
      <c r="C53" s="59" t="s">
        <v>200</v>
      </c>
      <c r="D53" s="59" t="s">
        <v>201</v>
      </c>
      <c r="E53" s="59" t="s">
        <v>201</v>
      </c>
      <c r="F53" s="59" t="s">
        <v>202</v>
      </c>
      <c r="G53" s="59" t="s">
        <v>203</v>
      </c>
      <c r="H53" s="59" t="s">
        <v>204</v>
      </c>
      <c r="I53" s="59" t="s">
        <v>248</v>
      </c>
      <c r="J53" s="59" t="s">
        <v>206</v>
      </c>
      <c r="K53" s="59" t="s">
        <v>207</v>
      </c>
      <c r="L53" s="59" t="s">
        <v>248</v>
      </c>
      <c r="M53" s="59" t="s">
        <v>208</v>
      </c>
      <c r="N53" s="59" t="s">
        <v>207</v>
      </c>
      <c r="O53" s="59" t="s">
        <v>207</v>
      </c>
      <c r="P53" s="57">
        <v>27192</v>
      </c>
      <c r="Q53" s="58">
        <v>271.92</v>
      </c>
      <c r="R53" t="str">
        <f t="shared" si="0"/>
        <v>201703</v>
      </c>
      <c r="S53" s="39">
        <f>Q53</f>
        <v>271.92</v>
      </c>
    </row>
    <row r="54" spans="1:19">
      <c r="A54" s="59" t="s">
        <v>198</v>
      </c>
      <c r="B54" s="59" t="s">
        <v>199</v>
      </c>
      <c r="C54" s="59" t="s">
        <v>200</v>
      </c>
      <c r="D54" s="59" t="s">
        <v>201</v>
      </c>
      <c r="E54" s="59" t="s">
        <v>201</v>
      </c>
      <c r="F54" s="59" t="s">
        <v>202</v>
      </c>
      <c r="G54" s="59" t="s">
        <v>203</v>
      </c>
      <c r="H54" s="59" t="s">
        <v>204</v>
      </c>
      <c r="I54" s="59" t="s">
        <v>249</v>
      </c>
      <c r="J54" s="59" t="s">
        <v>206</v>
      </c>
      <c r="K54" s="59" t="s">
        <v>207</v>
      </c>
      <c r="L54" s="59" t="s">
        <v>249</v>
      </c>
      <c r="M54" s="59" t="s">
        <v>208</v>
      </c>
      <c r="N54" s="59" t="s">
        <v>209</v>
      </c>
      <c r="O54" s="59" t="s">
        <v>207</v>
      </c>
      <c r="P54" s="57">
        <v>107807</v>
      </c>
      <c r="Q54" s="58">
        <v>-1078.07</v>
      </c>
      <c r="R54" t="str">
        <f t="shared" si="0"/>
        <v>201703</v>
      </c>
      <c r="S54" s="39">
        <f>-Q54</f>
        <v>1078.07</v>
      </c>
    </row>
    <row r="55" spans="1:19">
      <c r="A55" s="59" t="s">
        <v>198</v>
      </c>
      <c r="B55" s="59" t="s">
        <v>199</v>
      </c>
      <c r="C55" s="59" t="s">
        <v>200</v>
      </c>
      <c r="D55" s="59" t="s">
        <v>201</v>
      </c>
      <c r="E55" s="59" t="s">
        <v>201</v>
      </c>
      <c r="F55" s="59" t="s">
        <v>202</v>
      </c>
      <c r="G55" s="59" t="s">
        <v>203</v>
      </c>
      <c r="H55" s="59" t="s">
        <v>204</v>
      </c>
      <c r="I55" s="59" t="s">
        <v>250</v>
      </c>
      <c r="J55" s="59" t="s">
        <v>206</v>
      </c>
      <c r="K55" s="59" t="s">
        <v>207</v>
      </c>
      <c r="L55" s="59" t="s">
        <v>250</v>
      </c>
      <c r="M55" s="59" t="s">
        <v>208</v>
      </c>
      <c r="N55" s="59" t="s">
        <v>207</v>
      </c>
      <c r="O55" s="59" t="s">
        <v>207</v>
      </c>
      <c r="P55" s="57">
        <v>49692</v>
      </c>
      <c r="Q55" s="58">
        <v>496.92</v>
      </c>
      <c r="R55" t="str">
        <f t="shared" si="0"/>
        <v>201703</v>
      </c>
      <c r="S55" s="39">
        <f>Q55</f>
        <v>496.92</v>
      </c>
    </row>
    <row r="56" spans="1:19">
      <c r="A56" s="59" t="s">
        <v>198</v>
      </c>
      <c r="B56" s="59" t="s">
        <v>199</v>
      </c>
      <c r="C56" s="59" t="s">
        <v>200</v>
      </c>
      <c r="D56" s="59" t="s">
        <v>201</v>
      </c>
      <c r="E56" s="59" t="s">
        <v>201</v>
      </c>
      <c r="F56" s="59" t="s">
        <v>202</v>
      </c>
      <c r="G56" s="59" t="s">
        <v>203</v>
      </c>
      <c r="H56" s="59" t="s">
        <v>204</v>
      </c>
      <c r="I56" s="59" t="s">
        <v>251</v>
      </c>
      <c r="J56" s="59" t="s">
        <v>206</v>
      </c>
      <c r="K56" s="59" t="s">
        <v>207</v>
      </c>
      <c r="L56" s="59" t="s">
        <v>251</v>
      </c>
      <c r="M56" s="59" t="s">
        <v>208</v>
      </c>
      <c r="N56" s="59" t="s">
        <v>207</v>
      </c>
      <c r="O56" s="59" t="s">
        <v>207</v>
      </c>
      <c r="P56" s="57">
        <v>72693</v>
      </c>
      <c r="Q56" s="58">
        <v>726.93</v>
      </c>
      <c r="R56" t="str">
        <f t="shared" si="0"/>
        <v>201703</v>
      </c>
      <c r="S56" s="39">
        <f>Q56</f>
        <v>726.93</v>
      </c>
    </row>
    <row r="57" spans="1:19">
      <c r="A57" s="59" t="s">
        <v>198</v>
      </c>
      <c r="B57" s="59" t="s">
        <v>199</v>
      </c>
      <c r="C57" s="59" t="s">
        <v>200</v>
      </c>
      <c r="D57" s="59" t="s">
        <v>201</v>
      </c>
      <c r="E57" s="59" t="s">
        <v>201</v>
      </c>
      <c r="F57" s="59" t="s">
        <v>202</v>
      </c>
      <c r="G57" s="59" t="s">
        <v>203</v>
      </c>
      <c r="H57" s="59" t="s">
        <v>204</v>
      </c>
      <c r="I57" s="59" t="s">
        <v>252</v>
      </c>
      <c r="J57" s="59" t="s">
        <v>206</v>
      </c>
      <c r="K57" s="59" t="s">
        <v>207</v>
      </c>
      <c r="L57" s="59" t="s">
        <v>252</v>
      </c>
      <c r="M57" s="59" t="s">
        <v>208</v>
      </c>
      <c r="N57" s="59" t="s">
        <v>207</v>
      </c>
      <c r="O57" s="59" t="s">
        <v>207</v>
      </c>
      <c r="P57" s="57">
        <v>95692</v>
      </c>
      <c r="Q57" s="58">
        <v>956.92</v>
      </c>
      <c r="R57" t="str">
        <f t="shared" si="0"/>
        <v>201703</v>
      </c>
      <c r="S57" s="39">
        <f>Q57</f>
        <v>956.92</v>
      </c>
    </row>
    <row r="58" spans="1:19">
      <c r="A58" s="59" t="s">
        <v>198</v>
      </c>
      <c r="B58" s="59" t="s">
        <v>199</v>
      </c>
      <c r="C58" s="59" t="s">
        <v>200</v>
      </c>
      <c r="D58" s="59" t="s">
        <v>201</v>
      </c>
      <c r="E58" s="59" t="s">
        <v>201</v>
      </c>
      <c r="F58" s="59" t="s">
        <v>202</v>
      </c>
      <c r="G58" s="59" t="s">
        <v>203</v>
      </c>
      <c r="H58" s="59" t="s">
        <v>204</v>
      </c>
      <c r="I58" s="59" t="s">
        <v>253</v>
      </c>
      <c r="J58" s="59" t="s">
        <v>206</v>
      </c>
      <c r="K58" s="59" t="s">
        <v>207</v>
      </c>
      <c r="L58" s="59" t="s">
        <v>253</v>
      </c>
      <c r="M58" s="59" t="s">
        <v>208</v>
      </c>
      <c r="N58" s="59" t="s">
        <v>209</v>
      </c>
      <c r="O58" s="59" t="s">
        <v>207</v>
      </c>
      <c r="P58" s="57">
        <v>181308</v>
      </c>
      <c r="Q58" s="58">
        <v>-1813.08</v>
      </c>
      <c r="R58" t="str">
        <f t="shared" si="0"/>
        <v>201703</v>
      </c>
      <c r="S58" s="39">
        <f>-Q58</f>
        <v>1813.08</v>
      </c>
    </row>
    <row r="59" spans="1:19">
      <c r="A59" s="59" t="s">
        <v>198</v>
      </c>
      <c r="B59" s="59" t="s">
        <v>199</v>
      </c>
      <c r="C59" s="59" t="s">
        <v>200</v>
      </c>
      <c r="D59" s="59" t="s">
        <v>201</v>
      </c>
      <c r="E59" s="59" t="s">
        <v>201</v>
      </c>
      <c r="F59" s="59" t="s">
        <v>202</v>
      </c>
      <c r="G59" s="59" t="s">
        <v>203</v>
      </c>
      <c r="H59" s="59" t="s">
        <v>204</v>
      </c>
      <c r="I59" s="59" t="s">
        <v>254</v>
      </c>
      <c r="J59" s="59" t="s">
        <v>206</v>
      </c>
      <c r="K59" s="59" t="s">
        <v>207</v>
      </c>
      <c r="L59" s="59" t="s">
        <v>254</v>
      </c>
      <c r="M59" s="59" t="s">
        <v>208</v>
      </c>
      <c r="N59" s="59" t="s">
        <v>207</v>
      </c>
      <c r="O59" s="59" t="s">
        <v>207</v>
      </c>
      <c r="P59" s="57">
        <v>214192</v>
      </c>
      <c r="Q59" s="58">
        <v>2141.92</v>
      </c>
      <c r="R59" t="str">
        <f t="shared" si="0"/>
        <v>201703</v>
      </c>
      <c r="S59" s="39">
        <f>Q59</f>
        <v>2141.92</v>
      </c>
    </row>
    <row r="60" spans="1:19">
      <c r="A60" s="59" t="s">
        <v>198</v>
      </c>
      <c r="B60" s="59" t="s">
        <v>199</v>
      </c>
      <c r="C60" s="59" t="s">
        <v>200</v>
      </c>
      <c r="D60" s="59" t="s">
        <v>201</v>
      </c>
      <c r="E60" s="59" t="s">
        <v>201</v>
      </c>
      <c r="F60" s="59" t="s">
        <v>202</v>
      </c>
      <c r="G60" s="59" t="s">
        <v>203</v>
      </c>
      <c r="H60" s="59" t="s">
        <v>204</v>
      </c>
      <c r="I60" s="59" t="s">
        <v>254</v>
      </c>
      <c r="J60" s="59" t="s">
        <v>206</v>
      </c>
      <c r="K60" s="59" t="s">
        <v>207</v>
      </c>
      <c r="L60" s="59" t="s">
        <v>254</v>
      </c>
      <c r="M60" s="59" t="s">
        <v>208</v>
      </c>
      <c r="N60" s="59" t="s">
        <v>209</v>
      </c>
      <c r="O60" s="59" t="s">
        <v>207</v>
      </c>
      <c r="P60" s="57">
        <v>57078</v>
      </c>
      <c r="Q60" s="58">
        <v>-570.78</v>
      </c>
      <c r="R60" t="str">
        <f t="shared" si="0"/>
        <v>201703</v>
      </c>
      <c r="S60" s="39">
        <f>-Q60</f>
        <v>570.78</v>
      </c>
    </row>
    <row r="61" spans="1:19">
      <c r="A61" s="59" t="s">
        <v>198</v>
      </c>
      <c r="B61" s="59" t="s">
        <v>199</v>
      </c>
      <c r="C61" s="59" t="s">
        <v>200</v>
      </c>
      <c r="D61" s="59" t="s">
        <v>201</v>
      </c>
      <c r="E61" s="59" t="s">
        <v>201</v>
      </c>
      <c r="F61" s="59" t="s">
        <v>202</v>
      </c>
      <c r="G61" s="59" t="s">
        <v>203</v>
      </c>
      <c r="H61" s="59" t="s">
        <v>204</v>
      </c>
      <c r="I61" s="59" t="s">
        <v>255</v>
      </c>
      <c r="J61" s="59" t="s">
        <v>206</v>
      </c>
      <c r="K61" s="59" t="s">
        <v>207</v>
      </c>
      <c r="L61" s="59" t="s">
        <v>255</v>
      </c>
      <c r="M61" s="59" t="s">
        <v>208</v>
      </c>
      <c r="N61" s="59" t="s">
        <v>207</v>
      </c>
      <c r="O61" s="59" t="s">
        <v>207</v>
      </c>
      <c r="P61" s="57">
        <v>114156</v>
      </c>
      <c r="Q61" s="58">
        <v>1141.56</v>
      </c>
      <c r="R61" t="str">
        <f t="shared" si="0"/>
        <v>201703</v>
      </c>
      <c r="S61" s="39">
        <f>Q61</f>
        <v>1141.56</v>
      </c>
    </row>
    <row r="62" spans="1:19">
      <c r="A62" s="59" t="s">
        <v>198</v>
      </c>
      <c r="B62" s="59" t="s">
        <v>199</v>
      </c>
      <c r="C62" s="59" t="s">
        <v>200</v>
      </c>
      <c r="D62" s="59" t="s">
        <v>201</v>
      </c>
      <c r="E62" s="59" t="s">
        <v>201</v>
      </c>
      <c r="F62" s="59" t="s">
        <v>202</v>
      </c>
      <c r="G62" s="59" t="s">
        <v>203</v>
      </c>
      <c r="H62" s="59" t="s">
        <v>204</v>
      </c>
      <c r="I62" s="59" t="s">
        <v>255</v>
      </c>
      <c r="J62" s="59" t="s">
        <v>206</v>
      </c>
      <c r="K62" s="59" t="s">
        <v>207</v>
      </c>
      <c r="L62" s="59" t="s">
        <v>255</v>
      </c>
      <c r="M62" s="59" t="s">
        <v>208</v>
      </c>
      <c r="N62" s="59" t="s">
        <v>209</v>
      </c>
      <c r="O62" s="59" t="s">
        <v>207</v>
      </c>
      <c r="P62" s="57">
        <v>163308</v>
      </c>
      <c r="Q62" s="58">
        <v>-1633.08</v>
      </c>
      <c r="R62" t="str">
        <f t="shared" si="0"/>
        <v>201703</v>
      </c>
      <c r="S62" s="39">
        <f>-Q62</f>
        <v>1633.08</v>
      </c>
    </row>
    <row r="63" spans="1:19">
      <c r="A63" s="59" t="s">
        <v>198</v>
      </c>
      <c r="B63" s="59" t="s">
        <v>199</v>
      </c>
      <c r="C63" s="59" t="s">
        <v>200</v>
      </c>
      <c r="D63" s="59" t="s">
        <v>201</v>
      </c>
      <c r="E63" s="59" t="s">
        <v>201</v>
      </c>
      <c r="F63" s="59" t="s">
        <v>202</v>
      </c>
      <c r="G63" s="59" t="s">
        <v>203</v>
      </c>
      <c r="H63" s="59" t="s">
        <v>204</v>
      </c>
      <c r="I63" s="59" t="s">
        <v>256</v>
      </c>
      <c r="J63" s="59" t="s">
        <v>206</v>
      </c>
      <c r="K63" s="59" t="s">
        <v>207</v>
      </c>
      <c r="L63" s="59" t="s">
        <v>256</v>
      </c>
      <c r="M63" s="59" t="s">
        <v>208</v>
      </c>
      <c r="N63" s="59" t="s">
        <v>209</v>
      </c>
      <c r="O63" s="59" t="s">
        <v>207</v>
      </c>
      <c r="P63" s="57">
        <v>138308</v>
      </c>
      <c r="Q63" s="58">
        <v>-1383.08</v>
      </c>
      <c r="R63" t="str">
        <f t="shared" si="0"/>
        <v>201703</v>
      </c>
      <c r="S63" s="39">
        <f>-Q63</f>
        <v>1383.08</v>
      </c>
    </row>
    <row r="64" spans="1:19">
      <c r="A64" s="59" t="s">
        <v>198</v>
      </c>
      <c r="B64" s="59" t="s">
        <v>199</v>
      </c>
      <c r="C64" s="59" t="s">
        <v>200</v>
      </c>
      <c r="D64" s="59" t="s">
        <v>201</v>
      </c>
      <c r="E64" s="59" t="s">
        <v>201</v>
      </c>
      <c r="F64" s="59" t="s">
        <v>202</v>
      </c>
      <c r="G64" s="59" t="s">
        <v>203</v>
      </c>
      <c r="H64" s="59" t="s">
        <v>204</v>
      </c>
      <c r="I64" s="59" t="s">
        <v>257</v>
      </c>
      <c r="J64" s="59" t="s">
        <v>206</v>
      </c>
      <c r="K64" s="59" t="s">
        <v>207</v>
      </c>
      <c r="L64" s="59" t="s">
        <v>257</v>
      </c>
      <c r="M64" s="59" t="s">
        <v>208</v>
      </c>
      <c r="N64" s="59" t="s">
        <v>207</v>
      </c>
      <c r="O64" s="59" t="s">
        <v>207</v>
      </c>
      <c r="P64" s="57">
        <v>77725</v>
      </c>
      <c r="Q64" s="58">
        <v>777.25</v>
      </c>
      <c r="R64" t="str">
        <f t="shared" si="0"/>
        <v>201703</v>
      </c>
      <c r="S64" s="39">
        <f>Q64</f>
        <v>777.25</v>
      </c>
    </row>
    <row r="65" spans="1:19">
      <c r="A65" s="59" t="s">
        <v>198</v>
      </c>
      <c r="B65" s="59" t="s">
        <v>199</v>
      </c>
      <c r="C65" s="59" t="s">
        <v>200</v>
      </c>
      <c r="D65" s="59" t="s">
        <v>201</v>
      </c>
      <c r="E65" s="59" t="s">
        <v>201</v>
      </c>
      <c r="F65" s="59" t="s">
        <v>202</v>
      </c>
      <c r="G65" s="59" t="s">
        <v>203</v>
      </c>
      <c r="H65" s="59" t="s">
        <v>204</v>
      </c>
      <c r="I65" s="59" t="s">
        <v>258</v>
      </c>
      <c r="J65" s="59" t="s">
        <v>206</v>
      </c>
      <c r="K65" s="59" t="s">
        <v>207</v>
      </c>
      <c r="L65" s="59" t="s">
        <v>258</v>
      </c>
      <c r="M65" s="59" t="s">
        <v>208</v>
      </c>
      <c r="N65" s="59" t="s">
        <v>207</v>
      </c>
      <c r="O65" s="59" t="s">
        <v>207</v>
      </c>
      <c r="P65" s="57">
        <v>209192</v>
      </c>
      <c r="Q65" s="58">
        <v>2091.92</v>
      </c>
      <c r="R65" t="str">
        <f t="shared" si="0"/>
        <v>201703</v>
      </c>
      <c r="S65" s="39">
        <f>Q65</f>
        <v>2091.92</v>
      </c>
    </row>
    <row r="66" spans="1:19">
      <c r="A66" s="59" t="s">
        <v>198</v>
      </c>
      <c r="B66" s="59" t="s">
        <v>199</v>
      </c>
      <c r="C66" s="59" t="s">
        <v>200</v>
      </c>
      <c r="D66" s="59" t="s">
        <v>201</v>
      </c>
      <c r="E66" s="59" t="s">
        <v>201</v>
      </c>
      <c r="F66" s="59" t="s">
        <v>202</v>
      </c>
      <c r="G66" s="59" t="s">
        <v>203</v>
      </c>
      <c r="H66" s="59" t="s">
        <v>204</v>
      </c>
      <c r="I66" s="59" t="s">
        <v>259</v>
      </c>
      <c r="J66" s="59" t="s">
        <v>206</v>
      </c>
      <c r="K66" s="59" t="s">
        <v>207</v>
      </c>
      <c r="L66" s="59" t="s">
        <v>259</v>
      </c>
      <c r="M66" s="59" t="s">
        <v>208</v>
      </c>
      <c r="N66" s="59" t="s">
        <v>207</v>
      </c>
      <c r="O66" s="59" t="s">
        <v>207</v>
      </c>
      <c r="P66" s="57">
        <v>87546</v>
      </c>
      <c r="Q66" s="58">
        <v>875.46</v>
      </c>
      <c r="R66" t="str">
        <f t="shared" si="0"/>
        <v>201703</v>
      </c>
      <c r="S66" s="39">
        <f>Q66</f>
        <v>875.46</v>
      </c>
    </row>
    <row r="67" spans="1:19">
      <c r="A67" s="59" t="s">
        <v>198</v>
      </c>
      <c r="B67" s="59" t="s">
        <v>199</v>
      </c>
      <c r="C67" s="59" t="s">
        <v>200</v>
      </c>
      <c r="D67" s="59" t="s">
        <v>201</v>
      </c>
      <c r="E67" s="59" t="s">
        <v>201</v>
      </c>
      <c r="F67" s="59" t="s">
        <v>202</v>
      </c>
      <c r="G67" s="59" t="s">
        <v>203</v>
      </c>
      <c r="H67" s="59" t="s">
        <v>204</v>
      </c>
      <c r="I67" s="59" t="s">
        <v>260</v>
      </c>
      <c r="J67" s="59" t="s">
        <v>206</v>
      </c>
      <c r="K67" s="59" t="s">
        <v>207</v>
      </c>
      <c r="L67" s="59" t="s">
        <v>260</v>
      </c>
      <c r="M67" s="59" t="s">
        <v>208</v>
      </c>
      <c r="N67" s="59" t="s">
        <v>209</v>
      </c>
      <c r="O67" s="59" t="s">
        <v>207</v>
      </c>
      <c r="P67" s="57">
        <v>121808</v>
      </c>
      <c r="Q67" s="58">
        <v>-1218.08</v>
      </c>
      <c r="R67" t="str">
        <f t="shared" ref="R67:R130" si="1">MID(L67,1,6)</f>
        <v>201703</v>
      </c>
      <c r="S67" s="39">
        <f>-Q67</f>
        <v>1218.08</v>
      </c>
    </row>
    <row r="68" spans="1:19">
      <c r="A68" s="59" t="s">
        <v>198</v>
      </c>
      <c r="B68" s="59" t="s">
        <v>199</v>
      </c>
      <c r="C68" s="59" t="s">
        <v>200</v>
      </c>
      <c r="D68" s="59" t="s">
        <v>201</v>
      </c>
      <c r="E68" s="59" t="s">
        <v>201</v>
      </c>
      <c r="F68" s="59" t="s">
        <v>202</v>
      </c>
      <c r="G68" s="59" t="s">
        <v>203</v>
      </c>
      <c r="H68" s="59" t="s">
        <v>204</v>
      </c>
      <c r="I68" s="59" t="s">
        <v>261</v>
      </c>
      <c r="J68" s="59" t="s">
        <v>206</v>
      </c>
      <c r="K68" s="59" t="s">
        <v>207</v>
      </c>
      <c r="L68" s="59" t="s">
        <v>261</v>
      </c>
      <c r="M68" s="59" t="s">
        <v>208</v>
      </c>
      <c r="N68" s="59" t="s">
        <v>207</v>
      </c>
      <c r="O68" s="59" t="s">
        <v>207</v>
      </c>
      <c r="P68" s="57">
        <v>5807</v>
      </c>
      <c r="Q68" s="58">
        <v>58.07</v>
      </c>
      <c r="R68" t="str">
        <f t="shared" si="1"/>
        <v>201703</v>
      </c>
      <c r="S68" s="39">
        <f>Q68</f>
        <v>58.07</v>
      </c>
    </row>
    <row r="69" spans="1:19">
      <c r="A69" s="59" t="s">
        <v>198</v>
      </c>
      <c r="B69" s="59" t="s">
        <v>199</v>
      </c>
      <c r="C69" s="59" t="s">
        <v>200</v>
      </c>
      <c r="D69" s="59" t="s">
        <v>201</v>
      </c>
      <c r="E69" s="59" t="s">
        <v>201</v>
      </c>
      <c r="F69" s="59" t="s">
        <v>202</v>
      </c>
      <c r="G69" s="59" t="s">
        <v>203</v>
      </c>
      <c r="H69" s="59" t="s">
        <v>204</v>
      </c>
      <c r="I69" s="59" t="s">
        <v>245</v>
      </c>
      <c r="J69" s="59" t="s">
        <v>206</v>
      </c>
      <c r="K69" s="59" t="s">
        <v>207</v>
      </c>
      <c r="L69" s="59" t="s">
        <v>245</v>
      </c>
      <c r="M69" s="59" t="s">
        <v>208</v>
      </c>
      <c r="N69" s="59" t="s">
        <v>207</v>
      </c>
      <c r="O69" s="59" t="s">
        <v>207</v>
      </c>
      <c r="P69" s="57">
        <v>54461</v>
      </c>
      <c r="Q69" s="58">
        <v>544.61</v>
      </c>
      <c r="R69" t="str">
        <f t="shared" si="1"/>
        <v>201703</v>
      </c>
      <c r="S69" s="39">
        <f>Q69</f>
        <v>544.61</v>
      </c>
    </row>
    <row r="70" spans="1:19">
      <c r="A70" s="59" t="s">
        <v>198</v>
      </c>
      <c r="B70" s="59" t="s">
        <v>199</v>
      </c>
      <c r="C70" s="59" t="s">
        <v>200</v>
      </c>
      <c r="D70" s="59" t="s">
        <v>201</v>
      </c>
      <c r="E70" s="59" t="s">
        <v>201</v>
      </c>
      <c r="F70" s="59" t="s">
        <v>202</v>
      </c>
      <c r="G70" s="59" t="s">
        <v>203</v>
      </c>
      <c r="H70" s="59" t="s">
        <v>204</v>
      </c>
      <c r="I70" s="59" t="s">
        <v>262</v>
      </c>
      <c r="J70" s="59" t="s">
        <v>206</v>
      </c>
      <c r="K70" s="59" t="s">
        <v>207</v>
      </c>
      <c r="L70" s="59" t="s">
        <v>262</v>
      </c>
      <c r="M70" s="59" t="s">
        <v>208</v>
      </c>
      <c r="N70" s="59" t="s">
        <v>207</v>
      </c>
      <c r="O70" s="59" t="s">
        <v>207</v>
      </c>
      <c r="P70" s="57">
        <v>169693</v>
      </c>
      <c r="Q70" s="58">
        <v>1696.93</v>
      </c>
      <c r="R70" t="str">
        <f t="shared" si="1"/>
        <v>201704</v>
      </c>
      <c r="S70" s="39">
        <f>Q70</f>
        <v>1696.93</v>
      </c>
    </row>
    <row r="71" spans="1:19">
      <c r="A71" s="59" t="s">
        <v>198</v>
      </c>
      <c r="B71" s="59" t="s">
        <v>199</v>
      </c>
      <c r="C71" s="59" t="s">
        <v>200</v>
      </c>
      <c r="D71" s="59" t="s">
        <v>201</v>
      </c>
      <c r="E71" s="59" t="s">
        <v>201</v>
      </c>
      <c r="F71" s="59" t="s">
        <v>202</v>
      </c>
      <c r="G71" s="59" t="s">
        <v>203</v>
      </c>
      <c r="H71" s="59" t="s">
        <v>204</v>
      </c>
      <c r="I71" s="59" t="s">
        <v>263</v>
      </c>
      <c r="J71" s="59" t="s">
        <v>206</v>
      </c>
      <c r="K71" s="59" t="s">
        <v>207</v>
      </c>
      <c r="L71" s="59" t="s">
        <v>263</v>
      </c>
      <c r="M71" s="59" t="s">
        <v>208</v>
      </c>
      <c r="N71" s="59" t="s">
        <v>207</v>
      </c>
      <c r="O71" s="59" t="s">
        <v>207</v>
      </c>
      <c r="P71" s="57">
        <v>50000000</v>
      </c>
      <c r="Q71" s="55">
        <v>500000</v>
      </c>
      <c r="R71" t="str">
        <f t="shared" si="1"/>
        <v>201704</v>
      </c>
      <c r="S71" s="39">
        <f>Q71</f>
        <v>500000</v>
      </c>
    </row>
    <row r="72" spans="1:19">
      <c r="A72" s="59" t="s">
        <v>198</v>
      </c>
      <c r="B72" s="59" t="s">
        <v>199</v>
      </c>
      <c r="C72" s="59" t="s">
        <v>200</v>
      </c>
      <c r="D72" s="59" t="s">
        <v>201</v>
      </c>
      <c r="E72" s="59" t="s">
        <v>201</v>
      </c>
      <c r="F72" s="59" t="s">
        <v>202</v>
      </c>
      <c r="G72" s="59" t="s">
        <v>203</v>
      </c>
      <c r="H72" s="59" t="s">
        <v>204</v>
      </c>
      <c r="I72" s="59" t="s">
        <v>263</v>
      </c>
      <c r="J72" s="59" t="s">
        <v>206</v>
      </c>
      <c r="K72" s="59" t="s">
        <v>207</v>
      </c>
      <c r="L72" s="59" t="s">
        <v>263</v>
      </c>
      <c r="M72" s="59" t="s">
        <v>208</v>
      </c>
      <c r="N72" s="59" t="s">
        <v>209</v>
      </c>
      <c r="O72" s="59" t="s">
        <v>207</v>
      </c>
      <c r="P72" s="57">
        <v>99808</v>
      </c>
      <c r="Q72" s="58">
        <v>-998.08</v>
      </c>
      <c r="R72" t="str">
        <f t="shared" si="1"/>
        <v>201704</v>
      </c>
      <c r="S72" s="39">
        <f>-Q72</f>
        <v>998.08</v>
      </c>
    </row>
    <row r="73" spans="1:19">
      <c r="A73" s="59" t="s">
        <v>198</v>
      </c>
      <c r="B73" s="59" t="s">
        <v>199</v>
      </c>
      <c r="C73" s="59" t="s">
        <v>200</v>
      </c>
      <c r="D73" s="59" t="s">
        <v>201</v>
      </c>
      <c r="E73" s="59" t="s">
        <v>201</v>
      </c>
      <c r="F73" s="59" t="s">
        <v>202</v>
      </c>
      <c r="G73" s="59" t="s">
        <v>203</v>
      </c>
      <c r="H73" s="59" t="s">
        <v>204</v>
      </c>
      <c r="I73" s="59" t="s">
        <v>264</v>
      </c>
      <c r="J73" s="59" t="s">
        <v>206</v>
      </c>
      <c r="K73" s="59" t="s">
        <v>207</v>
      </c>
      <c r="L73" s="59" t="s">
        <v>264</v>
      </c>
      <c r="M73" s="59" t="s">
        <v>208</v>
      </c>
      <c r="N73" s="59" t="s">
        <v>207</v>
      </c>
      <c r="O73" s="59" t="s">
        <v>207</v>
      </c>
      <c r="P73" s="57">
        <v>103868</v>
      </c>
      <c r="Q73" s="58">
        <v>1038.68</v>
      </c>
      <c r="R73" t="str">
        <f t="shared" si="1"/>
        <v>201704</v>
      </c>
      <c r="S73" s="39">
        <f>Q73</f>
        <v>1038.68</v>
      </c>
    </row>
    <row r="74" spans="1:19">
      <c r="A74" s="59" t="s">
        <v>198</v>
      </c>
      <c r="B74" s="59" t="s">
        <v>199</v>
      </c>
      <c r="C74" s="59" t="s">
        <v>200</v>
      </c>
      <c r="D74" s="59" t="s">
        <v>201</v>
      </c>
      <c r="E74" s="59" t="s">
        <v>201</v>
      </c>
      <c r="F74" s="59" t="s">
        <v>202</v>
      </c>
      <c r="G74" s="59" t="s">
        <v>203</v>
      </c>
      <c r="H74" s="59" t="s">
        <v>204</v>
      </c>
      <c r="I74" s="59" t="s">
        <v>264</v>
      </c>
      <c r="J74" s="59" t="s">
        <v>206</v>
      </c>
      <c r="K74" s="59" t="s">
        <v>207</v>
      </c>
      <c r="L74" s="59" t="s">
        <v>264</v>
      </c>
      <c r="M74" s="59" t="s">
        <v>208</v>
      </c>
      <c r="N74" s="59" t="s">
        <v>207</v>
      </c>
      <c r="O74" s="59" t="s">
        <v>207</v>
      </c>
      <c r="P74" s="57">
        <v>15000000</v>
      </c>
      <c r="Q74" s="61"/>
      <c r="R74" t="str">
        <f t="shared" si="1"/>
        <v>201704</v>
      </c>
      <c r="S74" s="39">
        <f>Q74</f>
        <v>0</v>
      </c>
    </row>
    <row r="75" spans="1:19">
      <c r="A75" s="59" t="s">
        <v>198</v>
      </c>
      <c r="B75" s="59" t="s">
        <v>199</v>
      </c>
      <c r="C75" s="59" t="s">
        <v>200</v>
      </c>
      <c r="D75" s="59" t="s">
        <v>201</v>
      </c>
      <c r="E75" s="59" t="s">
        <v>201</v>
      </c>
      <c r="F75" s="59" t="s">
        <v>202</v>
      </c>
      <c r="G75" s="59" t="s">
        <v>203</v>
      </c>
      <c r="H75" s="59" t="s">
        <v>204</v>
      </c>
      <c r="I75" s="59" t="s">
        <v>264</v>
      </c>
      <c r="J75" s="59" t="s">
        <v>206</v>
      </c>
      <c r="K75" s="59" t="s">
        <v>207</v>
      </c>
      <c r="L75" s="59" t="s">
        <v>264</v>
      </c>
      <c r="M75" s="59" t="s">
        <v>208</v>
      </c>
      <c r="N75" s="59" t="s">
        <v>209</v>
      </c>
      <c r="O75" s="59" t="s">
        <v>207</v>
      </c>
      <c r="P75" s="57">
        <v>50944</v>
      </c>
      <c r="Q75" s="58">
        <v>-509.44</v>
      </c>
      <c r="R75" t="str">
        <f t="shared" si="1"/>
        <v>201704</v>
      </c>
      <c r="S75" s="39">
        <f>-Q75</f>
        <v>509.44</v>
      </c>
    </row>
    <row r="76" spans="1:19">
      <c r="A76" s="59" t="s">
        <v>198</v>
      </c>
      <c r="B76" s="59" t="s">
        <v>199</v>
      </c>
      <c r="C76" s="59" t="s">
        <v>200</v>
      </c>
      <c r="D76" s="59" t="s">
        <v>201</v>
      </c>
      <c r="E76" s="59" t="s">
        <v>201</v>
      </c>
      <c r="F76" s="59" t="s">
        <v>202</v>
      </c>
      <c r="G76" s="59" t="s">
        <v>203</v>
      </c>
      <c r="H76" s="59" t="s">
        <v>204</v>
      </c>
      <c r="I76" s="59" t="s">
        <v>265</v>
      </c>
      <c r="J76" s="59" t="s">
        <v>206</v>
      </c>
      <c r="K76" s="59" t="s">
        <v>207</v>
      </c>
      <c r="L76" s="59" t="s">
        <v>265</v>
      </c>
      <c r="M76" s="59" t="s">
        <v>208</v>
      </c>
      <c r="N76" s="59" t="s">
        <v>207</v>
      </c>
      <c r="O76" s="59" t="s">
        <v>207</v>
      </c>
      <c r="P76" s="57">
        <v>332846</v>
      </c>
      <c r="Q76" s="58">
        <v>3328.46</v>
      </c>
      <c r="R76" t="str">
        <f t="shared" si="1"/>
        <v>201704</v>
      </c>
      <c r="S76" s="39">
        <f>Q76</f>
        <v>3328.46</v>
      </c>
    </row>
    <row r="77" spans="1:19">
      <c r="A77" s="59" t="s">
        <v>198</v>
      </c>
      <c r="B77" s="59" t="s">
        <v>199</v>
      </c>
      <c r="C77" s="59" t="s">
        <v>200</v>
      </c>
      <c r="D77" s="59" t="s">
        <v>201</v>
      </c>
      <c r="E77" s="59" t="s">
        <v>201</v>
      </c>
      <c r="F77" s="59" t="s">
        <v>202</v>
      </c>
      <c r="G77" s="59" t="s">
        <v>203</v>
      </c>
      <c r="H77" s="59" t="s">
        <v>204</v>
      </c>
      <c r="I77" s="59" t="s">
        <v>265</v>
      </c>
      <c r="J77" s="59" t="s">
        <v>206</v>
      </c>
      <c r="K77" s="59" t="s">
        <v>207</v>
      </c>
      <c r="L77" s="59" t="s">
        <v>265</v>
      </c>
      <c r="M77" s="59" t="s">
        <v>208</v>
      </c>
      <c r="N77" s="59" t="s">
        <v>209</v>
      </c>
      <c r="O77" s="59" t="s">
        <v>207</v>
      </c>
      <c r="P77" s="57">
        <v>15000000</v>
      </c>
      <c r="Q77" s="61"/>
      <c r="R77" t="str">
        <f t="shared" si="1"/>
        <v>201704</v>
      </c>
      <c r="S77" s="39">
        <f>-Q77</f>
        <v>0</v>
      </c>
    </row>
    <row r="78" spans="1:19">
      <c r="A78" s="59" t="s">
        <v>198</v>
      </c>
      <c r="B78" s="59" t="s">
        <v>199</v>
      </c>
      <c r="C78" s="59" t="s">
        <v>200</v>
      </c>
      <c r="D78" s="59" t="s">
        <v>201</v>
      </c>
      <c r="E78" s="59" t="s">
        <v>201</v>
      </c>
      <c r="F78" s="59" t="s">
        <v>202</v>
      </c>
      <c r="G78" s="59" t="s">
        <v>203</v>
      </c>
      <c r="H78" s="59" t="s">
        <v>204</v>
      </c>
      <c r="I78" s="59" t="s">
        <v>265</v>
      </c>
      <c r="J78" s="59" t="s">
        <v>206</v>
      </c>
      <c r="K78" s="59" t="s">
        <v>207</v>
      </c>
      <c r="L78" s="59" t="s">
        <v>265</v>
      </c>
      <c r="M78" s="59" t="s">
        <v>208</v>
      </c>
      <c r="N78" s="59" t="s">
        <v>209</v>
      </c>
      <c r="O78" s="59" t="s">
        <v>207</v>
      </c>
      <c r="P78" s="57">
        <v>100402824</v>
      </c>
      <c r="Q78" s="55">
        <v>-1004028.24</v>
      </c>
      <c r="R78" t="str">
        <f t="shared" si="1"/>
        <v>201704</v>
      </c>
      <c r="S78" s="39">
        <f>-Q78</f>
        <v>1004028.24</v>
      </c>
    </row>
    <row r="79" spans="1:19">
      <c r="A79" s="59" t="s">
        <v>198</v>
      </c>
      <c r="B79" s="59" t="s">
        <v>199</v>
      </c>
      <c r="C79" s="59" t="s">
        <v>200</v>
      </c>
      <c r="D79" s="59" t="s">
        <v>201</v>
      </c>
      <c r="E79" s="59" t="s">
        <v>201</v>
      </c>
      <c r="F79" s="59" t="s">
        <v>202</v>
      </c>
      <c r="G79" s="59" t="s">
        <v>203</v>
      </c>
      <c r="H79" s="59" t="s">
        <v>204</v>
      </c>
      <c r="I79" s="59" t="s">
        <v>266</v>
      </c>
      <c r="J79" s="59" t="s">
        <v>206</v>
      </c>
      <c r="K79" s="59" t="s">
        <v>207</v>
      </c>
      <c r="L79" s="59" t="s">
        <v>266</v>
      </c>
      <c r="M79" s="59" t="s">
        <v>208</v>
      </c>
      <c r="N79" s="59" t="s">
        <v>209</v>
      </c>
      <c r="O79" s="59" t="s">
        <v>207</v>
      </c>
      <c r="P79" s="57">
        <v>120621</v>
      </c>
      <c r="Q79" s="58">
        <v>-1206.21</v>
      </c>
      <c r="R79" t="str">
        <f t="shared" si="1"/>
        <v>201704</v>
      </c>
      <c r="S79" s="39">
        <f>-Q79</f>
        <v>1206.21</v>
      </c>
    </row>
    <row r="80" spans="1:19">
      <c r="A80" s="59" t="s">
        <v>198</v>
      </c>
      <c r="B80" s="59" t="s">
        <v>199</v>
      </c>
      <c r="C80" s="59" t="s">
        <v>200</v>
      </c>
      <c r="D80" s="59" t="s">
        <v>201</v>
      </c>
      <c r="E80" s="59" t="s">
        <v>201</v>
      </c>
      <c r="F80" s="59" t="s">
        <v>202</v>
      </c>
      <c r="G80" s="59" t="s">
        <v>203</v>
      </c>
      <c r="H80" s="59" t="s">
        <v>204</v>
      </c>
      <c r="I80" s="59" t="s">
        <v>267</v>
      </c>
      <c r="J80" s="59" t="s">
        <v>206</v>
      </c>
      <c r="K80" s="59" t="s">
        <v>207</v>
      </c>
      <c r="L80" s="59" t="s">
        <v>267</v>
      </c>
      <c r="M80" s="59" t="s">
        <v>208</v>
      </c>
      <c r="N80" s="59" t="s">
        <v>207</v>
      </c>
      <c r="O80" s="59" t="s">
        <v>207</v>
      </c>
      <c r="P80" s="57">
        <v>80380</v>
      </c>
      <c r="Q80" s="58">
        <v>803.8</v>
      </c>
      <c r="R80" t="str">
        <f t="shared" si="1"/>
        <v>201704</v>
      </c>
      <c r="S80" s="39">
        <f>Q80</f>
        <v>803.8</v>
      </c>
    </row>
    <row r="81" spans="1:19">
      <c r="A81" s="59" t="s">
        <v>198</v>
      </c>
      <c r="B81" s="59" t="s">
        <v>199</v>
      </c>
      <c r="C81" s="59" t="s">
        <v>200</v>
      </c>
      <c r="D81" s="59" t="s">
        <v>201</v>
      </c>
      <c r="E81" s="59" t="s">
        <v>201</v>
      </c>
      <c r="F81" s="59" t="s">
        <v>202</v>
      </c>
      <c r="G81" s="59" t="s">
        <v>203</v>
      </c>
      <c r="H81" s="59" t="s">
        <v>204</v>
      </c>
      <c r="I81" s="59" t="s">
        <v>268</v>
      </c>
      <c r="J81" s="59" t="s">
        <v>206</v>
      </c>
      <c r="K81" s="59" t="s">
        <v>207</v>
      </c>
      <c r="L81" s="59" t="s">
        <v>268</v>
      </c>
      <c r="M81" s="59" t="s">
        <v>208</v>
      </c>
      <c r="N81" s="59" t="s">
        <v>207</v>
      </c>
      <c r="O81" s="59" t="s">
        <v>207</v>
      </c>
      <c r="P81" s="57">
        <v>207820</v>
      </c>
      <c r="Q81" s="58">
        <v>2078.1999999999998</v>
      </c>
      <c r="R81" t="str">
        <f t="shared" si="1"/>
        <v>201704</v>
      </c>
      <c r="S81" s="39">
        <f>Q81</f>
        <v>2078.1999999999998</v>
      </c>
    </row>
    <row r="82" spans="1:19">
      <c r="A82" s="59" t="s">
        <v>198</v>
      </c>
      <c r="B82" s="59" t="s">
        <v>199</v>
      </c>
      <c r="C82" s="59" t="s">
        <v>200</v>
      </c>
      <c r="D82" s="59" t="s">
        <v>201</v>
      </c>
      <c r="E82" s="59" t="s">
        <v>201</v>
      </c>
      <c r="F82" s="59" t="s">
        <v>202</v>
      </c>
      <c r="G82" s="59" t="s">
        <v>203</v>
      </c>
      <c r="H82" s="59" t="s">
        <v>204</v>
      </c>
      <c r="I82" s="59" t="s">
        <v>269</v>
      </c>
      <c r="J82" s="59" t="s">
        <v>206</v>
      </c>
      <c r="K82" s="59" t="s">
        <v>207</v>
      </c>
      <c r="L82" s="59" t="s">
        <v>269</v>
      </c>
      <c r="M82" s="59" t="s">
        <v>208</v>
      </c>
      <c r="N82" s="59" t="s">
        <v>207</v>
      </c>
      <c r="O82" s="59" t="s">
        <v>207</v>
      </c>
      <c r="P82" s="57">
        <v>52880</v>
      </c>
      <c r="Q82" s="58">
        <v>528.79999999999995</v>
      </c>
      <c r="R82" t="str">
        <f t="shared" si="1"/>
        <v>201704</v>
      </c>
      <c r="S82" s="39">
        <f>Q82</f>
        <v>528.79999999999995</v>
      </c>
    </row>
    <row r="83" spans="1:19">
      <c r="A83" s="59" t="s">
        <v>198</v>
      </c>
      <c r="B83" s="59" t="s">
        <v>199</v>
      </c>
      <c r="C83" s="59" t="s">
        <v>200</v>
      </c>
      <c r="D83" s="59" t="s">
        <v>201</v>
      </c>
      <c r="E83" s="59" t="s">
        <v>201</v>
      </c>
      <c r="F83" s="59" t="s">
        <v>202</v>
      </c>
      <c r="G83" s="59" t="s">
        <v>203</v>
      </c>
      <c r="H83" s="59" t="s">
        <v>204</v>
      </c>
      <c r="I83" s="59" t="s">
        <v>269</v>
      </c>
      <c r="J83" s="59" t="s">
        <v>206</v>
      </c>
      <c r="K83" s="59" t="s">
        <v>207</v>
      </c>
      <c r="L83" s="59" t="s">
        <v>269</v>
      </c>
      <c r="M83" s="59" t="s">
        <v>208</v>
      </c>
      <c r="N83" s="59" t="s">
        <v>209</v>
      </c>
      <c r="O83" s="59" t="s">
        <v>207</v>
      </c>
      <c r="P83" s="57">
        <v>15922</v>
      </c>
      <c r="Q83" s="58">
        <v>-159.22</v>
      </c>
      <c r="R83" t="str">
        <f t="shared" si="1"/>
        <v>201704</v>
      </c>
      <c r="S83" s="39">
        <f>-Q83</f>
        <v>159.22</v>
      </c>
    </row>
    <row r="84" spans="1:19">
      <c r="A84" s="59" t="s">
        <v>198</v>
      </c>
      <c r="B84" s="59" t="s">
        <v>199</v>
      </c>
      <c r="C84" s="59" t="s">
        <v>200</v>
      </c>
      <c r="D84" s="59" t="s">
        <v>201</v>
      </c>
      <c r="E84" s="59" t="s">
        <v>201</v>
      </c>
      <c r="F84" s="59" t="s">
        <v>202</v>
      </c>
      <c r="G84" s="59" t="s">
        <v>203</v>
      </c>
      <c r="H84" s="59" t="s">
        <v>204</v>
      </c>
      <c r="I84" s="59" t="s">
        <v>270</v>
      </c>
      <c r="J84" s="59" t="s">
        <v>206</v>
      </c>
      <c r="K84" s="59" t="s">
        <v>207</v>
      </c>
      <c r="L84" s="59" t="s">
        <v>270</v>
      </c>
      <c r="M84" s="59" t="s">
        <v>208</v>
      </c>
      <c r="N84" s="59" t="s">
        <v>207</v>
      </c>
      <c r="O84" s="59" t="s">
        <v>207</v>
      </c>
      <c r="P84" s="57">
        <v>80019</v>
      </c>
      <c r="Q84" s="58">
        <v>800.19</v>
      </c>
      <c r="R84" t="str">
        <f t="shared" si="1"/>
        <v>201704</v>
      </c>
      <c r="S84" s="39">
        <f>Q84</f>
        <v>800.19</v>
      </c>
    </row>
    <row r="85" spans="1:19">
      <c r="A85" s="59" t="s">
        <v>198</v>
      </c>
      <c r="B85" s="59" t="s">
        <v>199</v>
      </c>
      <c r="C85" s="59" t="s">
        <v>200</v>
      </c>
      <c r="D85" s="59" t="s">
        <v>201</v>
      </c>
      <c r="E85" s="59" t="s">
        <v>201</v>
      </c>
      <c r="F85" s="59" t="s">
        <v>202</v>
      </c>
      <c r="G85" s="59" t="s">
        <v>203</v>
      </c>
      <c r="H85" s="59" t="s">
        <v>204</v>
      </c>
      <c r="I85" s="59" t="s">
        <v>270</v>
      </c>
      <c r="J85" s="59" t="s">
        <v>206</v>
      </c>
      <c r="K85" s="59" t="s">
        <v>207</v>
      </c>
      <c r="L85" s="59" t="s">
        <v>270</v>
      </c>
      <c r="M85" s="59" t="s">
        <v>208</v>
      </c>
      <c r="N85" s="59" t="s">
        <v>209</v>
      </c>
      <c r="O85" s="59" t="s">
        <v>207</v>
      </c>
      <c r="P85" s="57">
        <v>216120</v>
      </c>
      <c r="Q85" s="58">
        <v>-2161.1999999999998</v>
      </c>
      <c r="R85" t="str">
        <f t="shared" si="1"/>
        <v>201704</v>
      </c>
      <c r="S85" s="39">
        <f>-Q85</f>
        <v>2161.1999999999998</v>
      </c>
    </row>
    <row r="86" spans="1:19">
      <c r="A86" s="59" t="s">
        <v>198</v>
      </c>
      <c r="B86" s="59" t="s">
        <v>199</v>
      </c>
      <c r="C86" s="59" t="s">
        <v>200</v>
      </c>
      <c r="D86" s="59" t="s">
        <v>201</v>
      </c>
      <c r="E86" s="59" t="s">
        <v>201</v>
      </c>
      <c r="F86" s="59" t="s">
        <v>202</v>
      </c>
      <c r="G86" s="59" t="s">
        <v>203</v>
      </c>
      <c r="H86" s="59" t="s">
        <v>204</v>
      </c>
      <c r="I86" s="59" t="s">
        <v>271</v>
      </c>
      <c r="J86" s="59" t="s">
        <v>206</v>
      </c>
      <c r="K86" s="59" t="s">
        <v>207</v>
      </c>
      <c r="L86" s="59" t="s">
        <v>271</v>
      </c>
      <c r="M86" s="59" t="s">
        <v>208</v>
      </c>
      <c r="N86" s="59" t="s">
        <v>207</v>
      </c>
      <c r="O86" s="59" t="s">
        <v>207</v>
      </c>
      <c r="P86" s="57">
        <v>145380</v>
      </c>
      <c r="Q86" s="58">
        <v>1453.8</v>
      </c>
      <c r="R86" t="str">
        <f t="shared" si="1"/>
        <v>201704</v>
      </c>
      <c r="S86" s="39">
        <f>Q86</f>
        <v>1453.8</v>
      </c>
    </row>
    <row r="87" spans="1:19">
      <c r="A87" s="59" t="s">
        <v>198</v>
      </c>
      <c r="B87" s="59" t="s">
        <v>199</v>
      </c>
      <c r="C87" s="59" t="s">
        <v>200</v>
      </c>
      <c r="D87" s="59" t="s">
        <v>201</v>
      </c>
      <c r="E87" s="59" t="s">
        <v>201</v>
      </c>
      <c r="F87" s="59" t="s">
        <v>202</v>
      </c>
      <c r="G87" s="59" t="s">
        <v>203</v>
      </c>
      <c r="H87" s="59" t="s">
        <v>204</v>
      </c>
      <c r="I87" s="59" t="s">
        <v>272</v>
      </c>
      <c r="J87" s="59" t="s">
        <v>206</v>
      </c>
      <c r="K87" s="59" t="s">
        <v>207</v>
      </c>
      <c r="L87" s="59" t="s">
        <v>272</v>
      </c>
      <c r="M87" s="59" t="s">
        <v>208</v>
      </c>
      <c r="N87" s="59" t="s">
        <v>207</v>
      </c>
      <c r="O87" s="59" t="s">
        <v>207</v>
      </c>
      <c r="P87" s="57">
        <v>33380</v>
      </c>
      <c r="Q87" s="58">
        <v>333.8</v>
      </c>
      <c r="R87" t="str">
        <f t="shared" si="1"/>
        <v>201704</v>
      </c>
      <c r="S87" s="39">
        <f>Q87</f>
        <v>333.8</v>
      </c>
    </row>
    <row r="88" spans="1:19">
      <c r="A88" s="59" t="s">
        <v>198</v>
      </c>
      <c r="B88" s="59" t="s">
        <v>199</v>
      </c>
      <c r="C88" s="59" t="s">
        <v>200</v>
      </c>
      <c r="D88" s="59" t="s">
        <v>201</v>
      </c>
      <c r="E88" s="59" t="s">
        <v>201</v>
      </c>
      <c r="F88" s="59" t="s">
        <v>202</v>
      </c>
      <c r="G88" s="59" t="s">
        <v>203</v>
      </c>
      <c r="H88" s="59" t="s">
        <v>204</v>
      </c>
      <c r="I88" s="59" t="s">
        <v>273</v>
      </c>
      <c r="J88" s="59" t="s">
        <v>206</v>
      </c>
      <c r="K88" s="59" t="s">
        <v>207</v>
      </c>
      <c r="L88" s="59" t="s">
        <v>273</v>
      </c>
      <c r="M88" s="59" t="s">
        <v>208</v>
      </c>
      <c r="N88" s="59" t="s">
        <v>209</v>
      </c>
      <c r="O88" s="59" t="s">
        <v>207</v>
      </c>
      <c r="P88" s="57">
        <v>195620</v>
      </c>
      <c r="Q88" s="58">
        <v>-1956.2</v>
      </c>
      <c r="R88" t="str">
        <f t="shared" si="1"/>
        <v>201704</v>
      </c>
      <c r="S88" s="39">
        <f>-Q88</f>
        <v>1956.2</v>
      </c>
    </row>
    <row r="89" spans="1:19">
      <c r="A89" s="59" t="s">
        <v>198</v>
      </c>
      <c r="B89" s="59" t="s">
        <v>199</v>
      </c>
      <c r="C89" s="59" t="s">
        <v>200</v>
      </c>
      <c r="D89" s="59" t="s">
        <v>201</v>
      </c>
      <c r="E89" s="59" t="s">
        <v>201</v>
      </c>
      <c r="F89" s="59" t="s">
        <v>202</v>
      </c>
      <c r="G89" s="59" t="s">
        <v>203</v>
      </c>
      <c r="H89" s="59" t="s">
        <v>204</v>
      </c>
      <c r="I89" s="59" t="s">
        <v>274</v>
      </c>
      <c r="J89" s="59" t="s">
        <v>206</v>
      </c>
      <c r="K89" s="59" t="s">
        <v>207</v>
      </c>
      <c r="L89" s="59" t="s">
        <v>274</v>
      </c>
      <c r="M89" s="59" t="s">
        <v>208</v>
      </c>
      <c r="N89" s="59" t="s">
        <v>207</v>
      </c>
      <c r="O89" s="59" t="s">
        <v>207</v>
      </c>
      <c r="P89" s="57">
        <v>209378</v>
      </c>
      <c r="Q89" s="58">
        <v>2093.7800000000002</v>
      </c>
      <c r="R89" t="str">
        <f t="shared" si="1"/>
        <v>201704</v>
      </c>
      <c r="S89" s="39">
        <f>Q89</f>
        <v>2093.7800000000002</v>
      </c>
    </row>
    <row r="90" spans="1:19">
      <c r="A90" s="59" t="s">
        <v>198</v>
      </c>
      <c r="B90" s="59" t="s">
        <v>199</v>
      </c>
      <c r="C90" s="59" t="s">
        <v>200</v>
      </c>
      <c r="D90" s="59" t="s">
        <v>201</v>
      </c>
      <c r="E90" s="59" t="s">
        <v>201</v>
      </c>
      <c r="F90" s="59" t="s">
        <v>202</v>
      </c>
      <c r="G90" s="59" t="s">
        <v>203</v>
      </c>
      <c r="H90" s="59" t="s">
        <v>204</v>
      </c>
      <c r="I90" s="59" t="s">
        <v>275</v>
      </c>
      <c r="J90" s="59" t="s">
        <v>206</v>
      </c>
      <c r="K90" s="59" t="s">
        <v>207</v>
      </c>
      <c r="L90" s="59" t="s">
        <v>275</v>
      </c>
      <c r="M90" s="59" t="s">
        <v>208</v>
      </c>
      <c r="N90" s="59" t="s">
        <v>207</v>
      </c>
      <c r="O90" s="59" t="s">
        <v>207</v>
      </c>
      <c r="P90" s="57">
        <v>116140</v>
      </c>
      <c r="Q90" s="58">
        <v>1161.4000000000001</v>
      </c>
      <c r="R90" t="str">
        <f t="shared" si="1"/>
        <v>201704</v>
      </c>
      <c r="S90" s="39">
        <f>Q90</f>
        <v>1161.4000000000001</v>
      </c>
    </row>
    <row r="91" spans="1:19">
      <c r="A91" s="59" t="s">
        <v>198</v>
      </c>
      <c r="B91" s="59" t="s">
        <v>199</v>
      </c>
      <c r="C91" s="59" t="s">
        <v>200</v>
      </c>
      <c r="D91" s="59" t="s">
        <v>201</v>
      </c>
      <c r="E91" s="59" t="s">
        <v>201</v>
      </c>
      <c r="F91" s="59" t="s">
        <v>202</v>
      </c>
      <c r="G91" s="59" t="s">
        <v>203</v>
      </c>
      <c r="H91" s="59" t="s">
        <v>204</v>
      </c>
      <c r="I91" s="59" t="s">
        <v>276</v>
      </c>
      <c r="J91" s="59" t="s">
        <v>206</v>
      </c>
      <c r="K91" s="59" t="s">
        <v>207</v>
      </c>
      <c r="L91" s="59" t="s">
        <v>276</v>
      </c>
      <c r="M91" s="59" t="s">
        <v>208</v>
      </c>
      <c r="N91" s="59" t="s">
        <v>209</v>
      </c>
      <c r="O91" s="59" t="s">
        <v>207</v>
      </c>
      <c r="P91" s="57">
        <v>88620</v>
      </c>
      <c r="Q91" s="58">
        <v>-886.2</v>
      </c>
      <c r="R91" t="str">
        <f t="shared" si="1"/>
        <v>201704</v>
      </c>
      <c r="S91" s="39">
        <f>-Q91</f>
        <v>886.2</v>
      </c>
    </row>
    <row r="92" spans="1:19">
      <c r="A92" s="59" t="s">
        <v>198</v>
      </c>
      <c r="B92" s="59" t="s">
        <v>199</v>
      </c>
      <c r="C92" s="59" t="s">
        <v>200</v>
      </c>
      <c r="D92" s="59" t="s">
        <v>201</v>
      </c>
      <c r="E92" s="59" t="s">
        <v>201</v>
      </c>
      <c r="F92" s="59" t="s">
        <v>202</v>
      </c>
      <c r="G92" s="59" t="s">
        <v>203</v>
      </c>
      <c r="H92" s="59" t="s">
        <v>204</v>
      </c>
      <c r="I92" s="59" t="s">
        <v>277</v>
      </c>
      <c r="J92" s="59" t="s">
        <v>206</v>
      </c>
      <c r="K92" s="59" t="s">
        <v>207</v>
      </c>
      <c r="L92" s="59" t="s">
        <v>277</v>
      </c>
      <c r="M92" s="59" t="s">
        <v>208</v>
      </c>
      <c r="N92" s="59" t="s">
        <v>207</v>
      </c>
      <c r="O92" s="59" t="s">
        <v>207</v>
      </c>
      <c r="P92" s="57">
        <v>27380</v>
      </c>
      <c r="Q92" s="58">
        <v>273.8</v>
      </c>
      <c r="R92" t="str">
        <f t="shared" si="1"/>
        <v>201704</v>
      </c>
      <c r="S92" s="39">
        <f>Q92</f>
        <v>273.8</v>
      </c>
    </row>
    <row r="93" spans="1:19">
      <c r="A93" s="59" t="s">
        <v>198</v>
      </c>
      <c r="B93" s="59" t="s">
        <v>199</v>
      </c>
      <c r="C93" s="59" t="s">
        <v>200</v>
      </c>
      <c r="D93" s="59" t="s">
        <v>201</v>
      </c>
      <c r="E93" s="59" t="s">
        <v>201</v>
      </c>
      <c r="F93" s="59" t="s">
        <v>202</v>
      </c>
      <c r="G93" s="59" t="s">
        <v>203</v>
      </c>
      <c r="H93" s="59" t="s">
        <v>204</v>
      </c>
      <c r="I93" s="59" t="s">
        <v>277</v>
      </c>
      <c r="J93" s="59" t="s">
        <v>206</v>
      </c>
      <c r="K93" s="59" t="s">
        <v>207</v>
      </c>
      <c r="L93" s="59" t="s">
        <v>277</v>
      </c>
      <c r="M93" s="59" t="s">
        <v>208</v>
      </c>
      <c r="N93" s="59" t="s">
        <v>209</v>
      </c>
      <c r="O93" s="59" t="s">
        <v>207</v>
      </c>
      <c r="P93" s="57">
        <v>35121</v>
      </c>
      <c r="Q93" s="58">
        <v>-351.21</v>
      </c>
      <c r="R93" t="str">
        <f t="shared" si="1"/>
        <v>201704</v>
      </c>
      <c r="S93" s="39">
        <f>-Q93</f>
        <v>351.21</v>
      </c>
    </row>
    <row r="94" spans="1:19">
      <c r="A94" s="59" t="s">
        <v>198</v>
      </c>
      <c r="B94" s="59" t="s">
        <v>199</v>
      </c>
      <c r="C94" s="59" t="s">
        <v>200</v>
      </c>
      <c r="D94" s="59" t="s">
        <v>201</v>
      </c>
      <c r="E94" s="59" t="s">
        <v>201</v>
      </c>
      <c r="F94" s="59" t="s">
        <v>202</v>
      </c>
      <c r="G94" s="59" t="s">
        <v>203</v>
      </c>
      <c r="H94" s="59" t="s">
        <v>204</v>
      </c>
      <c r="I94" s="59" t="s">
        <v>278</v>
      </c>
      <c r="J94" s="59" t="s">
        <v>206</v>
      </c>
      <c r="K94" s="59" t="s">
        <v>207</v>
      </c>
      <c r="L94" s="59" t="s">
        <v>278</v>
      </c>
      <c r="M94" s="59" t="s">
        <v>208</v>
      </c>
      <c r="N94" s="59" t="s">
        <v>207</v>
      </c>
      <c r="O94" s="59" t="s">
        <v>207</v>
      </c>
      <c r="P94" s="57">
        <v>107391</v>
      </c>
      <c r="Q94" s="58">
        <v>1073.9100000000001</v>
      </c>
      <c r="R94" t="str">
        <f t="shared" si="1"/>
        <v>201705</v>
      </c>
      <c r="S94" s="39">
        <f t="shared" ref="S94:S99" si="2">Q94</f>
        <v>1073.9100000000001</v>
      </c>
    </row>
    <row r="95" spans="1:19">
      <c r="A95" s="59" t="s">
        <v>198</v>
      </c>
      <c r="B95" s="59" t="s">
        <v>199</v>
      </c>
      <c r="C95" s="59" t="s">
        <v>200</v>
      </c>
      <c r="D95" s="59" t="s">
        <v>201</v>
      </c>
      <c r="E95" s="59" t="s">
        <v>201</v>
      </c>
      <c r="F95" s="59" t="s">
        <v>202</v>
      </c>
      <c r="G95" s="59" t="s">
        <v>203</v>
      </c>
      <c r="H95" s="59" t="s">
        <v>204</v>
      </c>
      <c r="I95" s="59" t="s">
        <v>278</v>
      </c>
      <c r="J95" s="59" t="s">
        <v>206</v>
      </c>
      <c r="K95" s="59" t="s">
        <v>207</v>
      </c>
      <c r="L95" s="59" t="s">
        <v>278</v>
      </c>
      <c r="M95" s="59" t="s">
        <v>208</v>
      </c>
      <c r="N95" s="59" t="s">
        <v>207</v>
      </c>
      <c r="O95" s="59" t="s">
        <v>207</v>
      </c>
      <c r="P95" s="57">
        <v>30000000</v>
      </c>
      <c r="Q95" s="55">
        <v>300000</v>
      </c>
      <c r="R95" t="str">
        <f t="shared" si="1"/>
        <v>201705</v>
      </c>
      <c r="S95" s="39">
        <f t="shared" si="2"/>
        <v>300000</v>
      </c>
    </row>
    <row r="96" spans="1:19">
      <c r="A96" s="59" t="s">
        <v>198</v>
      </c>
      <c r="B96" s="59" t="s">
        <v>199</v>
      </c>
      <c r="C96" s="59" t="s">
        <v>200</v>
      </c>
      <c r="D96" s="59" t="s">
        <v>201</v>
      </c>
      <c r="E96" s="59" t="s">
        <v>201</v>
      </c>
      <c r="F96" s="59" t="s">
        <v>202</v>
      </c>
      <c r="G96" s="59" t="s">
        <v>203</v>
      </c>
      <c r="H96" s="59" t="s">
        <v>204</v>
      </c>
      <c r="I96" s="59" t="s">
        <v>279</v>
      </c>
      <c r="J96" s="59" t="s">
        <v>206</v>
      </c>
      <c r="K96" s="59" t="s">
        <v>207</v>
      </c>
      <c r="L96" s="59" t="s">
        <v>279</v>
      </c>
      <c r="M96" s="59" t="s">
        <v>208</v>
      </c>
      <c r="N96" s="59" t="s">
        <v>207</v>
      </c>
      <c r="O96" s="59" t="s">
        <v>207</v>
      </c>
      <c r="P96" s="57">
        <v>134800</v>
      </c>
      <c r="Q96" s="58">
        <v>1348</v>
      </c>
      <c r="R96" t="str">
        <f t="shared" si="1"/>
        <v>201705</v>
      </c>
      <c r="S96" s="39">
        <f t="shared" si="2"/>
        <v>1348</v>
      </c>
    </row>
    <row r="97" spans="1:19">
      <c r="A97" s="59" t="s">
        <v>198</v>
      </c>
      <c r="B97" s="59" t="s">
        <v>199</v>
      </c>
      <c r="C97" s="59" t="s">
        <v>200</v>
      </c>
      <c r="D97" s="59" t="s">
        <v>201</v>
      </c>
      <c r="E97" s="59" t="s">
        <v>201</v>
      </c>
      <c r="F97" s="59" t="s">
        <v>202</v>
      </c>
      <c r="G97" s="59" t="s">
        <v>203</v>
      </c>
      <c r="H97" s="59" t="s">
        <v>204</v>
      </c>
      <c r="I97" s="59" t="s">
        <v>279</v>
      </c>
      <c r="J97" s="59" t="s">
        <v>206</v>
      </c>
      <c r="K97" s="59" t="s">
        <v>207</v>
      </c>
      <c r="L97" s="59" t="s">
        <v>279</v>
      </c>
      <c r="M97" s="59" t="s">
        <v>208</v>
      </c>
      <c r="N97" s="59" t="s">
        <v>207</v>
      </c>
      <c r="O97" s="59" t="s">
        <v>207</v>
      </c>
      <c r="P97" s="57">
        <v>289542</v>
      </c>
      <c r="Q97" s="58">
        <v>2895.42</v>
      </c>
      <c r="R97" t="str">
        <f t="shared" si="1"/>
        <v>201705</v>
      </c>
      <c r="S97" s="39">
        <f t="shared" si="2"/>
        <v>2895.42</v>
      </c>
    </row>
    <row r="98" spans="1:19">
      <c r="A98" s="59" t="s">
        <v>198</v>
      </c>
      <c r="B98" s="59" t="s">
        <v>199</v>
      </c>
      <c r="C98" s="59" t="s">
        <v>200</v>
      </c>
      <c r="D98" s="59" t="s">
        <v>201</v>
      </c>
      <c r="E98" s="59" t="s">
        <v>201</v>
      </c>
      <c r="F98" s="59" t="s">
        <v>202</v>
      </c>
      <c r="G98" s="59" t="s">
        <v>203</v>
      </c>
      <c r="H98" s="59" t="s">
        <v>204</v>
      </c>
      <c r="I98" s="59" t="s">
        <v>280</v>
      </c>
      <c r="J98" s="59" t="s">
        <v>206</v>
      </c>
      <c r="K98" s="59" t="s">
        <v>207</v>
      </c>
      <c r="L98" s="59" t="s">
        <v>280</v>
      </c>
      <c r="M98" s="59" t="s">
        <v>208</v>
      </c>
      <c r="N98" s="59" t="s">
        <v>207</v>
      </c>
      <c r="O98" s="59" t="s">
        <v>207</v>
      </c>
      <c r="P98" s="57">
        <v>69282</v>
      </c>
      <c r="Q98" s="58">
        <v>692.82</v>
      </c>
      <c r="R98" t="str">
        <f t="shared" si="1"/>
        <v>201705</v>
      </c>
      <c r="S98" s="39">
        <f t="shared" si="2"/>
        <v>692.82</v>
      </c>
    </row>
    <row r="99" spans="1:19">
      <c r="A99" s="59" t="s">
        <v>198</v>
      </c>
      <c r="B99" s="59" t="s">
        <v>199</v>
      </c>
      <c r="C99" s="59" t="s">
        <v>200</v>
      </c>
      <c r="D99" s="59" t="s">
        <v>201</v>
      </c>
      <c r="E99" s="59" t="s">
        <v>201</v>
      </c>
      <c r="F99" s="59" t="s">
        <v>202</v>
      </c>
      <c r="G99" s="59" t="s">
        <v>203</v>
      </c>
      <c r="H99" s="59" t="s">
        <v>204</v>
      </c>
      <c r="I99" s="59" t="s">
        <v>281</v>
      </c>
      <c r="J99" s="59" t="s">
        <v>206</v>
      </c>
      <c r="K99" s="59" t="s">
        <v>207</v>
      </c>
      <c r="L99" s="59" t="s">
        <v>281</v>
      </c>
      <c r="M99" s="59" t="s">
        <v>208</v>
      </c>
      <c r="N99" s="59" t="s">
        <v>207</v>
      </c>
      <c r="O99" s="59" t="s">
        <v>207</v>
      </c>
      <c r="P99" s="57">
        <v>223838</v>
      </c>
      <c r="Q99" s="58">
        <v>2238.38</v>
      </c>
      <c r="R99" t="str">
        <f t="shared" si="1"/>
        <v>201705</v>
      </c>
      <c r="S99" s="39">
        <f t="shared" si="2"/>
        <v>2238.38</v>
      </c>
    </row>
    <row r="100" spans="1:19">
      <c r="A100" s="59" t="s">
        <v>198</v>
      </c>
      <c r="B100" s="59" t="s">
        <v>199</v>
      </c>
      <c r="C100" s="59" t="s">
        <v>200</v>
      </c>
      <c r="D100" s="59" t="s">
        <v>201</v>
      </c>
      <c r="E100" s="59" t="s">
        <v>201</v>
      </c>
      <c r="F100" s="59" t="s">
        <v>202</v>
      </c>
      <c r="G100" s="59" t="s">
        <v>203</v>
      </c>
      <c r="H100" s="59" t="s">
        <v>204</v>
      </c>
      <c r="I100" s="59" t="s">
        <v>282</v>
      </c>
      <c r="J100" s="59" t="s">
        <v>206</v>
      </c>
      <c r="K100" s="59" t="s">
        <v>207</v>
      </c>
      <c r="L100" s="59" t="s">
        <v>282</v>
      </c>
      <c r="M100" s="59" t="s">
        <v>208</v>
      </c>
      <c r="N100" s="59" t="s">
        <v>209</v>
      </c>
      <c r="O100" s="59" t="s">
        <v>207</v>
      </c>
      <c r="P100" s="57">
        <v>414297</v>
      </c>
      <c r="Q100" s="58">
        <v>-4142.97</v>
      </c>
      <c r="R100" t="str">
        <f t="shared" si="1"/>
        <v>201705</v>
      </c>
      <c r="S100" s="39">
        <f>-Q100</f>
        <v>4142.97</v>
      </c>
    </row>
    <row r="101" spans="1:19">
      <c r="A101" s="59" t="s">
        <v>198</v>
      </c>
      <c r="B101" s="59" t="s">
        <v>199</v>
      </c>
      <c r="C101" s="59" t="s">
        <v>200</v>
      </c>
      <c r="D101" s="59" t="s">
        <v>201</v>
      </c>
      <c r="E101" s="59" t="s">
        <v>201</v>
      </c>
      <c r="F101" s="59" t="s">
        <v>202</v>
      </c>
      <c r="G101" s="59" t="s">
        <v>203</v>
      </c>
      <c r="H101" s="59" t="s">
        <v>204</v>
      </c>
      <c r="I101" s="59" t="s">
        <v>283</v>
      </c>
      <c r="J101" s="59" t="s">
        <v>206</v>
      </c>
      <c r="K101" s="59" t="s">
        <v>207</v>
      </c>
      <c r="L101" s="59" t="s">
        <v>283</v>
      </c>
      <c r="M101" s="59" t="s">
        <v>208</v>
      </c>
      <c r="N101" s="59" t="s">
        <v>207</v>
      </c>
      <c r="O101" s="59" t="s">
        <v>207</v>
      </c>
      <c r="P101" s="57">
        <v>90433</v>
      </c>
      <c r="Q101" s="58">
        <v>904.33</v>
      </c>
      <c r="R101" t="str">
        <f t="shared" si="1"/>
        <v>201705</v>
      </c>
      <c r="S101" s="39">
        <f>Q101</f>
        <v>904.33</v>
      </c>
    </row>
    <row r="102" spans="1:19">
      <c r="A102" s="59" t="s">
        <v>198</v>
      </c>
      <c r="B102" s="59" t="s">
        <v>199</v>
      </c>
      <c r="C102" s="59" t="s">
        <v>200</v>
      </c>
      <c r="D102" s="59" t="s">
        <v>201</v>
      </c>
      <c r="E102" s="59" t="s">
        <v>201</v>
      </c>
      <c r="F102" s="59" t="s">
        <v>202</v>
      </c>
      <c r="G102" s="59" t="s">
        <v>203</v>
      </c>
      <c r="H102" s="59" t="s">
        <v>204</v>
      </c>
      <c r="I102" s="59" t="s">
        <v>284</v>
      </c>
      <c r="J102" s="59" t="s">
        <v>206</v>
      </c>
      <c r="K102" s="59" t="s">
        <v>207</v>
      </c>
      <c r="L102" s="59" t="s">
        <v>284</v>
      </c>
      <c r="M102" s="59" t="s">
        <v>208</v>
      </c>
      <c r="N102" s="59" t="s">
        <v>207</v>
      </c>
      <c r="O102" s="59" t="s">
        <v>207</v>
      </c>
      <c r="P102" s="57">
        <v>67434</v>
      </c>
      <c r="Q102" s="58">
        <v>674.34</v>
      </c>
      <c r="R102" t="str">
        <f t="shared" si="1"/>
        <v>201705</v>
      </c>
      <c r="S102" s="39">
        <f>Q102</f>
        <v>674.34</v>
      </c>
    </row>
    <row r="103" spans="1:19">
      <c r="A103" s="59" t="s">
        <v>198</v>
      </c>
      <c r="B103" s="59" t="s">
        <v>199</v>
      </c>
      <c r="C103" s="59" t="s">
        <v>200</v>
      </c>
      <c r="D103" s="59" t="s">
        <v>201</v>
      </c>
      <c r="E103" s="59" t="s">
        <v>201</v>
      </c>
      <c r="F103" s="59" t="s">
        <v>202</v>
      </c>
      <c r="G103" s="59" t="s">
        <v>203</v>
      </c>
      <c r="H103" s="59" t="s">
        <v>204</v>
      </c>
      <c r="I103" s="59" t="s">
        <v>285</v>
      </c>
      <c r="J103" s="59" t="s">
        <v>206</v>
      </c>
      <c r="K103" s="59" t="s">
        <v>207</v>
      </c>
      <c r="L103" s="59" t="s">
        <v>285</v>
      </c>
      <c r="M103" s="59" t="s">
        <v>208</v>
      </c>
      <c r="N103" s="59" t="s">
        <v>207</v>
      </c>
      <c r="O103" s="59" t="s">
        <v>207</v>
      </c>
      <c r="P103" s="57">
        <v>80535</v>
      </c>
      <c r="Q103" s="58">
        <v>805.35</v>
      </c>
      <c r="R103" t="str">
        <f t="shared" si="1"/>
        <v>201705</v>
      </c>
      <c r="S103" s="39">
        <f>Q103</f>
        <v>805.35</v>
      </c>
    </row>
    <row r="104" spans="1:19">
      <c r="A104" s="59" t="s">
        <v>198</v>
      </c>
      <c r="B104" s="59" t="s">
        <v>199</v>
      </c>
      <c r="C104" s="59" t="s">
        <v>200</v>
      </c>
      <c r="D104" s="59" t="s">
        <v>201</v>
      </c>
      <c r="E104" s="59" t="s">
        <v>201</v>
      </c>
      <c r="F104" s="59" t="s">
        <v>202</v>
      </c>
      <c r="G104" s="59" t="s">
        <v>203</v>
      </c>
      <c r="H104" s="59" t="s">
        <v>204</v>
      </c>
      <c r="I104" s="59" t="s">
        <v>286</v>
      </c>
      <c r="J104" s="59" t="s">
        <v>206</v>
      </c>
      <c r="K104" s="59" t="s">
        <v>207</v>
      </c>
      <c r="L104" s="59" t="s">
        <v>286</v>
      </c>
      <c r="M104" s="59" t="s">
        <v>208</v>
      </c>
      <c r="N104" s="59" t="s">
        <v>209</v>
      </c>
      <c r="O104" s="59" t="s">
        <v>207</v>
      </c>
      <c r="P104" s="57">
        <v>67666</v>
      </c>
      <c r="Q104" s="58">
        <v>-676.66</v>
      </c>
      <c r="R104" t="str">
        <f t="shared" si="1"/>
        <v>201705</v>
      </c>
      <c r="S104" s="39">
        <f>-Q104</f>
        <v>676.66</v>
      </c>
    </row>
    <row r="105" spans="1:19">
      <c r="A105" s="59" t="s">
        <v>198</v>
      </c>
      <c r="B105" s="59" t="s">
        <v>199</v>
      </c>
      <c r="C105" s="59" t="s">
        <v>200</v>
      </c>
      <c r="D105" s="59" t="s">
        <v>201</v>
      </c>
      <c r="E105" s="59" t="s">
        <v>201</v>
      </c>
      <c r="F105" s="59" t="s">
        <v>202</v>
      </c>
      <c r="G105" s="59" t="s">
        <v>203</v>
      </c>
      <c r="H105" s="59" t="s">
        <v>204</v>
      </c>
      <c r="I105" s="59" t="s">
        <v>287</v>
      </c>
      <c r="J105" s="59" t="s">
        <v>206</v>
      </c>
      <c r="K105" s="59" t="s">
        <v>207</v>
      </c>
      <c r="L105" s="59" t="s">
        <v>287</v>
      </c>
      <c r="M105" s="59" t="s">
        <v>208</v>
      </c>
      <c r="N105" s="59" t="s">
        <v>207</v>
      </c>
      <c r="O105" s="59" t="s">
        <v>207</v>
      </c>
      <c r="P105" s="57">
        <v>50000000</v>
      </c>
      <c r="Q105" s="55">
        <v>500000</v>
      </c>
      <c r="R105" t="str">
        <f t="shared" si="1"/>
        <v>201705</v>
      </c>
      <c r="S105" s="39">
        <f>Q105</f>
        <v>500000</v>
      </c>
    </row>
    <row r="106" spans="1:19">
      <c r="A106" s="59" t="s">
        <v>198</v>
      </c>
      <c r="B106" s="59" t="s">
        <v>199</v>
      </c>
      <c r="C106" s="59" t="s">
        <v>200</v>
      </c>
      <c r="D106" s="59" t="s">
        <v>201</v>
      </c>
      <c r="E106" s="59" t="s">
        <v>201</v>
      </c>
      <c r="F106" s="59" t="s">
        <v>202</v>
      </c>
      <c r="G106" s="59" t="s">
        <v>203</v>
      </c>
      <c r="H106" s="59" t="s">
        <v>204</v>
      </c>
      <c r="I106" s="59" t="s">
        <v>287</v>
      </c>
      <c r="J106" s="59" t="s">
        <v>206</v>
      </c>
      <c r="K106" s="59" t="s">
        <v>207</v>
      </c>
      <c r="L106" s="59" t="s">
        <v>287</v>
      </c>
      <c r="M106" s="59" t="s">
        <v>208</v>
      </c>
      <c r="N106" s="59" t="s">
        <v>209</v>
      </c>
      <c r="O106" s="59" t="s">
        <v>207</v>
      </c>
      <c r="P106" s="57">
        <v>22174</v>
      </c>
      <c r="Q106" s="58">
        <v>-221.74</v>
      </c>
      <c r="R106" t="str">
        <f t="shared" si="1"/>
        <v>201705</v>
      </c>
      <c r="S106" s="39">
        <f>-Q106</f>
        <v>221.74</v>
      </c>
    </row>
    <row r="107" spans="1:19">
      <c r="A107" s="59" t="s">
        <v>198</v>
      </c>
      <c r="B107" s="59" t="s">
        <v>199</v>
      </c>
      <c r="C107" s="59" t="s">
        <v>200</v>
      </c>
      <c r="D107" s="59" t="s">
        <v>201</v>
      </c>
      <c r="E107" s="59" t="s">
        <v>201</v>
      </c>
      <c r="F107" s="59" t="s">
        <v>202</v>
      </c>
      <c r="G107" s="59" t="s">
        <v>203</v>
      </c>
      <c r="H107" s="59" t="s">
        <v>204</v>
      </c>
      <c r="I107" s="59" t="s">
        <v>288</v>
      </c>
      <c r="J107" s="59" t="s">
        <v>206</v>
      </c>
      <c r="K107" s="59" t="s">
        <v>207</v>
      </c>
      <c r="L107" s="59" t="s">
        <v>288</v>
      </c>
      <c r="M107" s="59" t="s">
        <v>208</v>
      </c>
      <c r="N107" s="59" t="s">
        <v>207</v>
      </c>
      <c r="O107" s="59" t="s">
        <v>207</v>
      </c>
      <c r="P107" s="57">
        <v>456930</v>
      </c>
      <c r="Q107" s="58">
        <v>4569.3</v>
      </c>
      <c r="R107" t="str">
        <f t="shared" si="1"/>
        <v>201705</v>
      </c>
      <c r="S107" s="39">
        <f>Q107</f>
        <v>4569.3</v>
      </c>
    </row>
    <row r="108" spans="1:19">
      <c r="A108" s="59" t="s">
        <v>198</v>
      </c>
      <c r="B108" s="59" t="s">
        <v>199</v>
      </c>
      <c r="C108" s="59" t="s">
        <v>200</v>
      </c>
      <c r="D108" s="59" t="s">
        <v>201</v>
      </c>
      <c r="E108" s="59" t="s">
        <v>201</v>
      </c>
      <c r="F108" s="59" t="s">
        <v>202</v>
      </c>
      <c r="G108" s="59" t="s">
        <v>203</v>
      </c>
      <c r="H108" s="59" t="s">
        <v>204</v>
      </c>
      <c r="I108" s="59" t="s">
        <v>289</v>
      </c>
      <c r="J108" s="59" t="s">
        <v>206</v>
      </c>
      <c r="K108" s="59" t="s">
        <v>207</v>
      </c>
      <c r="L108" s="59" t="s">
        <v>289</v>
      </c>
      <c r="M108" s="59" t="s">
        <v>208</v>
      </c>
      <c r="N108" s="59" t="s">
        <v>209</v>
      </c>
      <c r="O108" s="59" t="s">
        <v>207</v>
      </c>
      <c r="P108" s="57">
        <v>105356</v>
      </c>
      <c r="Q108" s="58">
        <v>-1053.56</v>
      </c>
      <c r="R108" t="str">
        <f t="shared" si="1"/>
        <v>201705</v>
      </c>
      <c r="S108" s="39">
        <f>-Q108</f>
        <v>1053.56</v>
      </c>
    </row>
    <row r="109" spans="1:19">
      <c r="A109" s="59" t="s">
        <v>198</v>
      </c>
      <c r="B109" s="59" t="s">
        <v>199</v>
      </c>
      <c r="C109" s="59" t="s">
        <v>200</v>
      </c>
      <c r="D109" s="59" t="s">
        <v>201</v>
      </c>
      <c r="E109" s="59" t="s">
        <v>201</v>
      </c>
      <c r="F109" s="59" t="s">
        <v>202</v>
      </c>
      <c r="G109" s="59" t="s">
        <v>203</v>
      </c>
      <c r="H109" s="59" t="s">
        <v>204</v>
      </c>
      <c r="I109" s="59" t="s">
        <v>289</v>
      </c>
      <c r="J109" s="59" t="s">
        <v>206</v>
      </c>
      <c r="K109" s="59" t="s">
        <v>207</v>
      </c>
      <c r="L109" s="59" t="s">
        <v>289</v>
      </c>
      <c r="M109" s="59" t="s">
        <v>208</v>
      </c>
      <c r="N109" s="59" t="s">
        <v>209</v>
      </c>
      <c r="O109" s="59" t="s">
        <v>207</v>
      </c>
      <c r="P109" s="57">
        <v>20397306</v>
      </c>
      <c r="Q109" s="55">
        <v>-203973.06</v>
      </c>
      <c r="R109" t="str">
        <f t="shared" si="1"/>
        <v>201705</v>
      </c>
      <c r="S109" s="39">
        <f>-Q109</f>
        <v>203973.06</v>
      </c>
    </row>
    <row r="110" spans="1:19">
      <c r="A110" s="59" t="s">
        <v>198</v>
      </c>
      <c r="B110" s="59" t="s">
        <v>199</v>
      </c>
      <c r="C110" s="59" t="s">
        <v>200</v>
      </c>
      <c r="D110" s="59" t="s">
        <v>201</v>
      </c>
      <c r="E110" s="59" t="s">
        <v>201</v>
      </c>
      <c r="F110" s="59" t="s">
        <v>202</v>
      </c>
      <c r="G110" s="59" t="s">
        <v>203</v>
      </c>
      <c r="H110" s="59" t="s">
        <v>204</v>
      </c>
      <c r="I110" s="59" t="s">
        <v>290</v>
      </c>
      <c r="J110" s="59" t="s">
        <v>206</v>
      </c>
      <c r="K110" s="59" t="s">
        <v>207</v>
      </c>
      <c r="L110" s="59" t="s">
        <v>290</v>
      </c>
      <c r="M110" s="59" t="s">
        <v>208</v>
      </c>
      <c r="N110" s="59" t="s">
        <v>209</v>
      </c>
      <c r="O110" s="59" t="s">
        <v>207</v>
      </c>
      <c r="P110" s="57">
        <v>258780</v>
      </c>
      <c r="Q110" s="58">
        <v>-2587.8000000000002</v>
      </c>
      <c r="R110" t="str">
        <f t="shared" si="1"/>
        <v>201705</v>
      </c>
      <c r="S110" s="39">
        <f>-Q110</f>
        <v>2587.8000000000002</v>
      </c>
    </row>
    <row r="111" spans="1:19">
      <c r="A111" s="59" t="s">
        <v>198</v>
      </c>
      <c r="B111" s="59" t="s">
        <v>199</v>
      </c>
      <c r="C111" s="59" t="s">
        <v>200</v>
      </c>
      <c r="D111" s="59" t="s">
        <v>201</v>
      </c>
      <c r="E111" s="59" t="s">
        <v>201</v>
      </c>
      <c r="F111" s="59" t="s">
        <v>202</v>
      </c>
      <c r="G111" s="59" t="s">
        <v>203</v>
      </c>
      <c r="H111" s="59" t="s">
        <v>204</v>
      </c>
      <c r="I111" s="59" t="s">
        <v>291</v>
      </c>
      <c r="J111" s="59" t="s">
        <v>206</v>
      </c>
      <c r="K111" s="59" t="s">
        <v>207</v>
      </c>
      <c r="L111" s="59" t="s">
        <v>291</v>
      </c>
      <c r="M111" s="59" t="s">
        <v>208</v>
      </c>
      <c r="N111" s="59" t="s">
        <v>207</v>
      </c>
      <c r="O111" s="59" t="s">
        <v>207</v>
      </c>
      <c r="P111" s="57">
        <v>818643</v>
      </c>
      <c r="Q111" s="58">
        <v>8186.43</v>
      </c>
      <c r="R111" t="str">
        <f t="shared" si="1"/>
        <v>201705</v>
      </c>
      <c r="S111" s="39">
        <f>Q111</f>
        <v>8186.43</v>
      </c>
    </row>
    <row r="112" spans="1:19">
      <c r="A112" s="59" t="s">
        <v>198</v>
      </c>
      <c r="B112" s="59" t="s">
        <v>199</v>
      </c>
      <c r="C112" s="59" t="s">
        <v>200</v>
      </c>
      <c r="D112" s="59" t="s">
        <v>201</v>
      </c>
      <c r="E112" s="59" t="s">
        <v>201</v>
      </c>
      <c r="F112" s="59" t="s">
        <v>202</v>
      </c>
      <c r="G112" s="59" t="s">
        <v>203</v>
      </c>
      <c r="H112" s="59" t="s">
        <v>204</v>
      </c>
      <c r="I112" s="59" t="s">
        <v>292</v>
      </c>
      <c r="J112" s="59" t="s">
        <v>206</v>
      </c>
      <c r="K112" s="59" t="s">
        <v>207</v>
      </c>
      <c r="L112" s="59" t="s">
        <v>292</v>
      </c>
      <c r="M112" s="59" t="s">
        <v>208</v>
      </c>
      <c r="N112" s="59" t="s">
        <v>207</v>
      </c>
      <c r="O112" s="59" t="s">
        <v>207</v>
      </c>
      <c r="P112" s="57">
        <v>10000000</v>
      </c>
      <c r="Q112" s="55">
        <v>100000</v>
      </c>
      <c r="R112" t="str">
        <f t="shared" si="1"/>
        <v>201705</v>
      </c>
      <c r="S112" s="39">
        <f>Q112</f>
        <v>100000</v>
      </c>
    </row>
    <row r="113" spans="1:19">
      <c r="A113" s="59" t="s">
        <v>198</v>
      </c>
      <c r="B113" s="59" t="s">
        <v>199</v>
      </c>
      <c r="C113" s="59" t="s">
        <v>200</v>
      </c>
      <c r="D113" s="59" t="s">
        <v>201</v>
      </c>
      <c r="E113" s="59" t="s">
        <v>201</v>
      </c>
      <c r="F113" s="59" t="s">
        <v>202</v>
      </c>
      <c r="G113" s="59" t="s">
        <v>203</v>
      </c>
      <c r="H113" s="59" t="s">
        <v>204</v>
      </c>
      <c r="I113" s="59" t="s">
        <v>292</v>
      </c>
      <c r="J113" s="59" t="s">
        <v>206</v>
      </c>
      <c r="K113" s="59" t="s">
        <v>207</v>
      </c>
      <c r="L113" s="59" t="s">
        <v>292</v>
      </c>
      <c r="M113" s="59" t="s">
        <v>208</v>
      </c>
      <c r="N113" s="59" t="s">
        <v>209</v>
      </c>
      <c r="O113" s="59" t="s">
        <v>207</v>
      </c>
      <c r="P113" s="57">
        <v>12273</v>
      </c>
      <c r="Q113" s="58">
        <v>-122.73</v>
      </c>
      <c r="R113" t="str">
        <f t="shared" si="1"/>
        <v>201705</v>
      </c>
      <c r="S113" s="39">
        <f>-Q113</f>
        <v>122.73</v>
      </c>
    </row>
    <row r="114" spans="1:19">
      <c r="A114" s="59" t="s">
        <v>198</v>
      </c>
      <c r="B114" s="59" t="s">
        <v>199</v>
      </c>
      <c r="C114" s="59" t="s">
        <v>200</v>
      </c>
      <c r="D114" s="59" t="s">
        <v>201</v>
      </c>
      <c r="E114" s="59" t="s">
        <v>201</v>
      </c>
      <c r="F114" s="59" t="s">
        <v>202</v>
      </c>
      <c r="G114" s="59" t="s">
        <v>203</v>
      </c>
      <c r="H114" s="59" t="s">
        <v>204</v>
      </c>
      <c r="I114" s="59" t="s">
        <v>293</v>
      </c>
      <c r="J114" s="59" t="s">
        <v>206</v>
      </c>
      <c r="K114" s="59" t="s">
        <v>207</v>
      </c>
      <c r="L114" s="59" t="s">
        <v>293</v>
      </c>
      <c r="M114" s="59" t="s">
        <v>208</v>
      </c>
      <c r="N114" s="59" t="s">
        <v>209</v>
      </c>
      <c r="O114" s="59" t="s">
        <v>207</v>
      </c>
      <c r="P114" s="57">
        <v>378704</v>
      </c>
      <c r="Q114" s="58">
        <v>-3787.04</v>
      </c>
      <c r="R114" t="str">
        <f t="shared" si="1"/>
        <v>201705</v>
      </c>
      <c r="S114" s="39">
        <f>-Q114</f>
        <v>3787.04</v>
      </c>
    </row>
    <row r="115" spans="1:19">
      <c r="A115" s="59" t="s">
        <v>198</v>
      </c>
      <c r="B115" s="59" t="s">
        <v>199</v>
      </c>
      <c r="C115" s="59" t="s">
        <v>200</v>
      </c>
      <c r="D115" s="59" t="s">
        <v>201</v>
      </c>
      <c r="E115" s="59" t="s">
        <v>201</v>
      </c>
      <c r="F115" s="59" t="s">
        <v>202</v>
      </c>
      <c r="G115" s="59" t="s">
        <v>203</v>
      </c>
      <c r="H115" s="59" t="s">
        <v>204</v>
      </c>
      <c r="I115" s="59" t="s">
        <v>293</v>
      </c>
      <c r="J115" s="59" t="s">
        <v>206</v>
      </c>
      <c r="K115" s="59" t="s">
        <v>207</v>
      </c>
      <c r="L115" s="59" t="s">
        <v>293</v>
      </c>
      <c r="M115" s="59" t="s">
        <v>208</v>
      </c>
      <c r="N115" s="59" t="s">
        <v>209</v>
      </c>
      <c r="O115" s="59" t="s">
        <v>207</v>
      </c>
      <c r="P115" s="57">
        <v>10000000</v>
      </c>
      <c r="Q115" s="61"/>
      <c r="R115" t="str">
        <f t="shared" si="1"/>
        <v>201705</v>
      </c>
      <c r="S115" s="39">
        <f>-Q115</f>
        <v>0</v>
      </c>
    </row>
    <row r="116" spans="1:19">
      <c r="A116" s="59" t="s">
        <v>198</v>
      </c>
      <c r="B116" s="59" t="s">
        <v>199</v>
      </c>
      <c r="C116" s="59" t="s">
        <v>200</v>
      </c>
      <c r="D116" s="59" t="s">
        <v>201</v>
      </c>
      <c r="E116" s="59" t="s">
        <v>201</v>
      </c>
      <c r="F116" s="59" t="s">
        <v>202</v>
      </c>
      <c r="G116" s="59" t="s">
        <v>203</v>
      </c>
      <c r="H116" s="59" t="s">
        <v>204</v>
      </c>
      <c r="I116" s="59" t="s">
        <v>294</v>
      </c>
      <c r="J116" s="59" t="s">
        <v>206</v>
      </c>
      <c r="K116" s="59" t="s">
        <v>207</v>
      </c>
      <c r="L116" s="59" t="s">
        <v>294</v>
      </c>
      <c r="M116" s="59" t="s">
        <v>208</v>
      </c>
      <c r="N116" s="59" t="s">
        <v>209</v>
      </c>
      <c r="O116" s="59" t="s">
        <v>207</v>
      </c>
      <c r="P116" s="57">
        <v>158244</v>
      </c>
      <c r="Q116" s="58">
        <v>-1582.44</v>
      </c>
      <c r="R116" t="str">
        <f t="shared" si="1"/>
        <v>201705</v>
      </c>
      <c r="S116" s="39">
        <f>-Q116</f>
        <v>1582.44</v>
      </c>
    </row>
    <row r="117" spans="1:19">
      <c r="A117" s="59" t="s">
        <v>198</v>
      </c>
      <c r="B117" s="59" t="s">
        <v>199</v>
      </c>
      <c r="C117" s="59" t="s">
        <v>200</v>
      </c>
      <c r="D117" s="59" t="s">
        <v>201</v>
      </c>
      <c r="E117" s="59" t="s">
        <v>201</v>
      </c>
      <c r="F117" s="59" t="s">
        <v>202</v>
      </c>
      <c r="G117" s="59" t="s">
        <v>203</v>
      </c>
      <c r="H117" s="59" t="s">
        <v>204</v>
      </c>
      <c r="I117" s="59" t="s">
        <v>295</v>
      </c>
      <c r="J117" s="59" t="s">
        <v>206</v>
      </c>
      <c r="K117" s="59" t="s">
        <v>207</v>
      </c>
      <c r="L117" s="59" t="s">
        <v>295</v>
      </c>
      <c r="M117" s="59" t="s">
        <v>208</v>
      </c>
      <c r="N117" s="59" t="s">
        <v>209</v>
      </c>
      <c r="O117" s="59" t="s">
        <v>207</v>
      </c>
      <c r="P117" s="57">
        <v>231644</v>
      </c>
      <c r="Q117" s="58">
        <v>-2316.44</v>
      </c>
      <c r="R117" t="str">
        <f t="shared" si="1"/>
        <v>201705</v>
      </c>
      <c r="S117" s="39">
        <f>-Q117</f>
        <v>2316.44</v>
      </c>
    </row>
    <row r="118" spans="1:19">
      <c r="A118" s="59" t="s">
        <v>198</v>
      </c>
      <c r="B118" s="59" t="s">
        <v>199</v>
      </c>
      <c r="C118" s="59" t="s">
        <v>200</v>
      </c>
      <c r="D118" s="59" t="s">
        <v>201</v>
      </c>
      <c r="E118" s="59" t="s">
        <v>201</v>
      </c>
      <c r="F118" s="59" t="s">
        <v>202</v>
      </c>
      <c r="G118" s="59" t="s">
        <v>203</v>
      </c>
      <c r="H118" s="59" t="s">
        <v>204</v>
      </c>
      <c r="I118" s="59" t="s">
        <v>296</v>
      </c>
      <c r="J118" s="59" t="s">
        <v>206</v>
      </c>
      <c r="K118" s="59" t="s">
        <v>207</v>
      </c>
      <c r="L118" s="59" t="s">
        <v>296</v>
      </c>
      <c r="M118" s="59" t="s">
        <v>208</v>
      </c>
      <c r="N118" s="59" t="s">
        <v>207</v>
      </c>
      <c r="O118" s="59" t="s">
        <v>207</v>
      </c>
      <c r="P118" s="57">
        <v>24155</v>
      </c>
      <c r="Q118" s="58">
        <v>241.55</v>
      </c>
      <c r="R118" t="str">
        <f t="shared" si="1"/>
        <v>201705</v>
      </c>
      <c r="S118" s="39">
        <f>Q118</f>
        <v>241.55</v>
      </c>
    </row>
    <row r="119" spans="1:19">
      <c r="A119" s="59" t="s">
        <v>198</v>
      </c>
      <c r="B119" s="59" t="s">
        <v>199</v>
      </c>
      <c r="C119" s="59" t="s">
        <v>200</v>
      </c>
      <c r="D119" s="59" t="s">
        <v>201</v>
      </c>
      <c r="E119" s="59" t="s">
        <v>201</v>
      </c>
      <c r="F119" s="59" t="s">
        <v>202</v>
      </c>
      <c r="G119" s="59" t="s">
        <v>203</v>
      </c>
      <c r="H119" s="59" t="s">
        <v>204</v>
      </c>
      <c r="I119" s="59" t="s">
        <v>297</v>
      </c>
      <c r="J119" s="59" t="s">
        <v>206</v>
      </c>
      <c r="K119" s="59" t="s">
        <v>207</v>
      </c>
      <c r="L119" s="59" t="s">
        <v>297</v>
      </c>
      <c r="M119" s="59" t="s">
        <v>208</v>
      </c>
      <c r="N119" s="59" t="s">
        <v>207</v>
      </c>
      <c r="O119" s="59" t="s">
        <v>207</v>
      </c>
      <c r="P119" s="57">
        <v>597856</v>
      </c>
      <c r="Q119" s="58">
        <v>5978.56</v>
      </c>
      <c r="R119" t="str">
        <f t="shared" si="1"/>
        <v>201705</v>
      </c>
      <c r="S119" s="39">
        <f>Q119</f>
        <v>5978.56</v>
      </c>
    </row>
    <row r="120" spans="1:19">
      <c r="A120" s="59" t="s">
        <v>198</v>
      </c>
      <c r="B120" s="59" t="s">
        <v>199</v>
      </c>
      <c r="C120" s="59" t="s">
        <v>200</v>
      </c>
      <c r="D120" s="59" t="s">
        <v>201</v>
      </c>
      <c r="E120" s="59" t="s">
        <v>201</v>
      </c>
      <c r="F120" s="59" t="s">
        <v>202</v>
      </c>
      <c r="G120" s="59" t="s">
        <v>203</v>
      </c>
      <c r="H120" s="59" t="s">
        <v>204</v>
      </c>
      <c r="I120" s="59" t="s">
        <v>297</v>
      </c>
      <c r="J120" s="59" t="s">
        <v>206</v>
      </c>
      <c r="K120" s="59" t="s">
        <v>207</v>
      </c>
      <c r="L120" s="59" t="s">
        <v>297</v>
      </c>
      <c r="M120" s="59" t="s">
        <v>208</v>
      </c>
      <c r="N120" s="59" t="s">
        <v>209</v>
      </c>
      <c r="O120" s="59" t="s">
        <v>207</v>
      </c>
      <c r="P120" s="57">
        <v>37833</v>
      </c>
      <c r="Q120" s="58">
        <v>-378.33</v>
      </c>
      <c r="R120" t="str">
        <f t="shared" si="1"/>
        <v>201705</v>
      </c>
      <c r="S120" s="39">
        <f>-Q120</f>
        <v>378.33</v>
      </c>
    </row>
    <row r="121" spans="1:19">
      <c r="A121" s="59" t="s">
        <v>198</v>
      </c>
      <c r="B121" s="59" t="s">
        <v>199</v>
      </c>
      <c r="C121" s="59" t="s">
        <v>200</v>
      </c>
      <c r="D121" s="59" t="s">
        <v>201</v>
      </c>
      <c r="E121" s="59" t="s">
        <v>201</v>
      </c>
      <c r="F121" s="59" t="s">
        <v>202</v>
      </c>
      <c r="G121" s="59" t="s">
        <v>203</v>
      </c>
      <c r="H121" s="59" t="s">
        <v>204</v>
      </c>
      <c r="I121" s="59" t="s">
        <v>298</v>
      </c>
      <c r="J121" s="59" t="s">
        <v>206</v>
      </c>
      <c r="K121" s="59" t="s">
        <v>207</v>
      </c>
      <c r="L121" s="59" t="s">
        <v>298</v>
      </c>
      <c r="M121" s="59" t="s">
        <v>208</v>
      </c>
      <c r="N121" s="59" t="s">
        <v>207</v>
      </c>
      <c r="O121" s="59" t="s">
        <v>207</v>
      </c>
      <c r="P121" s="57">
        <v>413755</v>
      </c>
      <c r="Q121" s="58">
        <v>4137.55</v>
      </c>
      <c r="R121" t="str">
        <f t="shared" si="1"/>
        <v>201706</v>
      </c>
      <c r="S121" s="39">
        <f>Q121</f>
        <v>4137.55</v>
      </c>
    </row>
    <row r="122" spans="1:19">
      <c r="A122" s="59" t="s">
        <v>198</v>
      </c>
      <c r="B122" s="59" t="s">
        <v>199</v>
      </c>
      <c r="C122" s="59" t="s">
        <v>200</v>
      </c>
      <c r="D122" s="59" t="s">
        <v>201</v>
      </c>
      <c r="E122" s="59" t="s">
        <v>201</v>
      </c>
      <c r="F122" s="59" t="s">
        <v>202</v>
      </c>
      <c r="G122" s="59" t="s">
        <v>203</v>
      </c>
      <c r="H122" s="59" t="s">
        <v>204</v>
      </c>
      <c r="I122" s="59" t="s">
        <v>299</v>
      </c>
      <c r="J122" s="59" t="s">
        <v>206</v>
      </c>
      <c r="K122" s="59" t="s">
        <v>207</v>
      </c>
      <c r="L122" s="59" t="s">
        <v>299</v>
      </c>
      <c r="M122" s="59" t="s">
        <v>208</v>
      </c>
      <c r="N122" s="59" t="s">
        <v>209</v>
      </c>
      <c r="O122" s="59" t="s">
        <v>207</v>
      </c>
      <c r="P122" s="57">
        <v>644744</v>
      </c>
      <c r="Q122" s="58">
        <v>-6447.44</v>
      </c>
      <c r="R122" t="str">
        <f t="shared" si="1"/>
        <v>201706</v>
      </c>
      <c r="S122" s="39">
        <f>-Q122</f>
        <v>6447.44</v>
      </c>
    </row>
    <row r="123" spans="1:19">
      <c r="A123" s="59" t="s">
        <v>198</v>
      </c>
      <c r="B123" s="59" t="s">
        <v>199</v>
      </c>
      <c r="C123" s="59" t="s">
        <v>200</v>
      </c>
      <c r="D123" s="59" t="s">
        <v>201</v>
      </c>
      <c r="E123" s="59" t="s">
        <v>201</v>
      </c>
      <c r="F123" s="59" t="s">
        <v>202</v>
      </c>
      <c r="G123" s="59" t="s">
        <v>203</v>
      </c>
      <c r="H123" s="59" t="s">
        <v>204</v>
      </c>
      <c r="I123" s="59" t="s">
        <v>300</v>
      </c>
      <c r="J123" s="59" t="s">
        <v>206</v>
      </c>
      <c r="K123" s="59" t="s">
        <v>207</v>
      </c>
      <c r="L123" s="59" t="s">
        <v>300</v>
      </c>
      <c r="M123" s="59" t="s">
        <v>208</v>
      </c>
      <c r="N123" s="59" t="s">
        <v>207</v>
      </c>
      <c r="O123" s="59" t="s">
        <v>207</v>
      </c>
      <c r="P123" s="57">
        <v>91755</v>
      </c>
      <c r="Q123" s="58">
        <v>917.55</v>
      </c>
      <c r="R123" t="str">
        <f t="shared" si="1"/>
        <v>201706</v>
      </c>
      <c r="S123" s="39">
        <f>Q123</f>
        <v>917.55</v>
      </c>
    </row>
    <row r="124" spans="1:19">
      <c r="A124" s="59" t="s">
        <v>198</v>
      </c>
      <c r="B124" s="59" t="s">
        <v>199</v>
      </c>
      <c r="C124" s="59" t="s">
        <v>200</v>
      </c>
      <c r="D124" s="59" t="s">
        <v>201</v>
      </c>
      <c r="E124" s="59" t="s">
        <v>201</v>
      </c>
      <c r="F124" s="59" t="s">
        <v>202</v>
      </c>
      <c r="G124" s="59" t="s">
        <v>203</v>
      </c>
      <c r="H124" s="59" t="s">
        <v>204</v>
      </c>
      <c r="I124" s="59" t="s">
        <v>301</v>
      </c>
      <c r="J124" s="59" t="s">
        <v>206</v>
      </c>
      <c r="K124" s="59" t="s">
        <v>207</v>
      </c>
      <c r="L124" s="59" t="s">
        <v>301</v>
      </c>
      <c r="M124" s="59" t="s">
        <v>208</v>
      </c>
      <c r="N124" s="59" t="s">
        <v>207</v>
      </c>
      <c r="O124" s="59" t="s">
        <v>207</v>
      </c>
      <c r="P124" s="57">
        <v>1053567</v>
      </c>
      <c r="Q124" s="58">
        <v>10535.67</v>
      </c>
      <c r="R124" t="str">
        <f t="shared" si="1"/>
        <v>201706</v>
      </c>
      <c r="S124" s="39">
        <f>Q124</f>
        <v>10535.67</v>
      </c>
    </row>
    <row r="125" spans="1:19">
      <c r="A125" s="59" t="s">
        <v>198</v>
      </c>
      <c r="B125" s="59" t="s">
        <v>199</v>
      </c>
      <c r="C125" s="59" t="s">
        <v>200</v>
      </c>
      <c r="D125" s="59" t="s">
        <v>201</v>
      </c>
      <c r="E125" s="59" t="s">
        <v>201</v>
      </c>
      <c r="F125" s="59" t="s">
        <v>202</v>
      </c>
      <c r="G125" s="59" t="s">
        <v>203</v>
      </c>
      <c r="H125" s="59" t="s">
        <v>204</v>
      </c>
      <c r="I125" s="59" t="s">
        <v>302</v>
      </c>
      <c r="J125" s="59" t="s">
        <v>206</v>
      </c>
      <c r="K125" s="59" t="s">
        <v>207</v>
      </c>
      <c r="L125" s="59" t="s">
        <v>302</v>
      </c>
      <c r="M125" s="59" t="s">
        <v>208</v>
      </c>
      <c r="N125" s="59" t="s">
        <v>209</v>
      </c>
      <c r="O125" s="59" t="s">
        <v>207</v>
      </c>
      <c r="P125" s="57">
        <v>551844</v>
      </c>
      <c r="Q125" s="58">
        <v>-5518.44</v>
      </c>
      <c r="R125" t="str">
        <f t="shared" si="1"/>
        <v>201706</v>
      </c>
      <c r="S125" s="39">
        <f>-Q125</f>
        <v>5518.44</v>
      </c>
    </row>
    <row r="126" spans="1:19">
      <c r="A126" s="59" t="s">
        <v>198</v>
      </c>
      <c r="B126" s="59" t="s">
        <v>199</v>
      </c>
      <c r="C126" s="59" t="s">
        <v>200</v>
      </c>
      <c r="D126" s="59" t="s">
        <v>201</v>
      </c>
      <c r="E126" s="59" t="s">
        <v>201</v>
      </c>
      <c r="F126" s="59" t="s">
        <v>202</v>
      </c>
      <c r="G126" s="59" t="s">
        <v>203</v>
      </c>
      <c r="H126" s="59" t="s">
        <v>204</v>
      </c>
      <c r="I126" s="59" t="s">
        <v>303</v>
      </c>
      <c r="J126" s="59" t="s">
        <v>206</v>
      </c>
      <c r="K126" s="59" t="s">
        <v>207</v>
      </c>
      <c r="L126" s="59" t="s">
        <v>303</v>
      </c>
      <c r="M126" s="59" t="s">
        <v>208</v>
      </c>
      <c r="N126" s="59" t="s">
        <v>209</v>
      </c>
      <c r="O126" s="59" t="s">
        <v>207</v>
      </c>
      <c r="P126" s="57">
        <v>457200</v>
      </c>
      <c r="Q126" s="58">
        <v>-4572</v>
      </c>
      <c r="R126" t="str">
        <f t="shared" si="1"/>
        <v>201706</v>
      </c>
      <c r="S126" s="39">
        <f>-Q126</f>
        <v>4572</v>
      </c>
    </row>
    <row r="127" spans="1:19">
      <c r="A127" s="59" t="s">
        <v>198</v>
      </c>
      <c r="B127" s="59" t="s">
        <v>199</v>
      </c>
      <c r="C127" s="59" t="s">
        <v>200</v>
      </c>
      <c r="D127" s="59" t="s">
        <v>201</v>
      </c>
      <c r="E127" s="59" t="s">
        <v>201</v>
      </c>
      <c r="F127" s="59" t="s">
        <v>202</v>
      </c>
      <c r="G127" s="59" t="s">
        <v>203</v>
      </c>
      <c r="H127" s="59" t="s">
        <v>204</v>
      </c>
      <c r="I127" s="59" t="s">
        <v>304</v>
      </c>
      <c r="J127" s="59" t="s">
        <v>206</v>
      </c>
      <c r="K127" s="59" t="s">
        <v>207</v>
      </c>
      <c r="L127" s="59" t="s">
        <v>304</v>
      </c>
      <c r="M127" s="59" t="s">
        <v>208</v>
      </c>
      <c r="N127" s="59" t="s">
        <v>207</v>
      </c>
      <c r="O127" s="59" t="s">
        <v>207</v>
      </c>
      <c r="P127" s="57">
        <v>955392</v>
      </c>
      <c r="Q127" s="58">
        <v>9553.92</v>
      </c>
      <c r="R127" t="str">
        <f t="shared" si="1"/>
        <v>201706</v>
      </c>
      <c r="S127" s="39">
        <f>Q127</f>
        <v>9553.92</v>
      </c>
    </row>
    <row r="128" spans="1:19">
      <c r="A128" s="59" t="s">
        <v>198</v>
      </c>
      <c r="B128" s="59" t="s">
        <v>199</v>
      </c>
      <c r="C128" s="59" t="s">
        <v>200</v>
      </c>
      <c r="D128" s="59" t="s">
        <v>201</v>
      </c>
      <c r="E128" s="59" t="s">
        <v>201</v>
      </c>
      <c r="F128" s="59" t="s">
        <v>202</v>
      </c>
      <c r="G128" s="59" t="s">
        <v>203</v>
      </c>
      <c r="H128" s="59" t="s">
        <v>204</v>
      </c>
      <c r="I128" s="59" t="s">
        <v>305</v>
      </c>
      <c r="J128" s="59" t="s">
        <v>206</v>
      </c>
      <c r="K128" s="59" t="s">
        <v>207</v>
      </c>
      <c r="L128" s="59" t="s">
        <v>305</v>
      </c>
      <c r="M128" s="59" t="s">
        <v>208</v>
      </c>
      <c r="N128" s="59" t="s">
        <v>209</v>
      </c>
      <c r="O128" s="59" t="s">
        <v>207</v>
      </c>
      <c r="P128" s="57">
        <v>167501</v>
      </c>
      <c r="Q128" s="58">
        <v>-1675.01</v>
      </c>
      <c r="R128" t="str">
        <f t="shared" si="1"/>
        <v>201706</v>
      </c>
      <c r="S128" s="39">
        <f>-Q128</f>
        <v>1675.01</v>
      </c>
    </row>
    <row r="129" spans="1:19">
      <c r="A129" s="59" t="s">
        <v>198</v>
      </c>
      <c r="B129" s="59" t="s">
        <v>199</v>
      </c>
      <c r="C129" s="59" t="s">
        <v>200</v>
      </c>
      <c r="D129" s="59" t="s">
        <v>201</v>
      </c>
      <c r="E129" s="59" t="s">
        <v>201</v>
      </c>
      <c r="F129" s="59" t="s">
        <v>202</v>
      </c>
      <c r="G129" s="59" t="s">
        <v>203</v>
      </c>
      <c r="H129" s="59" t="s">
        <v>204</v>
      </c>
      <c r="I129" s="59" t="s">
        <v>306</v>
      </c>
      <c r="J129" s="59" t="s">
        <v>206</v>
      </c>
      <c r="K129" s="59" t="s">
        <v>207</v>
      </c>
      <c r="L129" s="59" t="s">
        <v>306</v>
      </c>
      <c r="M129" s="59" t="s">
        <v>208</v>
      </c>
      <c r="N129" s="59" t="s">
        <v>209</v>
      </c>
      <c r="O129" s="59" t="s">
        <v>207</v>
      </c>
      <c r="P129" s="57">
        <v>52602</v>
      </c>
      <c r="Q129" s="58">
        <v>-526.02</v>
      </c>
      <c r="R129" t="str">
        <f t="shared" si="1"/>
        <v>201706</v>
      </c>
      <c r="S129" s="39">
        <f>-Q129</f>
        <v>526.02</v>
      </c>
    </row>
    <row r="130" spans="1:19">
      <c r="A130" s="59" t="s">
        <v>198</v>
      </c>
      <c r="B130" s="59" t="s">
        <v>199</v>
      </c>
      <c r="C130" s="59" t="s">
        <v>200</v>
      </c>
      <c r="D130" s="59" t="s">
        <v>201</v>
      </c>
      <c r="E130" s="59" t="s">
        <v>201</v>
      </c>
      <c r="F130" s="59" t="s">
        <v>202</v>
      </c>
      <c r="G130" s="59" t="s">
        <v>203</v>
      </c>
      <c r="H130" s="59" t="s">
        <v>204</v>
      </c>
      <c r="I130" s="59" t="s">
        <v>307</v>
      </c>
      <c r="J130" s="59" t="s">
        <v>206</v>
      </c>
      <c r="K130" s="59" t="s">
        <v>207</v>
      </c>
      <c r="L130" s="59" t="s">
        <v>307</v>
      </c>
      <c r="M130" s="59" t="s">
        <v>208</v>
      </c>
      <c r="N130" s="59" t="s">
        <v>207</v>
      </c>
      <c r="O130" s="59" t="s">
        <v>207</v>
      </c>
      <c r="P130" s="57">
        <v>641529</v>
      </c>
      <c r="Q130" s="58">
        <v>6415.29</v>
      </c>
      <c r="R130" t="str">
        <f t="shared" si="1"/>
        <v>201706</v>
      </c>
      <c r="S130" s="39">
        <f>Q130</f>
        <v>6415.29</v>
      </c>
    </row>
    <row r="131" spans="1:19">
      <c r="A131" s="59" t="s">
        <v>198</v>
      </c>
      <c r="B131" s="59" t="s">
        <v>199</v>
      </c>
      <c r="C131" s="59" t="s">
        <v>200</v>
      </c>
      <c r="D131" s="59" t="s">
        <v>201</v>
      </c>
      <c r="E131" s="59" t="s">
        <v>201</v>
      </c>
      <c r="F131" s="59" t="s">
        <v>202</v>
      </c>
      <c r="G131" s="59" t="s">
        <v>203</v>
      </c>
      <c r="H131" s="59" t="s">
        <v>204</v>
      </c>
      <c r="I131" s="59" t="s">
        <v>308</v>
      </c>
      <c r="J131" s="59" t="s">
        <v>206</v>
      </c>
      <c r="K131" s="59" t="s">
        <v>207</v>
      </c>
      <c r="L131" s="59" t="s">
        <v>308</v>
      </c>
      <c r="M131" s="59" t="s">
        <v>208</v>
      </c>
      <c r="N131" s="59" t="s">
        <v>209</v>
      </c>
      <c r="O131" s="59" t="s">
        <v>207</v>
      </c>
      <c r="P131" s="57">
        <v>421895</v>
      </c>
      <c r="Q131" s="58">
        <v>-4218.95</v>
      </c>
      <c r="R131" t="str">
        <f t="shared" ref="R131:R194" si="3">MID(L131,1,6)</f>
        <v>201706</v>
      </c>
      <c r="S131" s="39">
        <f>-Q131</f>
        <v>4218.95</v>
      </c>
    </row>
    <row r="132" spans="1:19">
      <c r="A132" s="59" t="s">
        <v>198</v>
      </c>
      <c r="B132" s="59" t="s">
        <v>199</v>
      </c>
      <c r="C132" s="59" t="s">
        <v>200</v>
      </c>
      <c r="D132" s="59" t="s">
        <v>201</v>
      </c>
      <c r="E132" s="59" t="s">
        <v>201</v>
      </c>
      <c r="F132" s="59" t="s">
        <v>202</v>
      </c>
      <c r="G132" s="59" t="s">
        <v>203</v>
      </c>
      <c r="H132" s="59" t="s">
        <v>204</v>
      </c>
      <c r="I132" s="59" t="s">
        <v>309</v>
      </c>
      <c r="J132" s="59" t="s">
        <v>206</v>
      </c>
      <c r="K132" s="59" t="s">
        <v>207</v>
      </c>
      <c r="L132" s="59" t="s">
        <v>309</v>
      </c>
      <c r="M132" s="59" t="s">
        <v>208</v>
      </c>
      <c r="N132" s="59" t="s">
        <v>207</v>
      </c>
      <c r="O132" s="59" t="s">
        <v>207</v>
      </c>
      <c r="P132" s="57">
        <v>57433</v>
      </c>
      <c r="Q132" s="58">
        <v>574.33000000000004</v>
      </c>
      <c r="R132" t="str">
        <f t="shared" si="3"/>
        <v>201706</v>
      </c>
      <c r="S132" s="39">
        <f>Q132</f>
        <v>574.33000000000004</v>
      </c>
    </row>
    <row r="133" spans="1:19">
      <c r="A133" s="59" t="s">
        <v>198</v>
      </c>
      <c r="B133" s="59" t="s">
        <v>199</v>
      </c>
      <c r="C133" s="59" t="s">
        <v>200</v>
      </c>
      <c r="D133" s="59" t="s">
        <v>201</v>
      </c>
      <c r="E133" s="59" t="s">
        <v>201</v>
      </c>
      <c r="F133" s="59" t="s">
        <v>202</v>
      </c>
      <c r="G133" s="59" t="s">
        <v>203</v>
      </c>
      <c r="H133" s="59" t="s">
        <v>204</v>
      </c>
      <c r="I133" s="59" t="s">
        <v>310</v>
      </c>
      <c r="J133" s="59" t="s">
        <v>206</v>
      </c>
      <c r="K133" s="59" t="s">
        <v>207</v>
      </c>
      <c r="L133" s="59" t="s">
        <v>310</v>
      </c>
      <c r="M133" s="59" t="s">
        <v>208</v>
      </c>
      <c r="N133" s="59" t="s">
        <v>207</v>
      </c>
      <c r="O133" s="59" t="s">
        <v>207</v>
      </c>
      <c r="P133" s="57">
        <v>160683</v>
      </c>
      <c r="Q133" s="58">
        <v>1606.83</v>
      </c>
      <c r="R133" t="str">
        <f t="shared" si="3"/>
        <v>201706</v>
      </c>
      <c r="S133" s="39">
        <f>Q133</f>
        <v>1606.83</v>
      </c>
    </row>
    <row r="134" spans="1:19">
      <c r="A134" s="59" t="s">
        <v>198</v>
      </c>
      <c r="B134" s="59" t="s">
        <v>199</v>
      </c>
      <c r="C134" s="59" t="s">
        <v>200</v>
      </c>
      <c r="D134" s="59" t="s">
        <v>201</v>
      </c>
      <c r="E134" s="59" t="s">
        <v>201</v>
      </c>
      <c r="F134" s="59" t="s">
        <v>202</v>
      </c>
      <c r="G134" s="59" t="s">
        <v>203</v>
      </c>
      <c r="H134" s="59" t="s">
        <v>204</v>
      </c>
      <c r="I134" s="59" t="s">
        <v>310</v>
      </c>
      <c r="J134" s="59" t="s">
        <v>206</v>
      </c>
      <c r="K134" s="59" t="s">
        <v>207</v>
      </c>
      <c r="L134" s="59" t="s">
        <v>310</v>
      </c>
      <c r="M134" s="59" t="s">
        <v>208</v>
      </c>
      <c r="N134" s="59" t="s">
        <v>207</v>
      </c>
      <c r="O134" s="59" t="s">
        <v>207</v>
      </c>
      <c r="P134" s="57">
        <v>28000000</v>
      </c>
      <c r="Q134" s="55">
        <v>280000</v>
      </c>
      <c r="R134" t="str">
        <f t="shared" si="3"/>
        <v>201706</v>
      </c>
      <c r="S134" s="39">
        <f>Q134</f>
        <v>280000</v>
      </c>
    </row>
    <row r="135" spans="1:19">
      <c r="A135" s="59" t="s">
        <v>198</v>
      </c>
      <c r="B135" s="59" t="s">
        <v>199</v>
      </c>
      <c r="C135" s="59" t="s">
        <v>200</v>
      </c>
      <c r="D135" s="59" t="s">
        <v>201</v>
      </c>
      <c r="E135" s="59" t="s">
        <v>201</v>
      </c>
      <c r="F135" s="59" t="s">
        <v>202</v>
      </c>
      <c r="G135" s="59" t="s">
        <v>203</v>
      </c>
      <c r="H135" s="59" t="s">
        <v>204</v>
      </c>
      <c r="I135" s="59" t="s">
        <v>310</v>
      </c>
      <c r="J135" s="59" t="s">
        <v>206</v>
      </c>
      <c r="K135" s="59" t="s">
        <v>207</v>
      </c>
      <c r="L135" s="59" t="s">
        <v>310</v>
      </c>
      <c r="M135" s="59" t="s">
        <v>208</v>
      </c>
      <c r="N135" s="59" t="s">
        <v>209</v>
      </c>
      <c r="O135" s="59" t="s">
        <v>207</v>
      </c>
      <c r="P135" s="57">
        <v>47587</v>
      </c>
      <c r="Q135" s="58">
        <v>-475.87</v>
      </c>
      <c r="R135" t="str">
        <f t="shared" si="3"/>
        <v>201706</v>
      </c>
      <c r="S135" s="39">
        <f>-Q135</f>
        <v>475.87</v>
      </c>
    </row>
    <row r="136" spans="1:19">
      <c r="A136" s="59" t="s">
        <v>198</v>
      </c>
      <c r="B136" s="59" t="s">
        <v>199</v>
      </c>
      <c r="C136" s="59" t="s">
        <v>200</v>
      </c>
      <c r="D136" s="59" t="s">
        <v>201</v>
      </c>
      <c r="E136" s="59" t="s">
        <v>201</v>
      </c>
      <c r="F136" s="59" t="s">
        <v>202</v>
      </c>
      <c r="G136" s="59" t="s">
        <v>203</v>
      </c>
      <c r="H136" s="59" t="s">
        <v>204</v>
      </c>
      <c r="I136" s="59" t="s">
        <v>311</v>
      </c>
      <c r="J136" s="59" t="s">
        <v>206</v>
      </c>
      <c r="K136" s="59" t="s">
        <v>207</v>
      </c>
      <c r="L136" s="59" t="s">
        <v>311</v>
      </c>
      <c r="M136" s="59" t="s">
        <v>208</v>
      </c>
      <c r="N136" s="59" t="s">
        <v>209</v>
      </c>
      <c r="O136" s="59" t="s">
        <v>207</v>
      </c>
      <c r="P136" s="57">
        <v>174688</v>
      </c>
      <c r="Q136" s="58">
        <v>-1746.88</v>
      </c>
      <c r="R136" t="str">
        <f t="shared" si="3"/>
        <v>201706</v>
      </c>
      <c r="S136" s="39">
        <f>-Q136</f>
        <v>1746.88</v>
      </c>
    </row>
    <row r="137" spans="1:19">
      <c r="A137" s="59" t="s">
        <v>198</v>
      </c>
      <c r="B137" s="59" t="s">
        <v>199</v>
      </c>
      <c r="C137" s="59" t="s">
        <v>200</v>
      </c>
      <c r="D137" s="59" t="s">
        <v>201</v>
      </c>
      <c r="E137" s="59" t="s">
        <v>201</v>
      </c>
      <c r="F137" s="59" t="s">
        <v>202</v>
      </c>
      <c r="G137" s="59" t="s">
        <v>203</v>
      </c>
      <c r="H137" s="59" t="s">
        <v>204</v>
      </c>
      <c r="I137" s="59" t="s">
        <v>311</v>
      </c>
      <c r="J137" s="59" t="s">
        <v>206</v>
      </c>
      <c r="K137" s="59" t="s">
        <v>207</v>
      </c>
      <c r="L137" s="59" t="s">
        <v>311</v>
      </c>
      <c r="M137" s="59" t="s">
        <v>208</v>
      </c>
      <c r="N137" s="59" t="s">
        <v>207</v>
      </c>
      <c r="O137" s="59" t="s">
        <v>207</v>
      </c>
      <c r="P137" s="57">
        <v>20000000</v>
      </c>
      <c r="Q137" s="55">
        <v>200000</v>
      </c>
      <c r="R137" t="str">
        <f t="shared" si="3"/>
        <v>201706</v>
      </c>
      <c r="S137" s="39">
        <f>Q137</f>
        <v>200000</v>
      </c>
    </row>
    <row r="138" spans="1:19">
      <c r="A138" s="59" t="s">
        <v>198</v>
      </c>
      <c r="B138" s="59" t="s">
        <v>199</v>
      </c>
      <c r="C138" s="59" t="s">
        <v>200</v>
      </c>
      <c r="D138" s="59" t="s">
        <v>201</v>
      </c>
      <c r="E138" s="59" t="s">
        <v>201</v>
      </c>
      <c r="F138" s="59" t="s">
        <v>202</v>
      </c>
      <c r="G138" s="59" t="s">
        <v>203</v>
      </c>
      <c r="H138" s="59" t="s">
        <v>204</v>
      </c>
      <c r="I138" s="59" t="s">
        <v>311</v>
      </c>
      <c r="J138" s="59" t="s">
        <v>206</v>
      </c>
      <c r="K138" s="59" t="s">
        <v>207</v>
      </c>
      <c r="L138" s="59" t="s">
        <v>311</v>
      </c>
      <c r="M138" s="59" t="s">
        <v>208</v>
      </c>
      <c r="N138" s="59" t="s">
        <v>209</v>
      </c>
      <c r="O138" s="59" t="s">
        <v>207</v>
      </c>
      <c r="P138" s="57">
        <v>239126</v>
      </c>
      <c r="Q138" s="58">
        <v>-2391.2600000000002</v>
      </c>
      <c r="R138" t="str">
        <f t="shared" si="3"/>
        <v>201706</v>
      </c>
      <c r="S138" s="39">
        <f>-Q138</f>
        <v>2391.2600000000002</v>
      </c>
    </row>
    <row r="139" spans="1:19">
      <c r="A139" s="59" t="s">
        <v>198</v>
      </c>
      <c r="B139" s="59" t="s">
        <v>199</v>
      </c>
      <c r="C139" s="59" t="s">
        <v>200</v>
      </c>
      <c r="D139" s="59" t="s">
        <v>201</v>
      </c>
      <c r="E139" s="59" t="s">
        <v>201</v>
      </c>
      <c r="F139" s="59" t="s">
        <v>202</v>
      </c>
      <c r="G139" s="59" t="s">
        <v>203</v>
      </c>
      <c r="H139" s="59" t="s">
        <v>204</v>
      </c>
      <c r="I139" s="59" t="s">
        <v>312</v>
      </c>
      <c r="J139" s="59" t="s">
        <v>206</v>
      </c>
      <c r="K139" s="59" t="s">
        <v>207</v>
      </c>
      <c r="L139" s="59" t="s">
        <v>312</v>
      </c>
      <c r="M139" s="59" t="s">
        <v>208</v>
      </c>
      <c r="N139" s="59" t="s">
        <v>207</v>
      </c>
      <c r="O139" s="59" t="s">
        <v>207</v>
      </c>
      <c r="P139" s="57">
        <v>687620</v>
      </c>
      <c r="Q139" s="58">
        <v>6876.2</v>
      </c>
      <c r="R139" t="str">
        <f t="shared" si="3"/>
        <v>201706</v>
      </c>
      <c r="S139" s="39">
        <f>Q139</f>
        <v>6876.2</v>
      </c>
    </row>
    <row r="140" spans="1:19">
      <c r="A140" s="59" t="s">
        <v>198</v>
      </c>
      <c r="B140" s="59" t="s">
        <v>199</v>
      </c>
      <c r="C140" s="59" t="s">
        <v>200</v>
      </c>
      <c r="D140" s="59" t="s">
        <v>201</v>
      </c>
      <c r="E140" s="59" t="s">
        <v>201</v>
      </c>
      <c r="F140" s="59" t="s">
        <v>202</v>
      </c>
      <c r="G140" s="59" t="s">
        <v>203</v>
      </c>
      <c r="H140" s="59" t="s">
        <v>204</v>
      </c>
      <c r="I140" s="59" t="s">
        <v>313</v>
      </c>
      <c r="J140" s="59" t="s">
        <v>206</v>
      </c>
      <c r="K140" s="59" t="s">
        <v>207</v>
      </c>
      <c r="L140" s="59" t="s">
        <v>313</v>
      </c>
      <c r="M140" s="59" t="s">
        <v>208</v>
      </c>
      <c r="N140" s="59" t="s">
        <v>207</v>
      </c>
      <c r="O140" s="59" t="s">
        <v>207</v>
      </c>
      <c r="P140" s="57">
        <v>434528</v>
      </c>
      <c r="Q140" s="58">
        <v>4345.28</v>
      </c>
      <c r="R140" t="str">
        <f t="shared" si="3"/>
        <v>201706</v>
      </c>
      <c r="S140" s="39">
        <f>Q140</f>
        <v>4345.28</v>
      </c>
    </row>
    <row r="141" spans="1:19">
      <c r="A141" s="59" t="s">
        <v>198</v>
      </c>
      <c r="B141" s="59" t="s">
        <v>199</v>
      </c>
      <c r="C141" s="59" t="s">
        <v>200</v>
      </c>
      <c r="D141" s="59" t="s">
        <v>201</v>
      </c>
      <c r="E141" s="59" t="s">
        <v>201</v>
      </c>
      <c r="F141" s="59" t="s">
        <v>202</v>
      </c>
      <c r="G141" s="59" t="s">
        <v>203</v>
      </c>
      <c r="H141" s="59" t="s">
        <v>204</v>
      </c>
      <c r="I141" s="59" t="s">
        <v>313</v>
      </c>
      <c r="J141" s="59" t="s">
        <v>206</v>
      </c>
      <c r="K141" s="59" t="s">
        <v>207</v>
      </c>
      <c r="L141" s="59" t="s">
        <v>313</v>
      </c>
      <c r="M141" s="59" t="s">
        <v>208</v>
      </c>
      <c r="N141" s="59" t="s">
        <v>209</v>
      </c>
      <c r="O141" s="59" t="s">
        <v>207</v>
      </c>
      <c r="P141" s="57">
        <v>52683</v>
      </c>
      <c r="Q141" s="58">
        <v>-526.83000000000004</v>
      </c>
      <c r="R141" t="str">
        <f t="shared" si="3"/>
        <v>201706</v>
      </c>
      <c r="S141" s="39">
        <f>-Q141</f>
        <v>526.83000000000004</v>
      </c>
    </row>
    <row r="142" spans="1:19">
      <c r="A142" s="59" t="s">
        <v>198</v>
      </c>
      <c r="B142" s="59" t="s">
        <v>199</v>
      </c>
      <c r="C142" s="59" t="s">
        <v>200</v>
      </c>
      <c r="D142" s="59" t="s">
        <v>201</v>
      </c>
      <c r="E142" s="59" t="s">
        <v>201</v>
      </c>
      <c r="F142" s="59" t="s">
        <v>202</v>
      </c>
      <c r="G142" s="59" t="s">
        <v>203</v>
      </c>
      <c r="H142" s="59" t="s">
        <v>204</v>
      </c>
      <c r="I142" s="59" t="s">
        <v>314</v>
      </c>
      <c r="J142" s="59" t="s">
        <v>206</v>
      </c>
      <c r="K142" s="59" t="s">
        <v>207</v>
      </c>
      <c r="L142" s="59" t="s">
        <v>314</v>
      </c>
      <c r="M142" s="59" t="s">
        <v>208</v>
      </c>
      <c r="N142" s="59" t="s">
        <v>209</v>
      </c>
      <c r="O142" s="59" t="s">
        <v>207</v>
      </c>
      <c r="P142" s="57">
        <v>39070</v>
      </c>
      <c r="Q142" s="58">
        <v>-390.7</v>
      </c>
      <c r="R142" t="str">
        <f t="shared" si="3"/>
        <v>201706</v>
      </c>
      <c r="S142" s="39">
        <f>-Q142</f>
        <v>390.7</v>
      </c>
    </row>
    <row r="143" spans="1:19">
      <c r="A143" s="59" t="s">
        <v>198</v>
      </c>
      <c r="B143" s="59" t="s">
        <v>199</v>
      </c>
      <c r="C143" s="59" t="s">
        <v>200</v>
      </c>
      <c r="D143" s="59" t="s">
        <v>201</v>
      </c>
      <c r="E143" s="59" t="s">
        <v>201</v>
      </c>
      <c r="F143" s="59" t="s">
        <v>202</v>
      </c>
      <c r="G143" s="59" t="s">
        <v>203</v>
      </c>
      <c r="H143" s="59" t="s">
        <v>204</v>
      </c>
      <c r="I143" s="59" t="s">
        <v>315</v>
      </c>
      <c r="J143" s="59" t="s">
        <v>206</v>
      </c>
      <c r="K143" s="59" t="s">
        <v>207</v>
      </c>
      <c r="L143" s="59" t="s">
        <v>315</v>
      </c>
      <c r="M143" s="59" t="s">
        <v>208</v>
      </c>
      <c r="N143" s="59" t="s">
        <v>207</v>
      </c>
      <c r="O143" s="59" t="s">
        <v>207</v>
      </c>
      <c r="P143" s="57">
        <v>246753</v>
      </c>
      <c r="Q143" s="58">
        <v>2467.5300000000002</v>
      </c>
      <c r="R143" t="str">
        <f t="shared" si="3"/>
        <v>201706</v>
      </c>
      <c r="S143" s="39">
        <f>Q143</f>
        <v>2467.5300000000002</v>
      </c>
    </row>
    <row r="144" spans="1:19">
      <c r="A144" s="59" t="s">
        <v>198</v>
      </c>
      <c r="B144" s="59" t="s">
        <v>199</v>
      </c>
      <c r="C144" s="59" t="s">
        <v>200</v>
      </c>
      <c r="D144" s="59" t="s">
        <v>201</v>
      </c>
      <c r="E144" s="59" t="s">
        <v>201</v>
      </c>
      <c r="F144" s="59" t="s">
        <v>202</v>
      </c>
      <c r="G144" s="59" t="s">
        <v>203</v>
      </c>
      <c r="H144" s="59" t="s">
        <v>204</v>
      </c>
      <c r="I144" s="59" t="s">
        <v>315</v>
      </c>
      <c r="J144" s="59" t="s">
        <v>206</v>
      </c>
      <c r="K144" s="59" t="s">
        <v>207</v>
      </c>
      <c r="L144" s="59" t="s">
        <v>315</v>
      </c>
      <c r="M144" s="59" t="s">
        <v>208</v>
      </c>
      <c r="N144" s="59" t="s">
        <v>209</v>
      </c>
      <c r="O144" s="59" t="s">
        <v>207</v>
      </c>
      <c r="P144" s="57">
        <v>378984</v>
      </c>
      <c r="Q144" s="58">
        <v>-3789.84</v>
      </c>
      <c r="R144" t="str">
        <f t="shared" si="3"/>
        <v>201706</v>
      </c>
      <c r="S144" s="39">
        <f>-Q144</f>
        <v>3789.84</v>
      </c>
    </row>
    <row r="145" spans="1:19">
      <c r="A145" s="59" t="s">
        <v>198</v>
      </c>
      <c r="B145" s="59" t="s">
        <v>199</v>
      </c>
      <c r="C145" s="59" t="s">
        <v>200</v>
      </c>
      <c r="D145" s="59" t="s">
        <v>201</v>
      </c>
      <c r="E145" s="59" t="s">
        <v>201</v>
      </c>
      <c r="F145" s="59" t="s">
        <v>202</v>
      </c>
      <c r="G145" s="59" t="s">
        <v>203</v>
      </c>
      <c r="H145" s="59" t="s">
        <v>204</v>
      </c>
      <c r="I145" s="59" t="s">
        <v>316</v>
      </c>
      <c r="J145" s="59" t="s">
        <v>206</v>
      </c>
      <c r="K145" s="59" t="s">
        <v>207</v>
      </c>
      <c r="L145" s="59" t="s">
        <v>316</v>
      </c>
      <c r="M145" s="59" t="s">
        <v>208</v>
      </c>
      <c r="N145" s="59" t="s">
        <v>209</v>
      </c>
      <c r="O145" s="59" t="s">
        <v>207</v>
      </c>
      <c r="P145" s="57">
        <v>261929</v>
      </c>
      <c r="Q145" s="58">
        <v>-2619.29</v>
      </c>
      <c r="R145" t="str">
        <f t="shared" si="3"/>
        <v>201707</v>
      </c>
      <c r="S145" s="39">
        <f>-Q145</f>
        <v>2619.29</v>
      </c>
    </row>
    <row r="146" spans="1:19">
      <c r="A146" s="59" t="s">
        <v>198</v>
      </c>
      <c r="B146" s="59" t="s">
        <v>199</v>
      </c>
      <c r="C146" s="59" t="s">
        <v>200</v>
      </c>
      <c r="D146" s="59" t="s">
        <v>201</v>
      </c>
      <c r="E146" s="59" t="s">
        <v>201</v>
      </c>
      <c r="F146" s="59" t="s">
        <v>202</v>
      </c>
      <c r="G146" s="59" t="s">
        <v>203</v>
      </c>
      <c r="H146" s="59" t="s">
        <v>204</v>
      </c>
      <c r="I146" s="59" t="s">
        <v>317</v>
      </c>
      <c r="J146" s="59" t="s">
        <v>206</v>
      </c>
      <c r="K146" s="59" t="s">
        <v>207</v>
      </c>
      <c r="L146" s="59" t="s">
        <v>317</v>
      </c>
      <c r="M146" s="59" t="s">
        <v>208</v>
      </c>
      <c r="N146" s="59" t="s">
        <v>207</v>
      </c>
      <c r="O146" s="59" t="s">
        <v>207</v>
      </c>
      <c r="P146" s="57">
        <v>559578</v>
      </c>
      <c r="Q146" s="58">
        <v>5595.78</v>
      </c>
      <c r="R146" t="str">
        <f t="shared" si="3"/>
        <v>201707</v>
      </c>
      <c r="S146" s="39">
        <f>Q146</f>
        <v>5595.78</v>
      </c>
    </row>
    <row r="147" spans="1:19">
      <c r="A147" s="59" t="s">
        <v>198</v>
      </c>
      <c r="B147" s="59" t="s">
        <v>199</v>
      </c>
      <c r="C147" s="59" t="s">
        <v>200</v>
      </c>
      <c r="D147" s="59" t="s">
        <v>201</v>
      </c>
      <c r="E147" s="59" t="s">
        <v>201</v>
      </c>
      <c r="F147" s="59" t="s">
        <v>202</v>
      </c>
      <c r="G147" s="59" t="s">
        <v>203</v>
      </c>
      <c r="H147" s="59" t="s">
        <v>204</v>
      </c>
      <c r="I147" s="59" t="s">
        <v>318</v>
      </c>
      <c r="J147" s="59" t="s">
        <v>206</v>
      </c>
      <c r="K147" s="59" t="s">
        <v>207</v>
      </c>
      <c r="L147" s="59" t="s">
        <v>318</v>
      </c>
      <c r="M147" s="59" t="s">
        <v>208</v>
      </c>
      <c r="N147" s="59" t="s">
        <v>209</v>
      </c>
      <c r="O147" s="59" t="s">
        <v>207</v>
      </c>
      <c r="P147" s="57">
        <v>422202</v>
      </c>
      <c r="Q147" s="58">
        <v>-4222.0200000000004</v>
      </c>
      <c r="R147" t="str">
        <f t="shared" si="3"/>
        <v>201707</v>
      </c>
      <c r="S147" s="39">
        <f>-Q147</f>
        <v>4222.0200000000004</v>
      </c>
    </row>
    <row r="148" spans="1:19">
      <c r="A148" s="59" t="s">
        <v>198</v>
      </c>
      <c r="B148" s="59" t="s">
        <v>199</v>
      </c>
      <c r="C148" s="59" t="s">
        <v>200</v>
      </c>
      <c r="D148" s="59" t="s">
        <v>201</v>
      </c>
      <c r="E148" s="59" t="s">
        <v>201</v>
      </c>
      <c r="F148" s="59" t="s">
        <v>202</v>
      </c>
      <c r="G148" s="59" t="s">
        <v>203</v>
      </c>
      <c r="H148" s="59" t="s">
        <v>204</v>
      </c>
      <c r="I148" s="59" t="s">
        <v>318</v>
      </c>
      <c r="J148" s="59" t="s">
        <v>206</v>
      </c>
      <c r="K148" s="59" t="s">
        <v>207</v>
      </c>
      <c r="L148" s="59" t="s">
        <v>318</v>
      </c>
      <c r="M148" s="59" t="s">
        <v>208</v>
      </c>
      <c r="N148" s="59" t="s">
        <v>209</v>
      </c>
      <c r="O148" s="59" t="s">
        <v>207</v>
      </c>
      <c r="P148" s="57">
        <v>162845</v>
      </c>
      <c r="Q148" s="58">
        <v>-1628.45</v>
      </c>
      <c r="R148" t="str">
        <f t="shared" si="3"/>
        <v>201707</v>
      </c>
      <c r="S148" s="39">
        <f>-Q148</f>
        <v>1628.45</v>
      </c>
    </row>
    <row r="149" spans="1:19">
      <c r="A149" s="59" t="s">
        <v>198</v>
      </c>
      <c r="B149" s="59" t="s">
        <v>199</v>
      </c>
      <c r="C149" s="59" t="s">
        <v>200</v>
      </c>
      <c r="D149" s="59" t="s">
        <v>201</v>
      </c>
      <c r="E149" s="59" t="s">
        <v>201</v>
      </c>
      <c r="F149" s="59" t="s">
        <v>202</v>
      </c>
      <c r="G149" s="59" t="s">
        <v>203</v>
      </c>
      <c r="H149" s="59" t="s">
        <v>204</v>
      </c>
      <c r="I149" s="59" t="s">
        <v>319</v>
      </c>
      <c r="J149" s="59" t="s">
        <v>206</v>
      </c>
      <c r="K149" s="59" t="s">
        <v>207</v>
      </c>
      <c r="L149" s="59" t="s">
        <v>319</v>
      </c>
      <c r="M149" s="59" t="s">
        <v>208</v>
      </c>
      <c r="N149" s="59" t="s">
        <v>207</v>
      </c>
      <c r="O149" s="59" t="s">
        <v>207</v>
      </c>
      <c r="P149" s="57">
        <v>17577</v>
      </c>
      <c r="Q149" s="58">
        <v>175.77</v>
      </c>
      <c r="R149" t="str">
        <f t="shared" si="3"/>
        <v>201707</v>
      </c>
      <c r="S149" s="39">
        <f>Q149</f>
        <v>175.77</v>
      </c>
    </row>
    <row r="150" spans="1:19">
      <c r="A150" s="59" t="s">
        <v>198</v>
      </c>
      <c r="B150" s="59" t="s">
        <v>199</v>
      </c>
      <c r="C150" s="59" t="s">
        <v>200</v>
      </c>
      <c r="D150" s="59" t="s">
        <v>201</v>
      </c>
      <c r="E150" s="59" t="s">
        <v>201</v>
      </c>
      <c r="F150" s="59" t="s">
        <v>202</v>
      </c>
      <c r="G150" s="59" t="s">
        <v>203</v>
      </c>
      <c r="H150" s="59" t="s">
        <v>204</v>
      </c>
      <c r="I150" s="59" t="s">
        <v>320</v>
      </c>
      <c r="J150" s="59" t="s">
        <v>206</v>
      </c>
      <c r="K150" s="59" t="s">
        <v>207</v>
      </c>
      <c r="L150" s="59" t="s">
        <v>320</v>
      </c>
      <c r="M150" s="59" t="s">
        <v>208</v>
      </c>
      <c r="N150" s="59" t="s">
        <v>209</v>
      </c>
      <c r="O150" s="59" t="s">
        <v>207</v>
      </c>
      <c r="P150" s="57">
        <v>756668</v>
      </c>
      <c r="Q150" s="58">
        <v>-7566.68</v>
      </c>
      <c r="R150" t="str">
        <f t="shared" si="3"/>
        <v>201707</v>
      </c>
      <c r="S150" s="39">
        <f>-Q150</f>
        <v>7566.68</v>
      </c>
    </row>
    <row r="151" spans="1:19">
      <c r="A151" s="59" t="s">
        <v>198</v>
      </c>
      <c r="B151" s="59" t="s">
        <v>199</v>
      </c>
      <c r="C151" s="59" t="s">
        <v>200</v>
      </c>
      <c r="D151" s="59" t="s">
        <v>201</v>
      </c>
      <c r="E151" s="59" t="s">
        <v>201</v>
      </c>
      <c r="F151" s="59" t="s">
        <v>202</v>
      </c>
      <c r="G151" s="59" t="s">
        <v>203</v>
      </c>
      <c r="H151" s="59" t="s">
        <v>204</v>
      </c>
      <c r="I151" s="59" t="s">
        <v>321</v>
      </c>
      <c r="J151" s="59" t="s">
        <v>206</v>
      </c>
      <c r="K151" s="59" t="s">
        <v>207</v>
      </c>
      <c r="L151" s="59" t="s">
        <v>321</v>
      </c>
      <c r="M151" s="59" t="s">
        <v>208</v>
      </c>
      <c r="N151" s="59" t="s">
        <v>207</v>
      </c>
      <c r="O151" s="59" t="s">
        <v>207</v>
      </c>
      <c r="P151" s="57">
        <v>792257</v>
      </c>
      <c r="Q151" s="58">
        <v>7922.57</v>
      </c>
      <c r="R151" t="str">
        <f t="shared" si="3"/>
        <v>201707</v>
      </c>
      <c r="S151" s="39">
        <f>Q151</f>
        <v>7922.57</v>
      </c>
    </row>
    <row r="152" spans="1:19">
      <c r="A152" s="59" t="s">
        <v>198</v>
      </c>
      <c r="B152" s="59" t="s">
        <v>199</v>
      </c>
      <c r="C152" s="59" t="s">
        <v>200</v>
      </c>
      <c r="D152" s="59" t="s">
        <v>201</v>
      </c>
      <c r="E152" s="59" t="s">
        <v>201</v>
      </c>
      <c r="F152" s="59" t="s">
        <v>202</v>
      </c>
      <c r="G152" s="59" t="s">
        <v>203</v>
      </c>
      <c r="H152" s="59" t="s">
        <v>204</v>
      </c>
      <c r="I152" s="59" t="s">
        <v>322</v>
      </c>
      <c r="J152" s="59" t="s">
        <v>206</v>
      </c>
      <c r="K152" s="59" t="s">
        <v>207</v>
      </c>
      <c r="L152" s="59" t="s">
        <v>322</v>
      </c>
      <c r="M152" s="59" t="s">
        <v>208</v>
      </c>
      <c r="N152" s="59" t="s">
        <v>207</v>
      </c>
      <c r="O152" s="59" t="s">
        <v>207</v>
      </c>
      <c r="P152" s="57">
        <v>346916</v>
      </c>
      <c r="Q152" s="58">
        <v>3469.16</v>
      </c>
      <c r="R152" t="str">
        <f t="shared" si="3"/>
        <v>201707</v>
      </c>
      <c r="S152" s="39">
        <f>Q152</f>
        <v>3469.16</v>
      </c>
    </row>
    <row r="153" spans="1:19">
      <c r="A153" s="59" t="s">
        <v>198</v>
      </c>
      <c r="B153" s="59" t="s">
        <v>199</v>
      </c>
      <c r="C153" s="59" t="s">
        <v>200</v>
      </c>
      <c r="D153" s="59" t="s">
        <v>201</v>
      </c>
      <c r="E153" s="59" t="s">
        <v>201</v>
      </c>
      <c r="F153" s="59" t="s">
        <v>202</v>
      </c>
      <c r="G153" s="59" t="s">
        <v>203</v>
      </c>
      <c r="H153" s="59" t="s">
        <v>204</v>
      </c>
      <c r="I153" s="59" t="s">
        <v>323</v>
      </c>
      <c r="J153" s="59" t="s">
        <v>206</v>
      </c>
      <c r="K153" s="59" t="s">
        <v>207</v>
      </c>
      <c r="L153" s="59" t="s">
        <v>323</v>
      </c>
      <c r="M153" s="59" t="s">
        <v>208</v>
      </c>
      <c r="N153" s="59" t="s">
        <v>209</v>
      </c>
      <c r="O153" s="59" t="s">
        <v>207</v>
      </c>
      <c r="P153" s="57">
        <v>67603</v>
      </c>
      <c r="Q153" s="58">
        <v>-676.03</v>
      </c>
      <c r="R153" t="str">
        <f t="shared" si="3"/>
        <v>201707</v>
      </c>
      <c r="S153" s="39">
        <f>-Q153</f>
        <v>676.03</v>
      </c>
    </row>
    <row r="154" spans="1:19">
      <c r="A154" s="59" t="s">
        <v>198</v>
      </c>
      <c r="B154" s="59" t="s">
        <v>199</v>
      </c>
      <c r="C154" s="59" t="s">
        <v>200</v>
      </c>
      <c r="D154" s="59" t="s">
        <v>201</v>
      </c>
      <c r="E154" s="59" t="s">
        <v>201</v>
      </c>
      <c r="F154" s="59" t="s">
        <v>202</v>
      </c>
      <c r="G154" s="59" t="s">
        <v>203</v>
      </c>
      <c r="H154" s="59" t="s">
        <v>204</v>
      </c>
      <c r="I154" s="59" t="s">
        <v>323</v>
      </c>
      <c r="J154" s="59" t="s">
        <v>206</v>
      </c>
      <c r="K154" s="59" t="s">
        <v>207</v>
      </c>
      <c r="L154" s="59" t="s">
        <v>323</v>
      </c>
      <c r="M154" s="59" t="s">
        <v>208</v>
      </c>
      <c r="N154" s="59" t="s">
        <v>207</v>
      </c>
      <c r="O154" s="59" t="s">
        <v>207</v>
      </c>
      <c r="P154" s="57">
        <v>332423</v>
      </c>
      <c r="Q154" s="58">
        <v>3324.23</v>
      </c>
      <c r="R154" t="str">
        <f t="shared" si="3"/>
        <v>201707</v>
      </c>
      <c r="S154" s="39">
        <f>Q154</f>
        <v>3324.23</v>
      </c>
    </row>
    <row r="155" spans="1:19">
      <c r="A155" s="59" t="s">
        <v>198</v>
      </c>
      <c r="B155" s="59" t="s">
        <v>199</v>
      </c>
      <c r="C155" s="59" t="s">
        <v>200</v>
      </c>
      <c r="D155" s="59" t="s">
        <v>201</v>
      </c>
      <c r="E155" s="59" t="s">
        <v>201</v>
      </c>
      <c r="F155" s="59" t="s">
        <v>202</v>
      </c>
      <c r="G155" s="59" t="s">
        <v>203</v>
      </c>
      <c r="H155" s="59" t="s">
        <v>204</v>
      </c>
      <c r="I155" s="59" t="s">
        <v>324</v>
      </c>
      <c r="J155" s="59" t="s">
        <v>206</v>
      </c>
      <c r="K155" s="59" t="s">
        <v>207</v>
      </c>
      <c r="L155" s="59" t="s">
        <v>324</v>
      </c>
      <c r="M155" s="59" t="s">
        <v>208</v>
      </c>
      <c r="N155" s="59" t="s">
        <v>209</v>
      </c>
      <c r="O155" s="59" t="s">
        <v>207</v>
      </c>
      <c r="P155" s="57">
        <v>664846</v>
      </c>
      <c r="Q155" s="58">
        <v>-6648.46</v>
      </c>
      <c r="R155" t="str">
        <f t="shared" si="3"/>
        <v>201707</v>
      </c>
      <c r="S155" s="39">
        <f>-Q155</f>
        <v>6648.46</v>
      </c>
    </row>
    <row r="156" spans="1:19">
      <c r="A156" s="59" t="s">
        <v>198</v>
      </c>
      <c r="B156" s="59" t="s">
        <v>199</v>
      </c>
      <c r="C156" s="59" t="s">
        <v>200</v>
      </c>
      <c r="D156" s="59" t="s">
        <v>201</v>
      </c>
      <c r="E156" s="59" t="s">
        <v>201</v>
      </c>
      <c r="F156" s="59" t="s">
        <v>202</v>
      </c>
      <c r="G156" s="59" t="s">
        <v>203</v>
      </c>
      <c r="H156" s="59" t="s">
        <v>204</v>
      </c>
      <c r="I156" s="59" t="s">
        <v>324</v>
      </c>
      <c r="J156" s="59" t="s">
        <v>206</v>
      </c>
      <c r="K156" s="59" t="s">
        <v>207</v>
      </c>
      <c r="L156" s="59" t="s">
        <v>324</v>
      </c>
      <c r="M156" s="59" t="s">
        <v>208</v>
      </c>
      <c r="N156" s="59" t="s">
        <v>209</v>
      </c>
      <c r="O156" s="59" t="s">
        <v>207</v>
      </c>
      <c r="P156" s="57">
        <v>310109</v>
      </c>
      <c r="Q156" s="58">
        <v>-3101.09</v>
      </c>
      <c r="R156" t="str">
        <f t="shared" si="3"/>
        <v>201707</v>
      </c>
      <c r="S156" s="39">
        <f>-Q156</f>
        <v>3101.09</v>
      </c>
    </row>
    <row r="157" spans="1:19">
      <c r="A157" s="59" t="s">
        <v>198</v>
      </c>
      <c r="B157" s="59" t="s">
        <v>199</v>
      </c>
      <c r="C157" s="59" t="s">
        <v>200</v>
      </c>
      <c r="D157" s="59" t="s">
        <v>201</v>
      </c>
      <c r="E157" s="59" t="s">
        <v>201</v>
      </c>
      <c r="F157" s="59" t="s">
        <v>202</v>
      </c>
      <c r="G157" s="59" t="s">
        <v>203</v>
      </c>
      <c r="H157" s="59" t="s">
        <v>204</v>
      </c>
      <c r="I157" s="59" t="s">
        <v>325</v>
      </c>
      <c r="J157" s="59" t="s">
        <v>206</v>
      </c>
      <c r="K157" s="59" t="s">
        <v>207</v>
      </c>
      <c r="L157" s="59" t="s">
        <v>325</v>
      </c>
      <c r="M157" s="59" t="s">
        <v>208</v>
      </c>
      <c r="N157" s="59" t="s">
        <v>209</v>
      </c>
      <c r="O157" s="59" t="s">
        <v>207</v>
      </c>
      <c r="P157" s="57">
        <v>3298</v>
      </c>
      <c r="Q157" s="58">
        <v>-32.979999999999997</v>
      </c>
      <c r="R157" t="str">
        <f t="shared" si="3"/>
        <v>201707</v>
      </c>
      <c r="S157" s="39">
        <f>-Q157</f>
        <v>32.979999999999997</v>
      </c>
    </row>
    <row r="158" spans="1:19">
      <c r="A158" s="59" t="s">
        <v>198</v>
      </c>
      <c r="B158" s="59" t="s">
        <v>199</v>
      </c>
      <c r="C158" s="59" t="s">
        <v>200</v>
      </c>
      <c r="D158" s="59" t="s">
        <v>201</v>
      </c>
      <c r="E158" s="59" t="s">
        <v>201</v>
      </c>
      <c r="F158" s="59" t="s">
        <v>202</v>
      </c>
      <c r="G158" s="59" t="s">
        <v>203</v>
      </c>
      <c r="H158" s="59" t="s">
        <v>204</v>
      </c>
      <c r="I158" s="59" t="s">
        <v>326</v>
      </c>
      <c r="J158" s="59" t="s">
        <v>206</v>
      </c>
      <c r="K158" s="59" t="s">
        <v>207</v>
      </c>
      <c r="L158" s="59" t="s">
        <v>326</v>
      </c>
      <c r="M158" s="59" t="s">
        <v>208</v>
      </c>
      <c r="N158" s="59" t="s">
        <v>207</v>
      </c>
      <c r="O158" s="59" t="s">
        <v>207</v>
      </c>
      <c r="P158" s="57">
        <v>539702</v>
      </c>
      <c r="Q158" s="58">
        <v>5397.02</v>
      </c>
      <c r="R158" t="str">
        <f t="shared" si="3"/>
        <v>201707</v>
      </c>
      <c r="S158" s="39">
        <f>Q158</f>
        <v>5397.02</v>
      </c>
    </row>
    <row r="159" spans="1:19">
      <c r="A159" s="59" t="s">
        <v>198</v>
      </c>
      <c r="B159" s="59" t="s">
        <v>199</v>
      </c>
      <c r="C159" s="59" t="s">
        <v>200</v>
      </c>
      <c r="D159" s="59" t="s">
        <v>201</v>
      </c>
      <c r="E159" s="59" t="s">
        <v>201</v>
      </c>
      <c r="F159" s="59" t="s">
        <v>202</v>
      </c>
      <c r="G159" s="59" t="s">
        <v>203</v>
      </c>
      <c r="H159" s="59" t="s">
        <v>204</v>
      </c>
      <c r="I159" s="59" t="s">
        <v>326</v>
      </c>
      <c r="J159" s="59" t="s">
        <v>206</v>
      </c>
      <c r="K159" s="59" t="s">
        <v>207</v>
      </c>
      <c r="L159" s="59" t="s">
        <v>326</v>
      </c>
      <c r="M159" s="59" t="s">
        <v>208</v>
      </c>
      <c r="N159" s="59" t="s">
        <v>207</v>
      </c>
      <c r="O159" s="59" t="s">
        <v>207</v>
      </c>
      <c r="P159" s="57">
        <v>6596</v>
      </c>
      <c r="Q159" s="58">
        <v>65.959999999999994</v>
      </c>
      <c r="R159" t="str">
        <f t="shared" si="3"/>
        <v>201707</v>
      </c>
      <c r="S159" s="39">
        <f>Q159</f>
        <v>65.959999999999994</v>
      </c>
    </row>
    <row r="160" spans="1:19">
      <c r="A160" s="59" t="s">
        <v>198</v>
      </c>
      <c r="B160" s="59" t="s">
        <v>199</v>
      </c>
      <c r="C160" s="59" t="s">
        <v>200</v>
      </c>
      <c r="D160" s="59" t="s">
        <v>201</v>
      </c>
      <c r="E160" s="59" t="s">
        <v>201</v>
      </c>
      <c r="F160" s="59" t="s">
        <v>202</v>
      </c>
      <c r="G160" s="59" t="s">
        <v>203</v>
      </c>
      <c r="H160" s="59" t="s">
        <v>204</v>
      </c>
      <c r="I160" s="59" t="s">
        <v>326</v>
      </c>
      <c r="J160" s="59" t="s">
        <v>206</v>
      </c>
      <c r="K160" s="59" t="s">
        <v>207</v>
      </c>
      <c r="L160" s="59" t="s">
        <v>326</v>
      </c>
      <c r="M160" s="59" t="s">
        <v>208</v>
      </c>
      <c r="N160" s="59" t="s">
        <v>207</v>
      </c>
      <c r="O160" s="59" t="s">
        <v>207</v>
      </c>
      <c r="P160" s="57">
        <v>999295</v>
      </c>
      <c r="Q160" s="58">
        <v>9992.9500000000007</v>
      </c>
      <c r="R160" t="str">
        <f t="shared" si="3"/>
        <v>201707</v>
      </c>
      <c r="S160" s="39">
        <f>Q160</f>
        <v>9992.9500000000007</v>
      </c>
    </row>
    <row r="161" spans="1:19">
      <c r="A161" s="59" t="s">
        <v>198</v>
      </c>
      <c r="B161" s="59" t="s">
        <v>199</v>
      </c>
      <c r="C161" s="59" t="s">
        <v>200</v>
      </c>
      <c r="D161" s="59" t="s">
        <v>201</v>
      </c>
      <c r="E161" s="59" t="s">
        <v>201</v>
      </c>
      <c r="F161" s="59" t="s">
        <v>202</v>
      </c>
      <c r="G161" s="59" t="s">
        <v>203</v>
      </c>
      <c r="H161" s="59" t="s">
        <v>204</v>
      </c>
      <c r="I161" s="59" t="s">
        <v>327</v>
      </c>
      <c r="J161" s="59" t="s">
        <v>206</v>
      </c>
      <c r="K161" s="59" t="s">
        <v>207</v>
      </c>
      <c r="L161" s="59" t="s">
        <v>327</v>
      </c>
      <c r="M161" s="59" t="s">
        <v>208</v>
      </c>
      <c r="N161" s="59" t="s">
        <v>209</v>
      </c>
      <c r="O161" s="59" t="s">
        <v>207</v>
      </c>
      <c r="P161" s="57">
        <v>1079404</v>
      </c>
      <c r="Q161" s="58">
        <v>-10794.04</v>
      </c>
      <c r="R161" t="str">
        <f t="shared" si="3"/>
        <v>201707</v>
      </c>
      <c r="S161" s="39">
        <f>-Q161</f>
        <v>10794.04</v>
      </c>
    </row>
    <row r="162" spans="1:19">
      <c r="A162" s="59" t="s">
        <v>198</v>
      </c>
      <c r="B162" s="59" t="s">
        <v>199</v>
      </c>
      <c r="C162" s="59" t="s">
        <v>200</v>
      </c>
      <c r="D162" s="59" t="s">
        <v>201</v>
      </c>
      <c r="E162" s="59" t="s">
        <v>201</v>
      </c>
      <c r="F162" s="59" t="s">
        <v>202</v>
      </c>
      <c r="G162" s="59" t="s">
        <v>203</v>
      </c>
      <c r="H162" s="59" t="s">
        <v>204</v>
      </c>
      <c r="I162" s="59" t="s">
        <v>327</v>
      </c>
      <c r="J162" s="59" t="s">
        <v>206</v>
      </c>
      <c r="K162" s="59" t="s">
        <v>207</v>
      </c>
      <c r="L162" s="59" t="s">
        <v>327</v>
      </c>
      <c r="M162" s="59" t="s">
        <v>208</v>
      </c>
      <c r="N162" s="59" t="s">
        <v>209</v>
      </c>
      <c r="O162" s="59" t="s">
        <v>207</v>
      </c>
      <c r="P162" s="57">
        <v>194383</v>
      </c>
      <c r="Q162" s="58">
        <v>-1943.83</v>
      </c>
      <c r="R162" t="str">
        <f t="shared" si="3"/>
        <v>201707</v>
      </c>
      <c r="S162" s="39">
        <f>-Q162</f>
        <v>1943.83</v>
      </c>
    </row>
    <row r="163" spans="1:19">
      <c r="A163" s="59" t="s">
        <v>198</v>
      </c>
      <c r="B163" s="59" t="s">
        <v>199</v>
      </c>
      <c r="C163" s="59" t="s">
        <v>200</v>
      </c>
      <c r="D163" s="59" t="s">
        <v>201</v>
      </c>
      <c r="E163" s="59" t="s">
        <v>201</v>
      </c>
      <c r="F163" s="59" t="s">
        <v>202</v>
      </c>
      <c r="G163" s="59" t="s">
        <v>203</v>
      </c>
      <c r="H163" s="59" t="s">
        <v>204</v>
      </c>
      <c r="I163" s="59" t="s">
        <v>328</v>
      </c>
      <c r="J163" s="59" t="s">
        <v>206</v>
      </c>
      <c r="K163" s="59" t="s">
        <v>207</v>
      </c>
      <c r="L163" s="59" t="s">
        <v>328</v>
      </c>
      <c r="M163" s="59" t="s">
        <v>208</v>
      </c>
      <c r="N163" s="59" t="s">
        <v>209</v>
      </c>
      <c r="O163" s="59" t="s">
        <v>207</v>
      </c>
      <c r="P163" s="57">
        <v>16370</v>
      </c>
      <c r="Q163" s="58">
        <v>-163.69999999999999</v>
      </c>
      <c r="R163" t="str">
        <f t="shared" si="3"/>
        <v>201707</v>
      </c>
      <c r="S163" s="39">
        <f>-Q163</f>
        <v>163.69999999999999</v>
      </c>
    </row>
    <row r="164" spans="1:19">
      <c r="A164" s="59" t="s">
        <v>198</v>
      </c>
      <c r="B164" s="59" t="s">
        <v>199</v>
      </c>
      <c r="C164" s="59" t="s">
        <v>200</v>
      </c>
      <c r="D164" s="59" t="s">
        <v>201</v>
      </c>
      <c r="E164" s="59" t="s">
        <v>201</v>
      </c>
      <c r="F164" s="59" t="s">
        <v>202</v>
      </c>
      <c r="G164" s="59" t="s">
        <v>203</v>
      </c>
      <c r="H164" s="59" t="s">
        <v>204</v>
      </c>
      <c r="I164" s="59" t="s">
        <v>329</v>
      </c>
      <c r="J164" s="59" t="s">
        <v>206</v>
      </c>
      <c r="K164" s="59" t="s">
        <v>207</v>
      </c>
      <c r="L164" s="59" t="s">
        <v>329</v>
      </c>
      <c r="M164" s="59" t="s">
        <v>208</v>
      </c>
      <c r="N164" s="59" t="s">
        <v>207</v>
      </c>
      <c r="O164" s="59" t="s">
        <v>207</v>
      </c>
      <c r="P164" s="57">
        <v>20737</v>
      </c>
      <c r="Q164" s="58">
        <v>207.37</v>
      </c>
      <c r="R164" t="str">
        <f t="shared" si="3"/>
        <v>201707</v>
      </c>
      <c r="S164" s="39">
        <f>Q164</f>
        <v>207.37</v>
      </c>
    </row>
    <row r="165" spans="1:19">
      <c r="A165" s="59" t="s">
        <v>198</v>
      </c>
      <c r="B165" s="59" t="s">
        <v>199</v>
      </c>
      <c r="C165" s="59" t="s">
        <v>200</v>
      </c>
      <c r="D165" s="59" t="s">
        <v>201</v>
      </c>
      <c r="E165" s="59" t="s">
        <v>201</v>
      </c>
      <c r="F165" s="59" t="s">
        <v>202</v>
      </c>
      <c r="G165" s="59" t="s">
        <v>203</v>
      </c>
      <c r="H165" s="59" t="s">
        <v>204</v>
      </c>
      <c r="I165" s="59" t="s">
        <v>329</v>
      </c>
      <c r="J165" s="59" t="s">
        <v>206</v>
      </c>
      <c r="K165" s="59" t="s">
        <v>207</v>
      </c>
      <c r="L165" s="59" t="s">
        <v>329</v>
      </c>
      <c r="M165" s="59" t="s">
        <v>208</v>
      </c>
      <c r="N165" s="59" t="s">
        <v>207</v>
      </c>
      <c r="O165" s="59" t="s">
        <v>207</v>
      </c>
      <c r="P165" s="57">
        <v>58597</v>
      </c>
      <c r="Q165" s="58">
        <v>585.97</v>
      </c>
      <c r="R165" t="str">
        <f t="shared" si="3"/>
        <v>201707</v>
      </c>
      <c r="S165" s="39">
        <f>Q165</f>
        <v>585.97</v>
      </c>
    </row>
    <row r="166" spans="1:19">
      <c r="A166" s="59" t="s">
        <v>198</v>
      </c>
      <c r="B166" s="59" t="s">
        <v>199</v>
      </c>
      <c r="C166" s="59" t="s">
        <v>200</v>
      </c>
      <c r="D166" s="59" t="s">
        <v>201</v>
      </c>
      <c r="E166" s="59" t="s">
        <v>201</v>
      </c>
      <c r="F166" s="59" t="s">
        <v>202</v>
      </c>
      <c r="G166" s="59" t="s">
        <v>203</v>
      </c>
      <c r="H166" s="59" t="s">
        <v>204</v>
      </c>
      <c r="I166" s="59" t="s">
        <v>330</v>
      </c>
      <c r="J166" s="59" t="s">
        <v>206</v>
      </c>
      <c r="K166" s="59" t="s">
        <v>207</v>
      </c>
      <c r="L166" s="59" t="s">
        <v>330</v>
      </c>
      <c r="M166" s="59" t="s">
        <v>208</v>
      </c>
      <c r="N166" s="59" t="s">
        <v>207</v>
      </c>
      <c r="O166" s="59" t="s">
        <v>207</v>
      </c>
      <c r="P166" s="57">
        <v>158477</v>
      </c>
      <c r="Q166" s="58">
        <v>1584.77</v>
      </c>
      <c r="R166" t="str">
        <f t="shared" si="3"/>
        <v>201707</v>
      </c>
      <c r="S166" s="39">
        <f>Q166</f>
        <v>1584.77</v>
      </c>
    </row>
    <row r="167" spans="1:19">
      <c r="A167" s="59" t="s">
        <v>198</v>
      </c>
      <c r="B167" s="59" t="s">
        <v>199</v>
      </c>
      <c r="C167" s="59" t="s">
        <v>200</v>
      </c>
      <c r="D167" s="59" t="s">
        <v>201</v>
      </c>
      <c r="E167" s="59" t="s">
        <v>201</v>
      </c>
      <c r="F167" s="59" t="s">
        <v>202</v>
      </c>
      <c r="G167" s="59" t="s">
        <v>203</v>
      </c>
      <c r="H167" s="59" t="s">
        <v>204</v>
      </c>
      <c r="I167" s="59" t="s">
        <v>330</v>
      </c>
      <c r="J167" s="59" t="s">
        <v>206</v>
      </c>
      <c r="K167" s="59" t="s">
        <v>207</v>
      </c>
      <c r="L167" s="59" t="s">
        <v>330</v>
      </c>
      <c r="M167" s="59" t="s">
        <v>208</v>
      </c>
      <c r="N167" s="59" t="s">
        <v>209</v>
      </c>
      <c r="O167" s="59" t="s">
        <v>207</v>
      </c>
      <c r="P167" s="57">
        <v>135352</v>
      </c>
      <c r="Q167" s="58">
        <v>-1353.52</v>
      </c>
      <c r="R167" t="str">
        <f t="shared" si="3"/>
        <v>201707</v>
      </c>
      <c r="S167" s="39">
        <f>-Q167</f>
        <v>1353.52</v>
      </c>
    </row>
    <row r="168" spans="1:19">
      <c r="A168" s="59" t="s">
        <v>198</v>
      </c>
      <c r="B168" s="59" t="s">
        <v>199</v>
      </c>
      <c r="C168" s="59" t="s">
        <v>200</v>
      </c>
      <c r="D168" s="59" t="s">
        <v>201</v>
      </c>
      <c r="E168" s="59" t="s">
        <v>201</v>
      </c>
      <c r="F168" s="59" t="s">
        <v>202</v>
      </c>
      <c r="G168" s="59" t="s">
        <v>203</v>
      </c>
      <c r="H168" s="59" t="s">
        <v>204</v>
      </c>
      <c r="I168" s="59" t="s">
        <v>331</v>
      </c>
      <c r="J168" s="59" t="s">
        <v>206</v>
      </c>
      <c r="K168" s="59" t="s">
        <v>207</v>
      </c>
      <c r="L168" s="59" t="s">
        <v>331</v>
      </c>
      <c r="M168" s="59" t="s">
        <v>208</v>
      </c>
      <c r="N168" s="59" t="s">
        <v>207</v>
      </c>
      <c r="O168" s="59" t="s">
        <v>207</v>
      </c>
      <c r="P168" s="57">
        <v>319392</v>
      </c>
      <c r="Q168" s="58">
        <v>3193.92</v>
      </c>
      <c r="R168" t="str">
        <f t="shared" si="3"/>
        <v>201707</v>
      </c>
      <c r="S168" s="39">
        <f>Q168</f>
        <v>3193.92</v>
      </c>
    </row>
    <row r="169" spans="1:19">
      <c r="A169" s="59" t="s">
        <v>198</v>
      </c>
      <c r="B169" s="59" t="s">
        <v>199</v>
      </c>
      <c r="C169" s="59" t="s">
        <v>200</v>
      </c>
      <c r="D169" s="59" t="s">
        <v>201</v>
      </c>
      <c r="E169" s="59" t="s">
        <v>201</v>
      </c>
      <c r="F169" s="59" t="s">
        <v>202</v>
      </c>
      <c r="G169" s="59" t="s">
        <v>203</v>
      </c>
      <c r="H169" s="59" t="s">
        <v>204</v>
      </c>
      <c r="I169" s="59" t="s">
        <v>331</v>
      </c>
      <c r="J169" s="59" t="s">
        <v>206</v>
      </c>
      <c r="K169" s="59" t="s">
        <v>207</v>
      </c>
      <c r="L169" s="59" t="s">
        <v>331</v>
      </c>
      <c r="M169" s="59" t="s">
        <v>208</v>
      </c>
      <c r="N169" s="59" t="s">
        <v>209</v>
      </c>
      <c r="O169" s="59" t="s">
        <v>207</v>
      </c>
      <c r="P169" s="57">
        <v>336684</v>
      </c>
      <c r="Q169" s="58">
        <v>-3366.84</v>
      </c>
      <c r="R169" t="str">
        <f t="shared" si="3"/>
        <v>201707</v>
      </c>
      <c r="S169" s="39">
        <f>-Q169</f>
        <v>3366.84</v>
      </c>
    </row>
    <row r="170" spans="1:19">
      <c r="A170" s="59" t="s">
        <v>198</v>
      </c>
      <c r="B170" s="59" t="s">
        <v>199</v>
      </c>
      <c r="C170" s="59" t="s">
        <v>200</v>
      </c>
      <c r="D170" s="59" t="s">
        <v>201</v>
      </c>
      <c r="E170" s="59" t="s">
        <v>201</v>
      </c>
      <c r="F170" s="59" t="s">
        <v>202</v>
      </c>
      <c r="G170" s="59" t="s">
        <v>203</v>
      </c>
      <c r="H170" s="59" t="s">
        <v>204</v>
      </c>
      <c r="I170" s="59" t="s">
        <v>330</v>
      </c>
      <c r="J170" s="59" t="s">
        <v>206</v>
      </c>
      <c r="K170" s="59" t="s">
        <v>207</v>
      </c>
      <c r="L170" s="59" t="s">
        <v>330</v>
      </c>
      <c r="M170" s="59" t="s">
        <v>208</v>
      </c>
      <c r="N170" s="59" t="s">
        <v>207</v>
      </c>
      <c r="O170" s="59" t="s">
        <v>207</v>
      </c>
      <c r="P170" s="57">
        <v>135352</v>
      </c>
      <c r="Q170" s="58">
        <v>1353.52</v>
      </c>
      <c r="R170" t="str">
        <f t="shared" si="3"/>
        <v>201707</v>
      </c>
      <c r="S170" s="39">
        <f>Q170</f>
        <v>1353.52</v>
      </c>
    </row>
    <row r="171" spans="1:19">
      <c r="A171" s="59" t="s">
        <v>198</v>
      </c>
      <c r="B171" s="59" t="s">
        <v>199</v>
      </c>
      <c r="C171" s="59" t="s">
        <v>200</v>
      </c>
      <c r="D171" s="59" t="s">
        <v>201</v>
      </c>
      <c r="E171" s="59" t="s">
        <v>201</v>
      </c>
      <c r="F171" s="59" t="s">
        <v>202</v>
      </c>
      <c r="G171" s="59" t="s">
        <v>203</v>
      </c>
      <c r="H171" s="59" t="s">
        <v>204</v>
      </c>
      <c r="I171" s="59" t="s">
        <v>332</v>
      </c>
      <c r="J171" s="59" t="s">
        <v>206</v>
      </c>
      <c r="K171" s="59" t="s">
        <v>207</v>
      </c>
      <c r="L171" s="59" t="s">
        <v>332</v>
      </c>
      <c r="M171" s="59" t="s">
        <v>208</v>
      </c>
      <c r="N171" s="59" t="s">
        <v>209</v>
      </c>
      <c r="O171" s="59" t="s">
        <v>207</v>
      </c>
      <c r="P171" s="57">
        <v>70984</v>
      </c>
      <c r="Q171" s="58">
        <v>-709.84</v>
      </c>
      <c r="R171" t="str">
        <f t="shared" si="3"/>
        <v>201708</v>
      </c>
      <c r="S171" s="39">
        <f>-Q171</f>
        <v>709.84</v>
      </c>
    </row>
    <row r="172" spans="1:19">
      <c r="A172" s="59" t="s">
        <v>198</v>
      </c>
      <c r="B172" s="59" t="s">
        <v>199</v>
      </c>
      <c r="C172" s="59" t="s">
        <v>200</v>
      </c>
      <c r="D172" s="59" t="s">
        <v>201</v>
      </c>
      <c r="E172" s="59" t="s">
        <v>201</v>
      </c>
      <c r="F172" s="59" t="s">
        <v>202</v>
      </c>
      <c r="G172" s="59" t="s">
        <v>203</v>
      </c>
      <c r="H172" s="59" t="s">
        <v>204</v>
      </c>
      <c r="I172" s="59" t="s">
        <v>333</v>
      </c>
      <c r="J172" s="59" t="s">
        <v>206</v>
      </c>
      <c r="K172" s="59" t="s">
        <v>207</v>
      </c>
      <c r="L172" s="59" t="s">
        <v>333</v>
      </c>
      <c r="M172" s="59" t="s">
        <v>208</v>
      </c>
      <c r="N172" s="59" t="s">
        <v>207</v>
      </c>
      <c r="O172" s="59" t="s">
        <v>207</v>
      </c>
      <c r="P172" s="57">
        <v>214578</v>
      </c>
      <c r="Q172" s="58">
        <v>2145.7800000000002</v>
      </c>
      <c r="R172" t="str">
        <f t="shared" si="3"/>
        <v>201708</v>
      </c>
      <c r="S172" s="39">
        <f>Q172</f>
        <v>2145.7800000000002</v>
      </c>
    </row>
    <row r="173" spans="1:19">
      <c r="A173" s="59" t="s">
        <v>198</v>
      </c>
      <c r="B173" s="59" t="s">
        <v>199</v>
      </c>
      <c r="C173" s="59" t="s">
        <v>200</v>
      </c>
      <c r="D173" s="59" t="s">
        <v>201</v>
      </c>
      <c r="E173" s="59" t="s">
        <v>201</v>
      </c>
      <c r="F173" s="59" t="s">
        <v>202</v>
      </c>
      <c r="G173" s="59" t="s">
        <v>203</v>
      </c>
      <c r="H173" s="59" t="s">
        <v>204</v>
      </c>
      <c r="I173" s="59" t="s">
        <v>334</v>
      </c>
      <c r="J173" s="59" t="s">
        <v>206</v>
      </c>
      <c r="K173" s="59" t="s">
        <v>207</v>
      </c>
      <c r="L173" s="59" t="s">
        <v>334</v>
      </c>
      <c r="M173" s="59" t="s">
        <v>208</v>
      </c>
      <c r="N173" s="59" t="s">
        <v>209</v>
      </c>
      <c r="O173" s="59" t="s">
        <v>207</v>
      </c>
      <c r="P173" s="57">
        <v>166704</v>
      </c>
      <c r="Q173" s="58">
        <v>-1667.04</v>
      </c>
      <c r="R173" t="str">
        <f t="shared" si="3"/>
        <v>201708</v>
      </c>
      <c r="S173" s="39">
        <f>-Q173</f>
        <v>1667.04</v>
      </c>
    </row>
    <row r="174" spans="1:19">
      <c r="A174" s="59" t="s">
        <v>198</v>
      </c>
      <c r="B174" s="59" t="s">
        <v>199</v>
      </c>
      <c r="C174" s="59" t="s">
        <v>200</v>
      </c>
      <c r="D174" s="59" t="s">
        <v>201</v>
      </c>
      <c r="E174" s="59" t="s">
        <v>201</v>
      </c>
      <c r="F174" s="59" t="s">
        <v>202</v>
      </c>
      <c r="G174" s="59" t="s">
        <v>203</v>
      </c>
      <c r="H174" s="59" t="s">
        <v>204</v>
      </c>
      <c r="I174" s="59" t="s">
        <v>335</v>
      </c>
      <c r="J174" s="59" t="s">
        <v>206</v>
      </c>
      <c r="K174" s="59" t="s">
        <v>207</v>
      </c>
      <c r="L174" s="59" t="s">
        <v>335</v>
      </c>
      <c r="M174" s="59" t="s">
        <v>208</v>
      </c>
      <c r="N174" s="59" t="s">
        <v>207</v>
      </c>
      <c r="O174" s="59" t="s">
        <v>207</v>
      </c>
      <c r="P174" s="57">
        <v>154558</v>
      </c>
      <c r="Q174" s="58">
        <v>1545.58</v>
      </c>
      <c r="R174" t="str">
        <f t="shared" si="3"/>
        <v>201708</v>
      </c>
      <c r="S174" s="39">
        <f>Q174</f>
        <v>1545.58</v>
      </c>
    </row>
    <row r="175" spans="1:19">
      <c r="A175" s="59" t="s">
        <v>198</v>
      </c>
      <c r="B175" s="59" t="s">
        <v>199</v>
      </c>
      <c r="C175" s="59" t="s">
        <v>200</v>
      </c>
      <c r="D175" s="59" t="s">
        <v>201</v>
      </c>
      <c r="E175" s="59" t="s">
        <v>201</v>
      </c>
      <c r="F175" s="59" t="s">
        <v>202</v>
      </c>
      <c r="G175" s="59" t="s">
        <v>203</v>
      </c>
      <c r="H175" s="59" t="s">
        <v>204</v>
      </c>
      <c r="I175" s="59" t="s">
        <v>336</v>
      </c>
      <c r="J175" s="59" t="s">
        <v>206</v>
      </c>
      <c r="K175" s="59" t="s">
        <v>207</v>
      </c>
      <c r="L175" s="59" t="s">
        <v>336</v>
      </c>
      <c r="M175" s="59" t="s">
        <v>208</v>
      </c>
      <c r="N175" s="59" t="s">
        <v>209</v>
      </c>
      <c r="O175" s="59" t="s">
        <v>207</v>
      </c>
      <c r="P175" s="57">
        <v>54829</v>
      </c>
      <c r="Q175" s="58">
        <v>-548.29</v>
      </c>
      <c r="R175" t="str">
        <f t="shared" si="3"/>
        <v>201708</v>
      </c>
      <c r="S175" s="39">
        <f>-Q175</f>
        <v>548.29</v>
      </c>
    </row>
    <row r="176" spans="1:19">
      <c r="A176" s="59" t="s">
        <v>198</v>
      </c>
      <c r="B176" s="59" t="s">
        <v>199</v>
      </c>
      <c r="C176" s="59" t="s">
        <v>200</v>
      </c>
      <c r="D176" s="59" t="s">
        <v>201</v>
      </c>
      <c r="E176" s="59" t="s">
        <v>201</v>
      </c>
      <c r="F176" s="59" t="s">
        <v>202</v>
      </c>
      <c r="G176" s="59" t="s">
        <v>203</v>
      </c>
      <c r="H176" s="59" t="s">
        <v>204</v>
      </c>
      <c r="I176" s="59" t="s">
        <v>337</v>
      </c>
      <c r="J176" s="59" t="s">
        <v>206</v>
      </c>
      <c r="K176" s="59" t="s">
        <v>207</v>
      </c>
      <c r="L176" s="59" t="s">
        <v>337</v>
      </c>
      <c r="M176" s="59" t="s">
        <v>208</v>
      </c>
      <c r="N176" s="59" t="s">
        <v>207</v>
      </c>
      <c r="O176" s="59" t="s">
        <v>207</v>
      </c>
      <c r="P176" s="57">
        <v>203437</v>
      </c>
      <c r="Q176" s="58">
        <v>2034.37</v>
      </c>
      <c r="R176" t="str">
        <f t="shared" si="3"/>
        <v>201708</v>
      </c>
      <c r="S176" s="39">
        <f>Q176</f>
        <v>2034.37</v>
      </c>
    </row>
    <row r="177" spans="1:19">
      <c r="A177" s="59" t="s">
        <v>198</v>
      </c>
      <c r="B177" s="59" t="s">
        <v>199</v>
      </c>
      <c r="C177" s="59" t="s">
        <v>200</v>
      </c>
      <c r="D177" s="59" t="s">
        <v>201</v>
      </c>
      <c r="E177" s="59" t="s">
        <v>201</v>
      </c>
      <c r="F177" s="59" t="s">
        <v>202</v>
      </c>
      <c r="G177" s="59" t="s">
        <v>203</v>
      </c>
      <c r="H177" s="59" t="s">
        <v>204</v>
      </c>
      <c r="I177" s="59" t="s">
        <v>337</v>
      </c>
      <c r="J177" s="59" t="s">
        <v>206</v>
      </c>
      <c r="K177" s="59" t="s">
        <v>207</v>
      </c>
      <c r="L177" s="59" t="s">
        <v>337</v>
      </c>
      <c r="M177" s="59" t="s">
        <v>208</v>
      </c>
      <c r="N177" s="59" t="s">
        <v>209</v>
      </c>
      <c r="O177" s="59" t="s">
        <v>207</v>
      </c>
      <c r="P177" s="57">
        <v>93884</v>
      </c>
      <c r="Q177" s="58">
        <v>-938.84</v>
      </c>
      <c r="R177" t="str">
        <f t="shared" si="3"/>
        <v>201708</v>
      </c>
      <c r="S177" s="39">
        <f>-Q177</f>
        <v>938.84</v>
      </c>
    </row>
    <row r="178" spans="1:19">
      <c r="A178" s="59" t="s">
        <v>198</v>
      </c>
      <c r="B178" s="59" t="s">
        <v>199</v>
      </c>
      <c r="C178" s="59" t="s">
        <v>200</v>
      </c>
      <c r="D178" s="59" t="s">
        <v>201</v>
      </c>
      <c r="E178" s="59" t="s">
        <v>201</v>
      </c>
      <c r="F178" s="59" t="s">
        <v>202</v>
      </c>
      <c r="G178" s="59" t="s">
        <v>203</v>
      </c>
      <c r="H178" s="59" t="s">
        <v>204</v>
      </c>
      <c r="I178" s="59" t="s">
        <v>338</v>
      </c>
      <c r="J178" s="59" t="s">
        <v>206</v>
      </c>
      <c r="K178" s="59" t="s">
        <v>207</v>
      </c>
      <c r="L178" s="59" t="s">
        <v>338</v>
      </c>
      <c r="M178" s="59" t="s">
        <v>208</v>
      </c>
      <c r="N178" s="59" t="s">
        <v>207</v>
      </c>
      <c r="O178" s="59" t="s">
        <v>207</v>
      </c>
      <c r="P178" s="57">
        <v>106537</v>
      </c>
      <c r="Q178" s="58">
        <v>1065.3699999999999</v>
      </c>
      <c r="R178" t="str">
        <f t="shared" si="3"/>
        <v>201708</v>
      </c>
      <c r="S178" s="39">
        <f>Q178</f>
        <v>1065.3699999999999</v>
      </c>
    </row>
    <row r="179" spans="1:19">
      <c r="A179" s="59" t="s">
        <v>198</v>
      </c>
      <c r="B179" s="59" t="s">
        <v>199</v>
      </c>
      <c r="C179" s="59" t="s">
        <v>200</v>
      </c>
      <c r="D179" s="59" t="s">
        <v>201</v>
      </c>
      <c r="E179" s="59" t="s">
        <v>201</v>
      </c>
      <c r="F179" s="59" t="s">
        <v>202</v>
      </c>
      <c r="G179" s="59" t="s">
        <v>203</v>
      </c>
      <c r="H179" s="59" t="s">
        <v>204</v>
      </c>
      <c r="I179" s="59" t="s">
        <v>339</v>
      </c>
      <c r="J179" s="59" t="s">
        <v>206</v>
      </c>
      <c r="K179" s="59" t="s">
        <v>207</v>
      </c>
      <c r="L179" s="59" t="s">
        <v>339</v>
      </c>
      <c r="M179" s="59" t="s">
        <v>208</v>
      </c>
      <c r="N179" s="59" t="s">
        <v>209</v>
      </c>
      <c r="O179" s="59" t="s">
        <v>207</v>
      </c>
      <c r="P179" s="57">
        <v>46064</v>
      </c>
      <c r="Q179" s="58">
        <v>-460.64</v>
      </c>
      <c r="R179" t="str">
        <f t="shared" si="3"/>
        <v>201708</v>
      </c>
      <c r="S179" s="39">
        <f>-Q179</f>
        <v>460.64</v>
      </c>
    </row>
    <row r="180" spans="1:19">
      <c r="A180" s="59" t="s">
        <v>198</v>
      </c>
      <c r="B180" s="59" t="s">
        <v>199</v>
      </c>
      <c r="C180" s="59" t="s">
        <v>200</v>
      </c>
      <c r="D180" s="59" t="s">
        <v>201</v>
      </c>
      <c r="E180" s="59" t="s">
        <v>201</v>
      </c>
      <c r="F180" s="59" t="s">
        <v>202</v>
      </c>
      <c r="G180" s="59" t="s">
        <v>203</v>
      </c>
      <c r="H180" s="59" t="s">
        <v>204</v>
      </c>
      <c r="I180" s="59" t="s">
        <v>340</v>
      </c>
      <c r="J180" s="59" t="s">
        <v>206</v>
      </c>
      <c r="K180" s="59" t="s">
        <v>207</v>
      </c>
      <c r="L180" s="59" t="s">
        <v>340</v>
      </c>
      <c r="M180" s="59" t="s">
        <v>208</v>
      </c>
      <c r="N180" s="59" t="s">
        <v>207</v>
      </c>
      <c r="O180" s="59" t="s">
        <v>207</v>
      </c>
      <c r="P180" s="57">
        <v>121308</v>
      </c>
      <c r="Q180" s="58">
        <v>1213.08</v>
      </c>
      <c r="R180" t="str">
        <f t="shared" si="3"/>
        <v>201708</v>
      </c>
      <c r="S180" s="39">
        <f>Q180</f>
        <v>1213.08</v>
      </c>
    </row>
    <row r="181" spans="1:19">
      <c r="A181" s="59" t="s">
        <v>198</v>
      </c>
      <c r="B181" s="59" t="s">
        <v>199</v>
      </c>
      <c r="C181" s="59" t="s">
        <v>200</v>
      </c>
      <c r="D181" s="59" t="s">
        <v>201</v>
      </c>
      <c r="E181" s="59" t="s">
        <v>201</v>
      </c>
      <c r="F181" s="59" t="s">
        <v>202</v>
      </c>
      <c r="G181" s="59" t="s">
        <v>203</v>
      </c>
      <c r="H181" s="59" t="s">
        <v>204</v>
      </c>
      <c r="I181" s="59" t="s">
        <v>340</v>
      </c>
      <c r="J181" s="59" t="s">
        <v>206</v>
      </c>
      <c r="K181" s="59" t="s">
        <v>207</v>
      </c>
      <c r="L181" s="59" t="s">
        <v>340</v>
      </c>
      <c r="M181" s="59" t="s">
        <v>208</v>
      </c>
      <c r="N181" s="59" t="s">
        <v>209</v>
      </c>
      <c r="O181" s="59" t="s">
        <v>207</v>
      </c>
      <c r="P181" s="57">
        <v>38302000</v>
      </c>
      <c r="Q181" s="55">
        <v>-383020</v>
      </c>
      <c r="R181" t="str">
        <f t="shared" si="3"/>
        <v>201708</v>
      </c>
      <c r="S181" s="39">
        <f>-Q181</f>
        <v>383020</v>
      </c>
    </row>
    <row r="182" spans="1:19">
      <c r="A182" s="59" t="s">
        <v>198</v>
      </c>
      <c r="B182" s="59" t="s">
        <v>199</v>
      </c>
      <c r="C182" s="59" t="s">
        <v>200</v>
      </c>
      <c r="D182" s="59" t="s">
        <v>201</v>
      </c>
      <c r="E182" s="59" t="s">
        <v>201</v>
      </c>
      <c r="F182" s="59" t="s">
        <v>202</v>
      </c>
      <c r="G182" s="59" t="s">
        <v>203</v>
      </c>
      <c r="H182" s="59" t="s">
        <v>204</v>
      </c>
      <c r="I182" s="59" t="s">
        <v>341</v>
      </c>
      <c r="J182" s="59" t="s">
        <v>206</v>
      </c>
      <c r="K182" s="59" t="s">
        <v>207</v>
      </c>
      <c r="L182" s="59" t="s">
        <v>341</v>
      </c>
      <c r="M182" s="59" t="s">
        <v>208</v>
      </c>
      <c r="N182" s="59" t="s">
        <v>207</v>
      </c>
      <c r="O182" s="59" t="s">
        <v>207</v>
      </c>
      <c r="P182" s="57">
        <v>558935</v>
      </c>
      <c r="Q182" s="58">
        <v>5589.35</v>
      </c>
      <c r="R182" t="str">
        <f t="shared" si="3"/>
        <v>201708</v>
      </c>
      <c r="S182" s="39">
        <f>Q182</f>
        <v>5589.35</v>
      </c>
    </row>
    <row r="183" spans="1:19">
      <c r="A183" s="59" t="s">
        <v>198</v>
      </c>
      <c r="B183" s="59" t="s">
        <v>199</v>
      </c>
      <c r="C183" s="59" t="s">
        <v>200</v>
      </c>
      <c r="D183" s="59" t="s">
        <v>201</v>
      </c>
      <c r="E183" s="59" t="s">
        <v>201</v>
      </c>
      <c r="F183" s="59" t="s">
        <v>202</v>
      </c>
      <c r="G183" s="59" t="s">
        <v>203</v>
      </c>
      <c r="H183" s="59" t="s">
        <v>204</v>
      </c>
      <c r="I183" s="59" t="s">
        <v>342</v>
      </c>
      <c r="J183" s="59" t="s">
        <v>206</v>
      </c>
      <c r="K183" s="59" t="s">
        <v>207</v>
      </c>
      <c r="L183" s="59" t="s">
        <v>342</v>
      </c>
      <c r="M183" s="59" t="s">
        <v>208</v>
      </c>
      <c r="N183" s="59" t="s">
        <v>209</v>
      </c>
      <c r="O183" s="59" t="s">
        <v>207</v>
      </c>
      <c r="P183" s="57">
        <v>641963</v>
      </c>
      <c r="Q183" s="58">
        <v>-6419.63</v>
      </c>
      <c r="R183" t="str">
        <f t="shared" si="3"/>
        <v>201708</v>
      </c>
      <c r="S183" s="39">
        <f>-Q183</f>
        <v>6419.63</v>
      </c>
    </row>
    <row r="184" spans="1:19">
      <c r="A184" s="59" t="s">
        <v>198</v>
      </c>
      <c r="B184" s="59" t="s">
        <v>199</v>
      </c>
      <c r="C184" s="59" t="s">
        <v>200</v>
      </c>
      <c r="D184" s="59" t="s">
        <v>201</v>
      </c>
      <c r="E184" s="59" t="s">
        <v>201</v>
      </c>
      <c r="F184" s="59" t="s">
        <v>202</v>
      </c>
      <c r="G184" s="59" t="s">
        <v>203</v>
      </c>
      <c r="H184" s="59" t="s">
        <v>204</v>
      </c>
      <c r="I184" s="59" t="s">
        <v>343</v>
      </c>
      <c r="J184" s="59" t="s">
        <v>206</v>
      </c>
      <c r="K184" s="59" t="s">
        <v>207</v>
      </c>
      <c r="L184" s="59" t="s">
        <v>343</v>
      </c>
      <c r="M184" s="59" t="s">
        <v>208</v>
      </c>
      <c r="N184" s="59" t="s">
        <v>207</v>
      </c>
      <c r="O184" s="59" t="s">
        <v>207</v>
      </c>
      <c r="P184" s="57">
        <v>186036</v>
      </c>
      <c r="Q184" s="58">
        <v>1860.36</v>
      </c>
      <c r="R184" t="str">
        <f t="shared" si="3"/>
        <v>201708</v>
      </c>
      <c r="S184" s="39">
        <f>Q184</f>
        <v>1860.36</v>
      </c>
    </row>
    <row r="185" spans="1:19">
      <c r="A185" s="59" t="s">
        <v>198</v>
      </c>
      <c r="B185" s="59" t="s">
        <v>199</v>
      </c>
      <c r="C185" s="59" t="s">
        <v>200</v>
      </c>
      <c r="D185" s="59" t="s">
        <v>201</v>
      </c>
      <c r="E185" s="59" t="s">
        <v>201</v>
      </c>
      <c r="F185" s="59" t="s">
        <v>202</v>
      </c>
      <c r="G185" s="59" t="s">
        <v>203</v>
      </c>
      <c r="H185" s="59" t="s">
        <v>204</v>
      </c>
      <c r="I185" s="59" t="s">
        <v>344</v>
      </c>
      <c r="J185" s="59" t="s">
        <v>206</v>
      </c>
      <c r="K185" s="59" t="s">
        <v>207</v>
      </c>
      <c r="L185" s="59" t="s">
        <v>344</v>
      </c>
      <c r="M185" s="59" t="s">
        <v>208</v>
      </c>
      <c r="N185" s="59" t="s">
        <v>209</v>
      </c>
      <c r="O185" s="59" t="s">
        <v>207</v>
      </c>
      <c r="P185" s="57">
        <v>24764</v>
      </c>
      <c r="Q185" s="58">
        <v>-247.64</v>
      </c>
      <c r="R185" t="str">
        <f t="shared" si="3"/>
        <v>201708</v>
      </c>
      <c r="S185" s="39">
        <f>-Q185</f>
        <v>247.64</v>
      </c>
    </row>
    <row r="186" spans="1:19">
      <c r="A186" s="59" t="s">
        <v>198</v>
      </c>
      <c r="B186" s="59" t="s">
        <v>199</v>
      </c>
      <c r="C186" s="59" t="s">
        <v>200</v>
      </c>
      <c r="D186" s="59" t="s">
        <v>201</v>
      </c>
      <c r="E186" s="59" t="s">
        <v>201</v>
      </c>
      <c r="F186" s="59" t="s">
        <v>202</v>
      </c>
      <c r="G186" s="59" t="s">
        <v>203</v>
      </c>
      <c r="H186" s="59" t="s">
        <v>204</v>
      </c>
      <c r="I186" s="59" t="s">
        <v>345</v>
      </c>
      <c r="J186" s="59" t="s">
        <v>206</v>
      </c>
      <c r="K186" s="59" t="s">
        <v>207</v>
      </c>
      <c r="L186" s="59" t="s">
        <v>345</v>
      </c>
      <c r="M186" s="59" t="s">
        <v>208</v>
      </c>
      <c r="N186" s="59" t="s">
        <v>207</v>
      </c>
      <c r="O186" s="59" t="s">
        <v>207</v>
      </c>
      <c r="P186" s="57">
        <v>55308</v>
      </c>
      <c r="Q186" s="58">
        <v>553.08000000000004</v>
      </c>
      <c r="R186" t="str">
        <f t="shared" si="3"/>
        <v>201708</v>
      </c>
      <c r="S186" s="39">
        <f>Q186</f>
        <v>553.08000000000004</v>
      </c>
    </row>
    <row r="187" spans="1:19">
      <c r="A187" s="59" t="s">
        <v>198</v>
      </c>
      <c r="B187" s="59" t="s">
        <v>199</v>
      </c>
      <c r="C187" s="59" t="s">
        <v>200</v>
      </c>
      <c r="D187" s="59" t="s">
        <v>201</v>
      </c>
      <c r="E187" s="59" t="s">
        <v>201</v>
      </c>
      <c r="F187" s="59" t="s">
        <v>202</v>
      </c>
      <c r="G187" s="59" t="s">
        <v>203</v>
      </c>
      <c r="H187" s="59" t="s">
        <v>204</v>
      </c>
      <c r="I187" s="59" t="s">
        <v>346</v>
      </c>
      <c r="J187" s="59" t="s">
        <v>206</v>
      </c>
      <c r="K187" s="59" t="s">
        <v>207</v>
      </c>
      <c r="L187" s="59" t="s">
        <v>346</v>
      </c>
      <c r="M187" s="59" t="s">
        <v>208</v>
      </c>
      <c r="N187" s="59" t="s">
        <v>209</v>
      </c>
      <c r="O187" s="59" t="s">
        <v>207</v>
      </c>
      <c r="P187" s="57">
        <v>34464</v>
      </c>
      <c r="Q187" s="58">
        <v>-344.64</v>
      </c>
      <c r="R187" t="str">
        <f t="shared" si="3"/>
        <v>201708</v>
      </c>
      <c r="S187" s="39">
        <f>-Q187</f>
        <v>344.64</v>
      </c>
    </row>
    <row r="188" spans="1:19">
      <c r="A188" s="59" t="s">
        <v>198</v>
      </c>
      <c r="B188" s="59" t="s">
        <v>199</v>
      </c>
      <c r="C188" s="59" t="s">
        <v>200</v>
      </c>
      <c r="D188" s="59" t="s">
        <v>201</v>
      </c>
      <c r="E188" s="59" t="s">
        <v>201</v>
      </c>
      <c r="F188" s="59" t="s">
        <v>202</v>
      </c>
      <c r="G188" s="59" t="s">
        <v>203</v>
      </c>
      <c r="H188" s="59" t="s">
        <v>204</v>
      </c>
      <c r="I188" s="59" t="s">
        <v>347</v>
      </c>
      <c r="J188" s="59" t="s">
        <v>206</v>
      </c>
      <c r="K188" s="59" t="s">
        <v>207</v>
      </c>
      <c r="L188" s="59" t="s">
        <v>347</v>
      </c>
      <c r="M188" s="59" t="s">
        <v>208</v>
      </c>
      <c r="N188" s="59" t="s">
        <v>209</v>
      </c>
      <c r="O188" s="59" t="s">
        <v>207</v>
      </c>
      <c r="P188" s="57">
        <v>71464</v>
      </c>
      <c r="Q188" s="58">
        <v>-714.64</v>
      </c>
      <c r="R188" t="str">
        <f t="shared" si="3"/>
        <v>201708</v>
      </c>
      <c r="S188" s="39">
        <f>-Q188</f>
        <v>714.64</v>
      </c>
    </row>
    <row r="189" spans="1:19">
      <c r="A189" s="59" t="s">
        <v>198</v>
      </c>
      <c r="B189" s="59" t="s">
        <v>199</v>
      </c>
      <c r="C189" s="59" t="s">
        <v>200</v>
      </c>
      <c r="D189" s="59" t="s">
        <v>201</v>
      </c>
      <c r="E189" s="59" t="s">
        <v>201</v>
      </c>
      <c r="F189" s="59" t="s">
        <v>202</v>
      </c>
      <c r="G189" s="59" t="s">
        <v>203</v>
      </c>
      <c r="H189" s="59" t="s">
        <v>204</v>
      </c>
      <c r="I189" s="59" t="s">
        <v>348</v>
      </c>
      <c r="J189" s="59" t="s">
        <v>206</v>
      </c>
      <c r="K189" s="59" t="s">
        <v>207</v>
      </c>
      <c r="L189" s="59" t="s">
        <v>348</v>
      </c>
      <c r="M189" s="59" t="s">
        <v>208</v>
      </c>
      <c r="N189" s="59" t="s">
        <v>207</v>
      </c>
      <c r="O189" s="59" t="s">
        <v>207</v>
      </c>
      <c r="P189" s="57">
        <v>280335</v>
      </c>
      <c r="Q189" s="58">
        <v>2803.35</v>
      </c>
      <c r="R189" t="str">
        <f t="shared" si="3"/>
        <v>201708</v>
      </c>
      <c r="S189" s="39">
        <f>Q189</f>
        <v>2803.35</v>
      </c>
    </row>
    <row r="190" spans="1:19">
      <c r="A190" s="59" t="s">
        <v>198</v>
      </c>
      <c r="B190" s="59" t="s">
        <v>199</v>
      </c>
      <c r="C190" s="59" t="s">
        <v>200</v>
      </c>
      <c r="D190" s="59" t="s">
        <v>201</v>
      </c>
      <c r="E190" s="59" t="s">
        <v>201</v>
      </c>
      <c r="F190" s="59" t="s">
        <v>202</v>
      </c>
      <c r="G190" s="59" t="s">
        <v>203</v>
      </c>
      <c r="H190" s="59" t="s">
        <v>204</v>
      </c>
      <c r="I190" s="59" t="s">
        <v>349</v>
      </c>
      <c r="J190" s="59" t="s">
        <v>206</v>
      </c>
      <c r="K190" s="59" t="s">
        <v>207</v>
      </c>
      <c r="L190" s="59" t="s">
        <v>349</v>
      </c>
      <c r="M190" s="59" t="s">
        <v>208</v>
      </c>
      <c r="N190" s="59" t="s">
        <v>207</v>
      </c>
      <c r="O190" s="59" t="s">
        <v>207</v>
      </c>
      <c r="P190" s="57">
        <v>10536</v>
      </c>
      <c r="Q190" s="58">
        <v>105.36</v>
      </c>
      <c r="R190" t="str">
        <f t="shared" si="3"/>
        <v>201708</v>
      </c>
      <c r="S190" s="39">
        <f>Q190</f>
        <v>105.36</v>
      </c>
    </row>
    <row r="191" spans="1:19">
      <c r="A191" s="59" t="s">
        <v>198</v>
      </c>
      <c r="B191" s="59" t="s">
        <v>199</v>
      </c>
      <c r="C191" s="59" t="s">
        <v>200</v>
      </c>
      <c r="D191" s="59" t="s">
        <v>201</v>
      </c>
      <c r="E191" s="59" t="s">
        <v>201</v>
      </c>
      <c r="F191" s="59" t="s">
        <v>202</v>
      </c>
      <c r="G191" s="59" t="s">
        <v>203</v>
      </c>
      <c r="H191" s="59" t="s">
        <v>204</v>
      </c>
      <c r="I191" s="59" t="s">
        <v>350</v>
      </c>
      <c r="J191" s="59" t="s">
        <v>206</v>
      </c>
      <c r="K191" s="59" t="s">
        <v>207</v>
      </c>
      <c r="L191" s="59" t="s">
        <v>350</v>
      </c>
      <c r="M191" s="59" t="s">
        <v>208</v>
      </c>
      <c r="N191" s="59" t="s">
        <v>207</v>
      </c>
      <c r="O191" s="59" t="s">
        <v>207</v>
      </c>
      <c r="P191" s="57">
        <v>10309</v>
      </c>
      <c r="Q191" s="58">
        <v>103.09</v>
      </c>
      <c r="R191" t="str">
        <f t="shared" si="3"/>
        <v>201708</v>
      </c>
      <c r="S191" s="39">
        <f>Q191</f>
        <v>103.09</v>
      </c>
    </row>
    <row r="192" spans="1:19">
      <c r="A192" s="59" t="s">
        <v>198</v>
      </c>
      <c r="B192" s="59" t="s">
        <v>199</v>
      </c>
      <c r="C192" s="59" t="s">
        <v>200</v>
      </c>
      <c r="D192" s="59" t="s">
        <v>201</v>
      </c>
      <c r="E192" s="59" t="s">
        <v>201</v>
      </c>
      <c r="F192" s="59" t="s">
        <v>202</v>
      </c>
      <c r="G192" s="59" t="s">
        <v>203</v>
      </c>
      <c r="H192" s="59" t="s">
        <v>204</v>
      </c>
      <c r="I192" s="59" t="s">
        <v>351</v>
      </c>
      <c r="J192" s="59" t="s">
        <v>206</v>
      </c>
      <c r="K192" s="59" t="s">
        <v>207</v>
      </c>
      <c r="L192" s="59" t="s">
        <v>351</v>
      </c>
      <c r="M192" s="59" t="s">
        <v>208</v>
      </c>
      <c r="N192" s="59" t="s">
        <v>209</v>
      </c>
      <c r="O192" s="59" t="s">
        <v>207</v>
      </c>
      <c r="P192" s="57">
        <v>43065</v>
      </c>
      <c r="Q192" s="58">
        <v>-430.65</v>
      </c>
      <c r="R192" t="str">
        <f t="shared" si="3"/>
        <v>201708</v>
      </c>
      <c r="S192" s="39">
        <f>-Q192</f>
        <v>430.65</v>
      </c>
    </row>
    <row r="193" spans="1:19">
      <c r="A193" s="59" t="s">
        <v>198</v>
      </c>
      <c r="B193" s="59" t="s">
        <v>199</v>
      </c>
      <c r="C193" s="59" t="s">
        <v>200</v>
      </c>
      <c r="D193" s="59" t="s">
        <v>201</v>
      </c>
      <c r="E193" s="59" t="s">
        <v>201</v>
      </c>
      <c r="F193" s="59" t="s">
        <v>202</v>
      </c>
      <c r="G193" s="59" t="s">
        <v>203</v>
      </c>
      <c r="H193" s="59" t="s">
        <v>204</v>
      </c>
      <c r="I193" s="59" t="s">
        <v>352</v>
      </c>
      <c r="J193" s="59" t="s">
        <v>206</v>
      </c>
      <c r="K193" s="59" t="s">
        <v>207</v>
      </c>
      <c r="L193" s="59" t="s">
        <v>352</v>
      </c>
      <c r="M193" s="59" t="s">
        <v>208</v>
      </c>
      <c r="N193" s="59" t="s">
        <v>207</v>
      </c>
      <c r="O193" s="59" t="s">
        <v>207</v>
      </c>
      <c r="P193" s="57">
        <v>33036</v>
      </c>
      <c r="Q193" s="58">
        <v>330.36</v>
      </c>
      <c r="R193" t="str">
        <f t="shared" si="3"/>
        <v>201708</v>
      </c>
      <c r="S193" s="39">
        <f>Q193</f>
        <v>330.36</v>
      </c>
    </row>
    <row r="194" spans="1:19">
      <c r="A194" s="59" t="s">
        <v>198</v>
      </c>
      <c r="B194" s="59" t="s">
        <v>199</v>
      </c>
      <c r="C194" s="59" t="s">
        <v>200</v>
      </c>
      <c r="D194" s="59" t="s">
        <v>201</v>
      </c>
      <c r="E194" s="59" t="s">
        <v>201</v>
      </c>
      <c r="F194" s="59" t="s">
        <v>202</v>
      </c>
      <c r="G194" s="59" t="s">
        <v>203</v>
      </c>
      <c r="H194" s="59" t="s">
        <v>204</v>
      </c>
      <c r="I194" s="59" t="s">
        <v>352</v>
      </c>
      <c r="J194" s="59" t="s">
        <v>206</v>
      </c>
      <c r="K194" s="59" t="s">
        <v>207</v>
      </c>
      <c r="L194" s="59" t="s">
        <v>352</v>
      </c>
      <c r="M194" s="59" t="s">
        <v>208</v>
      </c>
      <c r="N194" s="59" t="s">
        <v>209</v>
      </c>
      <c r="O194" s="59" t="s">
        <v>207</v>
      </c>
      <c r="P194" s="57">
        <v>49064</v>
      </c>
      <c r="Q194" s="58">
        <v>-490.64</v>
      </c>
      <c r="R194" t="str">
        <f t="shared" si="3"/>
        <v>201708</v>
      </c>
      <c r="S194" s="39">
        <f>-Q194</f>
        <v>490.64</v>
      </c>
    </row>
    <row r="195" spans="1:19">
      <c r="A195" s="59" t="s">
        <v>198</v>
      </c>
      <c r="B195" s="59" t="s">
        <v>199</v>
      </c>
      <c r="C195" s="59" t="s">
        <v>200</v>
      </c>
      <c r="D195" s="59" t="s">
        <v>201</v>
      </c>
      <c r="E195" s="59" t="s">
        <v>201</v>
      </c>
      <c r="F195" s="59" t="s">
        <v>202</v>
      </c>
      <c r="G195" s="59" t="s">
        <v>203</v>
      </c>
      <c r="H195" s="59" t="s">
        <v>353</v>
      </c>
      <c r="I195" s="59" t="s">
        <v>354</v>
      </c>
      <c r="J195" s="59" t="s">
        <v>206</v>
      </c>
      <c r="K195" s="59" t="s">
        <v>207</v>
      </c>
      <c r="L195" s="59" t="s">
        <v>354</v>
      </c>
      <c r="M195" s="59" t="s">
        <v>208</v>
      </c>
      <c r="N195" s="59" t="s">
        <v>207</v>
      </c>
      <c r="O195" s="59" t="s">
        <v>207</v>
      </c>
      <c r="P195" s="57">
        <v>60337</v>
      </c>
      <c r="Q195" s="58">
        <v>603.37</v>
      </c>
      <c r="R195" t="str">
        <f t="shared" ref="R195:R258" si="4">MID(L195,1,6)</f>
        <v>201709</v>
      </c>
      <c r="S195" s="39">
        <f>Q195</f>
        <v>603.37</v>
      </c>
    </row>
    <row r="196" spans="1:19">
      <c r="A196" s="59" t="s">
        <v>198</v>
      </c>
      <c r="B196" s="59" t="s">
        <v>199</v>
      </c>
      <c r="C196" s="59" t="s">
        <v>200</v>
      </c>
      <c r="D196" s="59" t="s">
        <v>201</v>
      </c>
      <c r="E196" s="59" t="s">
        <v>201</v>
      </c>
      <c r="F196" s="59" t="s">
        <v>202</v>
      </c>
      <c r="G196" s="59" t="s">
        <v>203</v>
      </c>
      <c r="H196" s="59" t="s">
        <v>353</v>
      </c>
      <c r="I196" s="59" t="s">
        <v>355</v>
      </c>
      <c r="J196" s="59" t="s">
        <v>206</v>
      </c>
      <c r="K196" s="59" t="s">
        <v>207</v>
      </c>
      <c r="L196" s="59" t="s">
        <v>355</v>
      </c>
      <c r="M196" s="59" t="s">
        <v>208</v>
      </c>
      <c r="N196" s="59" t="s">
        <v>207</v>
      </c>
      <c r="O196" s="59" t="s">
        <v>207</v>
      </c>
      <c r="P196" s="57">
        <v>231207</v>
      </c>
      <c r="Q196" s="58">
        <v>2312.0700000000002</v>
      </c>
      <c r="R196" t="str">
        <f t="shared" si="4"/>
        <v>201709</v>
      </c>
      <c r="S196" s="39">
        <f>Q196</f>
        <v>2312.0700000000002</v>
      </c>
    </row>
    <row r="197" spans="1:19">
      <c r="A197" s="59" t="s">
        <v>198</v>
      </c>
      <c r="B197" s="59" t="s">
        <v>199</v>
      </c>
      <c r="C197" s="59" t="s">
        <v>200</v>
      </c>
      <c r="D197" s="59" t="s">
        <v>201</v>
      </c>
      <c r="E197" s="59" t="s">
        <v>201</v>
      </c>
      <c r="F197" s="59" t="s">
        <v>202</v>
      </c>
      <c r="G197" s="59" t="s">
        <v>203</v>
      </c>
      <c r="H197" s="59" t="s">
        <v>353</v>
      </c>
      <c r="I197" s="59" t="s">
        <v>356</v>
      </c>
      <c r="J197" s="59" t="s">
        <v>206</v>
      </c>
      <c r="K197" s="59" t="s">
        <v>207</v>
      </c>
      <c r="L197" s="59" t="s">
        <v>356</v>
      </c>
      <c r="M197" s="59" t="s">
        <v>208</v>
      </c>
      <c r="N197" s="59" t="s">
        <v>207</v>
      </c>
      <c r="O197" s="59" t="s">
        <v>207</v>
      </c>
      <c r="P197" s="57">
        <v>339894</v>
      </c>
      <c r="Q197" s="58">
        <v>3398.94</v>
      </c>
      <c r="R197" t="str">
        <f t="shared" si="4"/>
        <v>201709</v>
      </c>
      <c r="S197" s="39">
        <f>Q197</f>
        <v>3398.94</v>
      </c>
    </row>
    <row r="198" spans="1:19">
      <c r="A198" s="59" t="s">
        <v>198</v>
      </c>
      <c r="B198" s="59" t="s">
        <v>199</v>
      </c>
      <c r="C198" s="59" t="s">
        <v>200</v>
      </c>
      <c r="D198" s="59" t="s">
        <v>201</v>
      </c>
      <c r="E198" s="59" t="s">
        <v>201</v>
      </c>
      <c r="F198" s="59" t="s">
        <v>202</v>
      </c>
      <c r="G198" s="59" t="s">
        <v>203</v>
      </c>
      <c r="H198" s="59" t="s">
        <v>353</v>
      </c>
      <c r="I198" s="59" t="s">
        <v>357</v>
      </c>
      <c r="J198" s="59" t="s">
        <v>206</v>
      </c>
      <c r="K198" s="59" t="s">
        <v>207</v>
      </c>
      <c r="L198" s="59" t="s">
        <v>357</v>
      </c>
      <c r="M198" s="59" t="s">
        <v>208</v>
      </c>
      <c r="N198" s="59" t="s">
        <v>209</v>
      </c>
      <c r="O198" s="59" t="s">
        <v>207</v>
      </c>
      <c r="P198" s="57">
        <v>480322</v>
      </c>
      <c r="Q198" s="58">
        <v>-4803.22</v>
      </c>
      <c r="R198" t="str">
        <f t="shared" si="4"/>
        <v>201709</v>
      </c>
      <c r="S198" s="39">
        <f>-Q198</f>
        <v>4803.22</v>
      </c>
    </row>
    <row r="199" spans="1:19">
      <c r="A199" s="59" t="s">
        <v>198</v>
      </c>
      <c r="B199" s="59" t="s">
        <v>199</v>
      </c>
      <c r="C199" s="59" t="s">
        <v>200</v>
      </c>
      <c r="D199" s="59" t="s">
        <v>201</v>
      </c>
      <c r="E199" s="59" t="s">
        <v>201</v>
      </c>
      <c r="F199" s="59" t="s">
        <v>202</v>
      </c>
      <c r="G199" s="59" t="s">
        <v>203</v>
      </c>
      <c r="H199" s="59" t="s">
        <v>353</v>
      </c>
      <c r="I199" s="59" t="s">
        <v>358</v>
      </c>
      <c r="J199" s="59" t="s">
        <v>206</v>
      </c>
      <c r="K199" s="59" t="s">
        <v>207</v>
      </c>
      <c r="L199" s="59" t="s">
        <v>358</v>
      </c>
      <c r="M199" s="59" t="s">
        <v>208</v>
      </c>
      <c r="N199" s="59" t="s">
        <v>207</v>
      </c>
      <c r="O199" s="59" t="s">
        <v>207</v>
      </c>
      <c r="P199" s="57">
        <v>11935</v>
      </c>
      <c r="Q199" s="58">
        <v>119.35</v>
      </c>
      <c r="R199" t="str">
        <f t="shared" si="4"/>
        <v>201709</v>
      </c>
      <c r="S199" s="39">
        <f>Q199</f>
        <v>119.35</v>
      </c>
    </row>
    <row r="200" spans="1:19">
      <c r="A200" s="59" t="s">
        <v>198</v>
      </c>
      <c r="B200" s="59" t="s">
        <v>199</v>
      </c>
      <c r="C200" s="59" t="s">
        <v>200</v>
      </c>
      <c r="D200" s="59" t="s">
        <v>201</v>
      </c>
      <c r="E200" s="59" t="s">
        <v>201</v>
      </c>
      <c r="F200" s="59" t="s">
        <v>202</v>
      </c>
      <c r="G200" s="59" t="s">
        <v>203</v>
      </c>
      <c r="H200" s="59" t="s">
        <v>353</v>
      </c>
      <c r="I200" s="59" t="s">
        <v>359</v>
      </c>
      <c r="J200" s="59" t="s">
        <v>206</v>
      </c>
      <c r="K200" s="59" t="s">
        <v>207</v>
      </c>
      <c r="L200" s="59" t="s">
        <v>359</v>
      </c>
      <c r="M200" s="59" t="s">
        <v>208</v>
      </c>
      <c r="N200" s="59" t="s">
        <v>207</v>
      </c>
      <c r="O200" s="59" t="s">
        <v>207</v>
      </c>
      <c r="P200" s="57">
        <v>99936</v>
      </c>
      <c r="Q200" s="58">
        <v>999.36</v>
      </c>
      <c r="R200" t="str">
        <f t="shared" si="4"/>
        <v>201709</v>
      </c>
      <c r="S200" s="39">
        <f>Q200</f>
        <v>999.36</v>
      </c>
    </row>
    <row r="201" spans="1:19">
      <c r="A201" s="59" t="s">
        <v>198</v>
      </c>
      <c r="B201" s="59" t="s">
        <v>199</v>
      </c>
      <c r="C201" s="59" t="s">
        <v>200</v>
      </c>
      <c r="D201" s="59" t="s">
        <v>201</v>
      </c>
      <c r="E201" s="59" t="s">
        <v>201</v>
      </c>
      <c r="F201" s="59" t="s">
        <v>202</v>
      </c>
      <c r="G201" s="59" t="s">
        <v>203</v>
      </c>
      <c r="H201" s="59" t="s">
        <v>353</v>
      </c>
      <c r="I201" s="59" t="s">
        <v>360</v>
      </c>
      <c r="J201" s="59" t="s">
        <v>206</v>
      </c>
      <c r="K201" s="59" t="s">
        <v>207</v>
      </c>
      <c r="L201" s="59" t="s">
        <v>360</v>
      </c>
      <c r="M201" s="59" t="s">
        <v>208</v>
      </c>
      <c r="N201" s="59" t="s">
        <v>209</v>
      </c>
      <c r="O201" s="59" t="s">
        <v>207</v>
      </c>
      <c r="P201" s="57">
        <v>268292</v>
      </c>
      <c r="Q201" s="58">
        <v>-2682.92</v>
      </c>
      <c r="R201" t="str">
        <f t="shared" si="4"/>
        <v>201709</v>
      </c>
      <c r="S201" s="39">
        <f>-Q201</f>
        <v>2682.92</v>
      </c>
    </row>
    <row r="202" spans="1:19">
      <c r="A202" s="59" t="s">
        <v>198</v>
      </c>
      <c r="B202" s="59" t="s">
        <v>199</v>
      </c>
      <c r="C202" s="59" t="s">
        <v>200</v>
      </c>
      <c r="D202" s="59" t="s">
        <v>201</v>
      </c>
      <c r="E202" s="59" t="s">
        <v>201</v>
      </c>
      <c r="F202" s="59" t="s">
        <v>202</v>
      </c>
      <c r="G202" s="59" t="s">
        <v>203</v>
      </c>
      <c r="H202" s="59" t="s">
        <v>353</v>
      </c>
      <c r="I202" s="59" t="s">
        <v>361</v>
      </c>
      <c r="J202" s="59" t="s">
        <v>206</v>
      </c>
      <c r="K202" s="59" t="s">
        <v>207</v>
      </c>
      <c r="L202" s="59" t="s">
        <v>361</v>
      </c>
      <c r="M202" s="59" t="s">
        <v>208</v>
      </c>
      <c r="N202" s="59" t="s">
        <v>207</v>
      </c>
      <c r="O202" s="59" t="s">
        <v>207</v>
      </c>
      <c r="P202" s="57">
        <v>133436</v>
      </c>
      <c r="Q202" s="58">
        <v>1334.36</v>
      </c>
      <c r="R202" t="str">
        <f t="shared" si="4"/>
        <v>201709</v>
      </c>
      <c r="S202" s="39">
        <f>Q202</f>
        <v>1334.36</v>
      </c>
    </row>
    <row r="203" spans="1:19">
      <c r="A203" s="59" t="s">
        <v>198</v>
      </c>
      <c r="B203" s="59" t="s">
        <v>199</v>
      </c>
      <c r="C203" s="59" t="s">
        <v>200</v>
      </c>
      <c r="D203" s="59" t="s">
        <v>201</v>
      </c>
      <c r="E203" s="59" t="s">
        <v>201</v>
      </c>
      <c r="F203" s="59" t="s">
        <v>202</v>
      </c>
      <c r="G203" s="59" t="s">
        <v>203</v>
      </c>
      <c r="H203" s="59" t="s">
        <v>353</v>
      </c>
      <c r="I203" s="59" t="s">
        <v>362</v>
      </c>
      <c r="J203" s="59" t="s">
        <v>206</v>
      </c>
      <c r="K203" s="59" t="s">
        <v>207</v>
      </c>
      <c r="L203" s="59" t="s">
        <v>362</v>
      </c>
      <c r="M203" s="59" t="s">
        <v>208</v>
      </c>
      <c r="N203" s="59" t="s">
        <v>207</v>
      </c>
      <c r="O203" s="59" t="s">
        <v>207</v>
      </c>
      <c r="P203" s="57">
        <v>122936</v>
      </c>
      <c r="Q203" s="58">
        <v>1229.3599999999999</v>
      </c>
      <c r="R203" t="str">
        <f t="shared" si="4"/>
        <v>201709</v>
      </c>
      <c r="S203" s="39">
        <f>Q203</f>
        <v>1229.3599999999999</v>
      </c>
    </row>
    <row r="204" spans="1:19">
      <c r="A204" s="59" t="s">
        <v>198</v>
      </c>
      <c r="B204" s="59" t="s">
        <v>199</v>
      </c>
      <c r="C204" s="59" t="s">
        <v>200</v>
      </c>
      <c r="D204" s="59" t="s">
        <v>201</v>
      </c>
      <c r="E204" s="59" t="s">
        <v>201</v>
      </c>
      <c r="F204" s="59" t="s">
        <v>202</v>
      </c>
      <c r="G204" s="59" t="s">
        <v>203</v>
      </c>
      <c r="H204" s="59" t="s">
        <v>353</v>
      </c>
      <c r="I204" s="59" t="s">
        <v>363</v>
      </c>
      <c r="J204" s="59" t="s">
        <v>206</v>
      </c>
      <c r="K204" s="59" t="s">
        <v>207</v>
      </c>
      <c r="L204" s="59" t="s">
        <v>363</v>
      </c>
      <c r="M204" s="59" t="s">
        <v>208</v>
      </c>
      <c r="N204" s="59" t="s">
        <v>209</v>
      </c>
      <c r="O204" s="59" t="s">
        <v>207</v>
      </c>
      <c r="P204" s="57">
        <v>25264</v>
      </c>
      <c r="Q204" s="58">
        <v>-252.64</v>
      </c>
      <c r="R204" t="str">
        <f t="shared" si="4"/>
        <v>201709</v>
      </c>
      <c r="S204" s="39">
        <f>-Q204</f>
        <v>252.64</v>
      </c>
    </row>
    <row r="205" spans="1:19">
      <c r="A205" s="59" t="s">
        <v>198</v>
      </c>
      <c r="B205" s="59" t="s">
        <v>199</v>
      </c>
      <c r="C205" s="59" t="s">
        <v>200</v>
      </c>
      <c r="D205" s="59" t="s">
        <v>201</v>
      </c>
      <c r="E205" s="59" t="s">
        <v>201</v>
      </c>
      <c r="F205" s="59" t="s">
        <v>202</v>
      </c>
      <c r="G205" s="59" t="s">
        <v>203</v>
      </c>
      <c r="H205" s="59" t="s">
        <v>353</v>
      </c>
      <c r="I205" s="59" t="s">
        <v>364</v>
      </c>
      <c r="J205" s="59" t="s">
        <v>206</v>
      </c>
      <c r="K205" s="59" t="s">
        <v>207</v>
      </c>
      <c r="L205" s="59" t="s">
        <v>364</v>
      </c>
      <c r="M205" s="59" t="s">
        <v>208</v>
      </c>
      <c r="N205" s="59" t="s">
        <v>209</v>
      </c>
      <c r="O205" s="59" t="s">
        <v>207</v>
      </c>
      <c r="P205" s="57">
        <v>27264</v>
      </c>
      <c r="Q205" s="58">
        <v>-272.64</v>
      </c>
      <c r="R205" t="str">
        <f t="shared" si="4"/>
        <v>201709</v>
      </c>
      <c r="S205" s="39">
        <f>-Q205</f>
        <v>272.64</v>
      </c>
    </row>
    <row r="206" spans="1:19">
      <c r="A206" s="59" t="s">
        <v>198</v>
      </c>
      <c r="B206" s="59" t="s">
        <v>199</v>
      </c>
      <c r="C206" s="59" t="s">
        <v>200</v>
      </c>
      <c r="D206" s="59" t="s">
        <v>201</v>
      </c>
      <c r="E206" s="59" t="s">
        <v>201</v>
      </c>
      <c r="F206" s="59" t="s">
        <v>202</v>
      </c>
      <c r="G206" s="59" t="s">
        <v>203</v>
      </c>
      <c r="H206" s="59" t="s">
        <v>353</v>
      </c>
      <c r="I206" s="59" t="s">
        <v>365</v>
      </c>
      <c r="J206" s="59" t="s">
        <v>206</v>
      </c>
      <c r="K206" s="59" t="s">
        <v>207</v>
      </c>
      <c r="L206" s="59" t="s">
        <v>365</v>
      </c>
      <c r="M206" s="59" t="s">
        <v>208</v>
      </c>
      <c r="N206" s="59" t="s">
        <v>207</v>
      </c>
      <c r="O206" s="59" t="s">
        <v>207</v>
      </c>
      <c r="P206" s="57">
        <v>439309</v>
      </c>
      <c r="Q206" s="58">
        <v>4393.09</v>
      </c>
      <c r="R206" t="str">
        <f t="shared" si="4"/>
        <v>201709</v>
      </c>
      <c r="S206" s="39">
        <f>Q206</f>
        <v>4393.09</v>
      </c>
    </row>
    <row r="207" spans="1:19">
      <c r="A207" s="59" t="s">
        <v>198</v>
      </c>
      <c r="B207" s="59" t="s">
        <v>199</v>
      </c>
      <c r="C207" s="59" t="s">
        <v>200</v>
      </c>
      <c r="D207" s="59" t="s">
        <v>201</v>
      </c>
      <c r="E207" s="59" t="s">
        <v>201</v>
      </c>
      <c r="F207" s="59" t="s">
        <v>202</v>
      </c>
      <c r="G207" s="59" t="s">
        <v>203</v>
      </c>
      <c r="H207" s="59" t="s">
        <v>353</v>
      </c>
      <c r="I207" s="59" t="s">
        <v>366</v>
      </c>
      <c r="J207" s="59" t="s">
        <v>206</v>
      </c>
      <c r="K207" s="59" t="s">
        <v>207</v>
      </c>
      <c r="L207" s="59" t="s">
        <v>366</v>
      </c>
      <c r="M207" s="59" t="s">
        <v>208</v>
      </c>
      <c r="N207" s="59" t="s">
        <v>209</v>
      </c>
      <c r="O207" s="59" t="s">
        <v>207</v>
      </c>
      <c r="P207" s="57">
        <v>391865</v>
      </c>
      <c r="Q207" s="58">
        <v>-3918.65</v>
      </c>
      <c r="R207" t="str">
        <f t="shared" si="4"/>
        <v>201709</v>
      </c>
      <c r="S207" s="39">
        <f>-Q207</f>
        <v>3918.65</v>
      </c>
    </row>
    <row r="208" spans="1:19">
      <c r="A208" s="59" t="s">
        <v>198</v>
      </c>
      <c r="B208" s="59" t="s">
        <v>199</v>
      </c>
      <c r="C208" s="59" t="s">
        <v>200</v>
      </c>
      <c r="D208" s="59" t="s">
        <v>201</v>
      </c>
      <c r="E208" s="59" t="s">
        <v>201</v>
      </c>
      <c r="F208" s="59" t="s">
        <v>202</v>
      </c>
      <c r="G208" s="59" t="s">
        <v>203</v>
      </c>
      <c r="H208" s="59" t="s">
        <v>353</v>
      </c>
      <c r="I208" s="59" t="s">
        <v>367</v>
      </c>
      <c r="J208" s="59" t="s">
        <v>206</v>
      </c>
      <c r="K208" s="59" t="s">
        <v>207</v>
      </c>
      <c r="L208" s="59" t="s">
        <v>367</v>
      </c>
      <c r="M208" s="59" t="s">
        <v>208</v>
      </c>
      <c r="N208" s="59" t="s">
        <v>209</v>
      </c>
      <c r="O208" s="59" t="s">
        <v>207</v>
      </c>
      <c r="P208" s="57">
        <v>77764</v>
      </c>
      <c r="Q208" s="58">
        <v>-777.64</v>
      </c>
      <c r="R208" t="str">
        <f t="shared" si="4"/>
        <v>201709</v>
      </c>
      <c r="S208" s="39">
        <f>-Q208</f>
        <v>777.64</v>
      </c>
    </row>
    <row r="209" spans="1:19">
      <c r="A209" s="59" t="s">
        <v>198</v>
      </c>
      <c r="B209" s="59" t="s">
        <v>199</v>
      </c>
      <c r="C209" s="59" t="s">
        <v>200</v>
      </c>
      <c r="D209" s="59" t="s">
        <v>201</v>
      </c>
      <c r="E209" s="59" t="s">
        <v>201</v>
      </c>
      <c r="F209" s="59" t="s">
        <v>202</v>
      </c>
      <c r="G209" s="59" t="s">
        <v>203</v>
      </c>
      <c r="H209" s="59" t="s">
        <v>353</v>
      </c>
      <c r="I209" s="59" t="s">
        <v>368</v>
      </c>
      <c r="J209" s="59" t="s">
        <v>206</v>
      </c>
      <c r="K209" s="59" t="s">
        <v>207</v>
      </c>
      <c r="L209" s="59" t="s">
        <v>368</v>
      </c>
      <c r="M209" s="59" t="s">
        <v>208</v>
      </c>
      <c r="N209" s="59" t="s">
        <v>207</v>
      </c>
      <c r="O209" s="59" t="s">
        <v>207</v>
      </c>
      <c r="P209" s="57">
        <v>8235</v>
      </c>
      <c r="Q209" s="58">
        <v>82.35</v>
      </c>
      <c r="R209" t="str">
        <f t="shared" si="4"/>
        <v>201709</v>
      </c>
      <c r="S209" s="39">
        <f>Q209</f>
        <v>82.35</v>
      </c>
    </row>
    <row r="210" spans="1:19">
      <c r="A210" s="59" t="s">
        <v>198</v>
      </c>
      <c r="B210" s="59" t="s">
        <v>199</v>
      </c>
      <c r="C210" s="59" t="s">
        <v>200</v>
      </c>
      <c r="D210" s="59" t="s">
        <v>201</v>
      </c>
      <c r="E210" s="59" t="s">
        <v>201</v>
      </c>
      <c r="F210" s="59" t="s">
        <v>202</v>
      </c>
      <c r="G210" s="59" t="s">
        <v>203</v>
      </c>
      <c r="H210" s="59" t="s">
        <v>353</v>
      </c>
      <c r="I210" s="59" t="s">
        <v>369</v>
      </c>
      <c r="J210" s="59" t="s">
        <v>206</v>
      </c>
      <c r="K210" s="59" t="s">
        <v>207</v>
      </c>
      <c r="L210" s="59" t="s">
        <v>369</v>
      </c>
      <c r="M210" s="59" t="s">
        <v>208</v>
      </c>
      <c r="N210" s="59" t="s">
        <v>207</v>
      </c>
      <c r="O210" s="59" t="s">
        <v>207</v>
      </c>
      <c r="P210" s="57">
        <v>214837</v>
      </c>
      <c r="Q210" s="58">
        <v>2148.37</v>
      </c>
      <c r="R210" t="str">
        <f t="shared" si="4"/>
        <v>201709</v>
      </c>
      <c r="S210" s="39">
        <f>Q210</f>
        <v>2148.37</v>
      </c>
    </row>
    <row r="211" spans="1:19">
      <c r="A211" s="59" t="s">
        <v>198</v>
      </c>
      <c r="B211" s="59" t="s">
        <v>199</v>
      </c>
      <c r="C211" s="59" t="s">
        <v>200</v>
      </c>
      <c r="D211" s="59" t="s">
        <v>201</v>
      </c>
      <c r="E211" s="59" t="s">
        <v>201</v>
      </c>
      <c r="F211" s="59" t="s">
        <v>202</v>
      </c>
      <c r="G211" s="59" t="s">
        <v>203</v>
      </c>
      <c r="H211" s="59" t="s">
        <v>353</v>
      </c>
      <c r="I211" s="59" t="s">
        <v>370</v>
      </c>
      <c r="J211" s="59" t="s">
        <v>206</v>
      </c>
      <c r="K211" s="59" t="s">
        <v>207</v>
      </c>
      <c r="L211" s="59" t="s">
        <v>370</v>
      </c>
      <c r="M211" s="59" t="s">
        <v>208</v>
      </c>
      <c r="N211" s="59" t="s">
        <v>209</v>
      </c>
      <c r="O211" s="59" t="s">
        <v>207</v>
      </c>
      <c r="P211" s="57">
        <v>13693</v>
      </c>
      <c r="Q211" s="58">
        <v>-136.93</v>
      </c>
      <c r="R211" t="str">
        <f t="shared" si="4"/>
        <v>201709</v>
      </c>
      <c r="S211" s="39">
        <f>-Q211</f>
        <v>136.93</v>
      </c>
    </row>
    <row r="212" spans="1:19">
      <c r="A212" s="59" t="s">
        <v>198</v>
      </c>
      <c r="B212" s="59" t="s">
        <v>199</v>
      </c>
      <c r="C212" s="59" t="s">
        <v>200</v>
      </c>
      <c r="D212" s="59" t="s">
        <v>201</v>
      </c>
      <c r="E212" s="59" t="s">
        <v>201</v>
      </c>
      <c r="F212" s="59" t="s">
        <v>202</v>
      </c>
      <c r="G212" s="59" t="s">
        <v>203</v>
      </c>
      <c r="H212" s="59" t="s">
        <v>353</v>
      </c>
      <c r="I212" s="59" t="s">
        <v>371</v>
      </c>
      <c r="J212" s="59" t="s">
        <v>206</v>
      </c>
      <c r="K212" s="59" t="s">
        <v>207</v>
      </c>
      <c r="L212" s="59" t="s">
        <v>371</v>
      </c>
      <c r="M212" s="59" t="s">
        <v>208</v>
      </c>
      <c r="N212" s="59" t="s">
        <v>207</v>
      </c>
      <c r="O212" s="59" t="s">
        <v>207</v>
      </c>
      <c r="P212" s="57">
        <v>2536</v>
      </c>
      <c r="Q212" s="58">
        <v>25.36</v>
      </c>
      <c r="R212" t="str">
        <f t="shared" si="4"/>
        <v>201709</v>
      </c>
      <c r="S212" s="39">
        <f>Q212</f>
        <v>25.36</v>
      </c>
    </row>
    <row r="213" spans="1:19">
      <c r="A213" s="59" t="s">
        <v>198</v>
      </c>
      <c r="B213" s="59" t="s">
        <v>199</v>
      </c>
      <c r="C213" s="59" t="s">
        <v>200</v>
      </c>
      <c r="D213" s="59" t="s">
        <v>201</v>
      </c>
      <c r="E213" s="59" t="s">
        <v>201</v>
      </c>
      <c r="F213" s="59" t="s">
        <v>202</v>
      </c>
      <c r="G213" s="59" t="s">
        <v>203</v>
      </c>
      <c r="H213" s="59" t="s">
        <v>353</v>
      </c>
      <c r="I213" s="59" t="s">
        <v>372</v>
      </c>
      <c r="J213" s="59" t="s">
        <v>206</v>
      </c>
      <c r="K213" s="59" t="s">
        <v>207</v>
      </c>
      <c r="L213" s="59" t="s">
        <v>372</v>
      </c>
      <c r="M213" s="59" t="s">
        <v>208</v>
      </c>
      <c r="N213" s="59" t="s">
        <v>209</v>
      </c>
      <c r="O213" s="59" t="s">
        <v>207</v>
      </c>
      <c r="P213" s="57">
        <v>120064</v>
      </c>
      <c r="Q213" s="58">
        <v>-1200.6400000000001</v>
      </c>
      <c r="R213" t="str">
        <f t="shared" si="4"/>
        <v>201709</v>
      </c>
      <c r="S213" s="39">
        <f>-Q213</f>
        <v>1200.6400000000001</v>
      </c>
    </row>
    <row r="214" spans="1:19">
      <c r="A214" s="59" t="s">
        <v>198</v>
      </c>
      <c r="B214" s="59" t="s">
        <v>199</v>
      </c>
      <c r="C214" s="59" t="s">
        <v>200</v>
      </c>
      <c r="D214" s="59" t="s">
        <v>201</v>
      </c>
      <c r="E214" s="59" t="s">
        <v>201</v>
      </c>
      <c r="F214" s="59" t="s">
        <v>202</v>
      </c>
      <c r="G214" s="59" t="s">
        <v>203</v>
      </c>
      <c r="H214" s="59" t="s">
        <v>353</v>
      </c>
      <c r="I214" s="59" t="s">
        <v>373</v>
      </c>
      <c r="J214" s="59" t="s">
        <v>206</v>
      </c>
      <c r="K214" s="59" t="s">
        <v>207</v>
      </c>
      <c r="L214" s="59" t="s">
        <v>373</v>
      </c>
      <c r="M214" s="59" t="s">
        <v>208</v>
      </c>
      <c r="N214" s="59" t="s">
        <v>209</v>
      </c>
      <c r="O214" s="59" t="s">
        <v>207</v>
      </c>
      <c r="P214" s="57">
        <v>68663</v>
      </c>
      <c r="Q214" s="58">
        <v>-686.63</v>
      </c>
      <c r="R214" t="str">
        <f t="shared" si="4"/>
        <v>201709</v>
      </c>
      <c r="S214" s="39">
        <f>-Q214</f>
        <v>686.63</v>
      </c>
    </row>
    <row r="215" spans="1:19">
      <c r="A215" s="59" t="s">
        <v>198</v>
      </c>
      <c r="B215" s="59" t="s">
        <v>199</v>
      </c>
      <c r="C215" s="59" t="s">
        <v>200</v>
      </c>
      <c r="D215" s="59" t="s">
        <v>201</v>
      </c>
      <c r="E215" s="59" t="s">
        <v>201</v>
      </c>
      <c r="F215" s="59" t="s">
        <v>202</v>
      </c>
      <c r="G215" s="59" t="s">
        <v>203</v>
      </c>
      <c r="H215" s="59" t="s">
        <v>353</v>
      </c>
      <c r="I215" s="59" t="s">
        <v>373</v>
      </c>
      <c r="J215" s="59" t="s">
        <v>206</v>
      </c>
      <c r="K215" s="59" t="s">
        <v>207</v>
      </c>
      <c r="L215" s="59" t="s">
        <v>373</v>
      </c>
      <c r="M215" s="59" t="s">
        <v>208</v>
      </c>
      <c r="N215" s="59" t="s">
        <v>209</v>
      </c>
      <c r="O215" s="59" t="s">
        <v>207</v>
      </c>
      <c r="P215" s="57">
        <v>7335</v>
      </c>
      <c r="Q215" s="58">
        <v>-73.349999999999994</v>
      </c>
      <c r="R215" t="str">
        <f t="shared" si="4"/>
        <v>201709</v>
      </c>
      <c r="S215" s="39">
        <f>-Q215</f>
        <v>73.349999999999994</v>
      </c>
    </row>
    <row r="216" spans="1:19">
      <c r="A216" s="59" t="s">
        <v>198</v>
      </c>
      <c r="B216" s="59" t="s">
        <v>199</v>
      </c>
      <c r="C216" s="59" t="s">
        <v>200</v>
      </c>
      <c r="D216" s="59" t="s">
        <v>201</v>
      </c>
      <c r="E216" s="59" t="s">
        <v>201</v>
      </c>
      <c r="F216" s="59" t="s">
        <v>202</v>
      </c>
      <c r="G216" s="59" t="s">
        <v>203</v>
      </c>
      <c r="H216" s="59" t="s">
        <v>353</v>
      </c>
      <c r="I216" s="59" t="s">
        <v>374</v>
      </c>
      <c r="J216" s="59" t="s">
        <v>206</v>
      </c>
      <c r="K216" s="59" t="s">
        <v>207</v>
      </c>
      <c r="L216" s="59" t="s">
        <v>374</v>
      </c>
      <c r="M216" s="59" t="s">
        <v>208</v>
      </c>
      <c r="N216" s="59" t="s">
        <v>207</v>
      </c>
      <c r="O216" s="59" t="s">
        <v>207</v>
      </c>
      <c r="P216" s="57">
        <v>7335</v>
      </c>
      <c r="Q216" s="58">
        <v>73.349999999999994</v>
      </c>
      <c r="R216" t="str">
        <f t="shared" si="4"/>
        <v>201710</v>
      </c>
      <c r="S216" s="39">
        <f>Q216</f>
        <v>73.349999999999994</v>
      </c>
    </row>
    <row r="217" spans="1:19">
      <c r="A217" s="59" t="s">
        <v>198</v>
      </c>
      <c r="B217" s="59" t="s">
        <v>199</v>
      </c>
      <c r="C217" s="59" t="s">
        <v>200</v>
      </c>
      <c r="D217" s="59" t="s">
        <v>201</v>
      </c>
      <c r="E217" s="59" t="s">
        <v>201</v>
      </c>
      <c r="F217" s="59" t="s">
        <v>202</v>
      </c>
      <c r="G217" s="59" t="s">
        <v>203</v>
      </c>
      <c r="H217" s="59" t="s">
        <v>353</v>
      </c>
      <c r="I217" s="59" t="s">
        <v>374</v>
      </c>
      <c r="J217" s="59" t="s">
        <v>206</v>
      </c>
      <c r="K217" s="59" t="s">
        <v>207</v>
      </c>
      <c r="L217" s="59" t="s">
        <v>374</v>
      </c>
      <c r="M217" s="59" t="s">
        <v>208</v>
      </c>
      <c r="N217" s="59" t="s">
        <v>207</v>
      </c>
      <c r="O217" s="59" t="s">
        <v>207</v>
      </c>
      <c r="P217" s="57">
        <v>7335</v>
      </c>
      <c r="Q217" s="58">
        <v>73.349999999999994</v>
      </c>
      <c r="R217" t="str">
        <f t="shared" si="4"/>
        <v>201710</v>
      </c>
      <c r="S217" s="39">
        <f>Q217</f>
        <v>73.349999999999994</v>
      </c>
    </row>
    <row r="218" spans="1:19">
      <c r="A218" s="59" t="s">
        <v>198</v>
      </c>
      <c r="B218" s="59" t="s">
        <v>199</v>
      </c>
      <c r="C218" s="59" t="s">
        <v>200</v>
      </c>
      <c r="D218" s="59" t="s">
        <v>201</v>
      </c>
      <c r="E218" s="59" t="s">
        <v>201</v>
      </c>
      <c r="F218" s="59" t="s">
        <v>202</v>
      </c>
      <c r="G218" s="59" t="s">
        <v>203</v>
      </c>
      <c r="H218" s="59" t="s">
        <v>353</v>
      </c>
      <c r="I218" s="59" t="s">
        <v>375</v>
      </c>
      <c r="J218" s="59" t="s">
        <v>206</v>
      </c>
      <c r="K218" s="59" t="s">
        <v>207</v>
      </c>
      <c r="L218" s="59" t="s">
        <v>375</v>
      </c>
      <c r="M218" s="59" t="s">
        <v>208</v>
      </c>
      <c r="N218" s="59" t="s">
        <v>207</v>
      </c>
      <c r="O218" s="59" t="s">
        <v>207</v>
      </c>
      <c r="P218" s="57">
        <v>116909</v>
      </c>
      <c r="Q218" s="58">
        <v>1169.0899999999999</v>
      </c>
      <c r="R218" t="str">
        <f t="shared" si="4"/>
        <v>201710</v>
      </c>
      <c r="S218" s="39">
        <f>Q218</f>
        <v>1169.0899999999999</v>
      </c>
    </row>
    <row r="219" spans="1:19">
      <c r="A219" s="59" t="s">
        <v>198</v>
      </c>
      <c r="B219" s="59" t="s">
        <v>199</v>
      </c>
      <c r="C219" s="59" t="s">
        <v>200</v>
      </c>
      <c r="D219" s="59" t="s">
        <v>201</v>
      </c>
      <c r="E219" s="59" t="s">
        <v>201</v>
      </c>
      <c r="F219" s="59" t="s">
        <v>202</v>
      </c>
      <c r="G219" s="59" t="s">
        <v>203</v>
      </c>
      <c r="H219" s="59" t="s">
        <v>353</v>
      </c>
      <c r="I219" s="59" t="s">
        <v>376</v>
      </c>
      <c r="J219" s="59" t="s">
        <v>206</v>
      </c>
      <c r="K219" s="59" t="s">
        <v>207</v>
      </c>
      <c r="L219" s="59" t="s">
        <v>376</v>
      </c>
      <c r="M219" s="59" t="s">
        <v>208</v>
      </c>
      <c r="N219" s="59" t="s">
        <v>207</v>
      </c>
      <c r="O219" s="59" t="s">
        <v>207</v>
      </c>
      <c r="P219" s="57">
        <v>26435</v>
      </c>
      <c r="Q219" s="58">
        <v>264.35000000000002</v>
      </c>
      <c r="R219" t="str">
        <f t="shared" si="4"/>
        <v>201710</v>
      </c>
      <c r="S219" s="39">
        <f>Q219</f>
        <v>264.35000000000002</v>
      </c>
    </row>
    <row r="220" spans="1:19">
      <c r="A220" s="59" t="s">
        <v>198</v>
      </c>
      <c r="B220" s="59" t="s">
        <v>199</v>
      </c>
      <c r="C220" s="59" t="s">
        <v>200</v>
      </c>
      <c r="D220" s="59" t="s">
        <v>201</v>
      </c>
      <c r="E220" s="59" t="s">
        <v>201</v>
      </c>
      <c r="F220" s="59" t="s">
        <v>202</v>
      </c>
      <c r="G220" s="59" t="s">
        <v>203</v>
      </c>
      <c r="H220" s="59" t="s">
        <v>353</v>
      </c>
      <c r="I220" s="59" t="s">
        <v>377</v>
      </c>
      <c r="J220" s="59" t="s">
        <v>206</v>
      </c>
      <c r="K220" s="59" t="s">
        <v>207</v>
      </c>
      <c r="L220" s="59" t="s">
        <v>377</v>
      </c>
      <c r="M220" s="59" t="s">
        <v>208</v>
      </c>
      <c r="N220" s="59" t="s">
        <v>209</v>
      </c>
      <c r="O220" s="59" t="s">
        <v>207</v>
      </c>
      <c r="P220" s="57">
        <v>108887</v>
      </c>
      <c r="Q220" s="58">
        <v>-1088.8699999999999</v>
      </c>
      <c r="R220" t="str">
        <f t="shared" si="4"/>
        <v>201710</v>
      </c>
      <c r="S220" s="39">
        <f>-Q220</f>
        <v>1088.8699999999999</v>
      </c>
    </row>
    <row r="221" spans="1:19">
      <c r="A221" s="59" t="s">
        <v>198</v>
      </c>
      <c r="B221" s="59" t="s">
        <v>199</v>
      </c>
      <c r="C221" s="59" t="s">
        <v>200</v>
      </c>
      <c r="D221" s="59" t="s">
        <v>201</v>
      </c>
      <c r="E221" s="59" t="s">
        <v>201</v>
      </c>
      <c r="F221" s="59" t="s">
        <v>202</v>
      </c>
      <c r="G221" s="59" t="s">
        <v>203</v>
      </c>
      <c r="H221" s="59" t="s">
        <v>353</v>
      </c>
      <c r="I221" s="59" t="s">
        <v>377</v>
      </c>
      <c r="J221" s="59" t="s">
        <v>206</v>
      </c>
      <c r="K221" s="59" t="s">
        <v>207</v>
      </c>
      <c r="L221" s="59" t="s">
        <v>377</v>
      </c>
      <c r="M221" s="59" t="s">
        <v>208</v>
      </c>
      <c r="N221" s="59" t="s">
        <v>209</v>
      </c>
      <c r="O221" s="59" t="s">
        <v>207</v>
      </c>
      <c r="P221" s="57">
        <v>50853614</v>
      </c>
      <c r="Q221" s="55">
        <v>-508536.14</v>
      </c>
      <c r="R221" t="str">
        <f t="shared" si="4"/>
        <v>201710</v>
      </c>
      <c r="S221" s="39">
        <f>-Q221</f>
        <v>508536.14</v>
      </c>
    </row>
    <row r="222" spans="1:19">
      <c r="A222" s="59" t="s">
        <v>198</v>
      </c>
      <c r="B222" s="59" t="s">
        <v>199</v>
      </c>
      <c r="C222" s="59" t="s">
        <v>200</v>
      </c>
      <c r="D222" s="59" t="s">
        <v>201</v>
      </c>
      <c r="E222" s="59" t="s">
        <v>201</v>
      </c>
      <c r="F222" s="59" t="s">
        <v>202</v>
      </c>
      <c r="G222" s="59" t="s">
        <v>203</v>
      </c>
      <c r="H222" s="59" t="s">
        <v>353</v>
      </c>
      <c r="I222" s="59" t="s">
        <v>377</v>
      </c>
      <c r="J222" s="59" t="s">
        <v>206</v>
      </c>
      <c r="K222" s="59" t="s">
        <v>207</v>
      </c>
      <c r="L222" s="59" t="s">
        <v>377</v>
      </c>
      <c r="M222" s="59" t="s">
        <v>208</v>
      </c>
      <c r="N222" s="59" t="s">
        <v>209</v>
      </c>
      <c r="O222" s="59" t="s">
        <v>207</v>
      </c>
      <c r="P222" s="57">
        <v>20246212</v>
      </c>
      <c r="Q222" s="55">
        <v>-202462.12</v>
      </c>
      <c r="R222" t="str">
        <f t="shared" si="4"/>
        <v>201710</v>
      </c>
      <c r="S222" s="39">
        <f>-Q222</f>
        <v>202462.12</v>
      </c>
    </row>
    <row r="223" spans="1:19">
      <c r="A223" s="59" t="s">
        <v>198</v>
      </c>
      <c r="B223" s="59" t="s">
        <v>199</v>
      </c>
      <c r="C223" s="59" t="s">
        <v>200</v>
      </c>
      <c r="D223" s="59" t="s">
        <v>201</v>
      </c>
      <c r="E223" s="59" t="s">
        <v>201</v>
      </c>
      <c r="F223" s="59" t="s">
        <v>202</v>
      </c>
      <c r="G223" s="59" t="s">
        <v>203</v>
      </c>
      <c r="H223" s="59" t="s">
        <v>353</v>
      </c>
      <c r="I223" s="59" t="s">
        <v>378</v>
      </c>
      <c r="J223" s="59" t="s">
        <v>206</v>
      </c>
      <c r="K223" s="59" t="s">
        <v>207</v>
      </c>
      <c r="L223" s="59" t="s">
        <v>378</v>
      </c>
      <c r="M223" s="59" t="s">
        <v>208</v>
      </c>
      <c r="N223" s="59" t="s">
        <v>207</v>
      </c>
      <c r="O223" s="59" t="s">
        <v>207</v>
      </c>
      <c r="P223" s="57">
        <v>146111</v>
      </c>
      <c r="Q223" s="58">
        <v>1461.11</v>
      </c>
      <c r="R223" t="str">
        <f t="shared" si="4"/>
        <v>201710</v>
      </c>
      <c r="S223" s="39">
        <f>Q223</f>
        <v>1461.11</v>
      </c>
    </row>
    <row r="224" spans="1:19">
      <c r="A224" s="59" t="s">
        <v>198</v>
      </c>
      <c r="B224" s="59" t="s">
        <v>199</v>
      </c>
      <c r="C224" s="59" t="s">
        <v>200</v>
      </c>
      <c r="D224" s="59" t="s">
        <v>201</v>
      </c>
      <c r="E224" s="59" t="s">
        <v>201</v>
      </c>
      <c r="F224" s="59" t="s">
        <v>202</v>
      </c>
      <c r="G224" s="59" t="s">
        <v>203</v>
      </c>
      <c r="H224" s="59" t="s">
        <v>353</v>
      </c>
      <c r="I224" s="59" t="s">
        <v>379</v>
      </c>
      <c r="J224" s="59" t="s">
        <v>206</v>
      </c>
      <c r="K224" s="59" t="s">
        <v>207</v>
      </c>
      <c r="L224" s="59" t="s">
        <v>379</v>
      </c>
      <c r="M224" s="59" t="s">
        <v>208</v>
      </c>
      <c r="N224" s="59" t="s">
        <v>209</v>
      </c>
      <c r="O224" s="59" t="s">
        <v>207</v>
      </c>
      <c r="P224" s="57">
        <v>99887</v>
      </c>
      <c r="Q224" s="58">
        <v>-998.87</v>
      </c>
      <c r="R224" t="str">
        <f t="shared" si="4"/>
        <v>201710</v>
      </c>
      <c r="S224" s="39">
        <f>-Q224</f>
        <v>998.87</v>
      </c>
    </row>
    <row r="225" spans="1:19">
      <c r="A225" s="59" t="s">
        <v>198</v>
      </c>
      <c r="B225" s="59" t="s">
        <v>199</v>
      </c>
      <c r="C225" s="59" t="s">
        <v>200</v>
      </c>
      <c r="D225" s="59" t="s">
        <v>201</v>
      </c>
      <c r="E225" s="59" t="s">
        <v>201</v>
      </c>
      <c r="F225" s="59" t="s">
        <v>202</v>
      </c>
      <c r="G225" s="59" t="s">
        <v>203</v>
      </c>
      <c r="H225" s="59" t="s">
        <v>353</v>
      </c>
      <c r="I225" s="59" t="s">
        <v>380</v>
      </c>
      <c r="J225" s="59" t="s">
        <v>206</v>
      </c>
      <c r="K225" s="59" t="s">
        <v>207</v>
      </c>
      <c r="L225" s="59" t="s">
        <v>380</v>
      </c>
      <c r="M225" s="59" t="s">
        <v>208</v>
      </c>
      <c r="N225" s="59" t="s">
        <v>209</v>
      </c>
      <c r="O225" s="59" t="s">
        <v>207</v>
      </c>
      <c r="P225" s="57">
        <v>39664</v>
      </c>
      <c r="Q225" s="58">
        <v>-396.64</v>
      </c>
      <c r="R225" t="str">
        <f t="shared" si="4"/>
        <v>201710</v>
      </c>
      <c r="S225" s="39">
        <f>-Q225</f>
        <v>396.64</v>
      </c>
    </row>
    <row r="226" spans="1:19">
      <c r="A226" s="59" t="s">
        <v>198</v>
      </c>
      <c r="B226" s="59" t="s">
        <v>199</v>
      </c>
      <c r="C226" s="59" t="s">
        <v>200</v>
      </c>
      <c r="D226" s="59" t="s">
        <v>201</v>
      </c>
      <c r="E226" s="59" t="s">
        <v>201</v>
      </c>
      <c r="F226" s="59" t="s">
        <v>202</v>
      </c>
      <c r="G226" s="59" t="s">
        <v>203</v>
      </c>
      <c r="H226" s="59" t="s">
        <v>353</v>
      </c>
      <c r="I226" s="59" t="s">
        <v>380</v>
      </c>
      <c r="J226" s="59" t="s">
        <v>206</v>
      </c>
      <c r="K226" s="59" t="s">
        <v>207</v>
      </c>
      <c r="L226" s="59" t="s">
        <v>380</v>
      </c>
      <c r="M226" s="59" t="s">
        <v>208</v>
      </c>
      <c r="N226" s="59" t="s">
        <v>209</v>
      </c>
      <c r="O226" s="59" t="s">
        <v>207</v>
      </c>
      <c r="P226" s="57">
        <v>221887</v>
      </c>
      <c r="Q226" s="58">
        <v>-2218.87</v>
      </c>
      <c r="R226" t="str">
        <f t="shared" si="4"/>
        <v>201710</v>
      </c>
      <c r="S226" s="39">
        <f>-Q226</f>
        <v>2218.87</v>
      </c>
    </row>
    <row r="227" spans="1:19">
      <c r="A227" s="59" t="s">
        <v>198</v>
      </c>
      <c r="B227" s="59" t="s">
        <v>199</v>
      </c>
      <c r="C227" s="59" t="s">
        <v>200</v>
      </c>
      <c r="D227" s="59" t="s">
        <v>201</v>
      </c>
      <c r="E227" s="59" t="s">
        <v>201</v>
      </c>
      <c r="F227" s="59" t="s">
        <v>202</v>
      </c>
      <c r="G227" s="59" t="s">
        <v>203</v>
      </c>
      <c r="H227" s="59" t="s">
        <v>353</v>
      </c>
      <c r="I227" s="59" t="s">
        <v>380</v>
      </c>
      <c r="J227" s="59" t="s">
        <v>206</v>
      </c>
      <c r="K227" s="59" t="s">
        <v>207</v>
      </c>
      <c r="L227" s="59" t="s">
        <v>380</v>
      </c>
      <c r="M227" s="59" t="s">
        <v>208</v>
      </c>
      <c r="N227" s="59" t="s">
        <v>207</v>
      </c>
      <c r="O227" s="59" t="s">
        <v>207</v>
      </c>
      <c r="P227" s="57">
        <v>286111</v>
      </c>
      <c r="Q227" s="58">
        <v>2861.11</v>
      </c>
      <c r="R227" t="str">
        <f t="shared" si="4"/>
        <v>201710</v>
      </c>
      <c r="S227" s="39">
        <f>Q227</f>
        <v>2861.11</v>
      </c>
    </row>
    <row r="228" spans="1:19">
      <c r="A228" s="59" t="s">
        <v>198</v>
      </c>
      <c r="B228" s="59" t="s">
        <v>199</v>
      </c>
      <c r="C228" s="59" t="s">
        <v>200</v>
      </c>
      <c r="D228" s="59" t="s">
        <v>201</v>
      </c>
      <c r="E228" s="59" t="s">
        <v>201</v>
      </c>
      <c r="F228" s="59" t="s">
        <v>202</v>
      </c>
      <c r="G228" s="59" t="s">
        <v>203</v>
      </c>
      <c r="H228" s="59" t="s">
        <v>353</v>
      </c>
      <c r="I228" s="59" t="s">
        <v>381</v>
      </c>
      <c r="J228" s="59" t="s">
        <v>206</v>
      </c>
      <c r="K228" s="59" t="s">
        <v>207</v>
      </c>
      <c r="L228" s="59" t="s">
        <v>381</v>
      </c>
      <c r="M228" s="59" t="s">
        <v>208</v>
      </c>
      <c r="N228" s="59" t="s">
        <v>209</v>
      </c>
      <c r="O228" s="59" t="s">
        <v>207</v>
      </c>
      <c r="P228" s="57">
        <v>164887</v>
      </c>
      <c r="Q228" s="58">
        <v>-1648.87</v>
      </c>
      <c r="R228" t="str">
        <f t="shared" si="4"/>
        <v>201710</v>
      </c>
      <c r="S228" s="39">
        <f>-Q228</f>
        <v>1648.87</v>
      </c>
    </row>
    <row r="229" spans="1:19">
      <c r="A229" s="59" t="s">
        <v>198</v>
      </c>
      <c r="B229" s="59" t="s">
        <v>199</v>
      </c>
      <c r="C229" s="59" t="s">
        <v>200</v>
      </c>
      <c r="D229" s="59" t="s">
        <v>201</v>
      </c>
      <c r="E229" s="59" t="s">
        <v>201</v>
      </c>
      <c r="F229" s="59" t="s">
        <v>202</v>
      </c>
      <c r="G229" s="59" t="s">
        <v>203</v>
      </c>
      <c r="H229" s="59" t="s">
        <v>353</v>
      </c>
      <c r="I229" s="59" t="s">
        <v>382</v>
      </c>
      <c r="J229" s="59" t="s">
        <v>206</v>
      </c>
      <c r="K229" s="59" t="s">
        <v>207</v>
      </c>
      <c r="L229" s="59" t="s">
        <v>382</v>
      </c>
      <c r="M229" s="59" t="s">
        <v>208</v>
      </c>
      <c r="N229" s="59" t="s">
        <v>207</v>
      </c>
      <c r="O229" s="59" t="s">
        <v>207</v>
      </c>
      <c r="P229" s="57">
        <v>124112</v>
      </c>
      <c r="Q229" s="58">
        <v>1241.1199999999999</v>
      </c>
      <c r="R229" t="str">
        <f t="shared" si="4"/>
        <v>201710</v>
      </c>
      <c r="S229" s="39">
        <f>Q229</f>
        <v>1241.1199999999999</v>
      </c>
    </row>
    <row r="230" spans="1:19">
      <c r="A230" s="59" t="s">
        <v>198</v>
      </c>
      <c r="B230" s="59" t="s">
        <v>199</v>
      </c>
      <c r="C230" s="59" t="s">
        <v>200</v>
      </c>
      <c r="D230" s="59" t="s">
        <v>201</v>
      </c>
      <c r="E230" s="59" t="s">
        <v>201</v>
      </c>
      <c r="F230" s="59" t="s">
        <v>202</v>
      </c>
      <c r="G230" s="59" t="s">
        <v>203</v>
      </c>
      <c r="H230" s="59" t="s">
        <v>353</v>
      </c>
      <c r="I230" s="59" t="s">
        <v>383</v>
      </c>
      <c r="J230" s="59" t="s">
        <v>206</v>
      </c>
      <c r="K230" s="59" t="s">
        <v>207</v>
      </c>
      <c r="L230" s="59" t="s">
        <v>383</v>
      </c>
      <c r="M230" s="59" t="s">
        <v>208</v>
      </c>
      <c r="N230" s="59" t="s">
        <v>209</v>
      </c>
      <c r="O230" s="59" t="s">
        <v>207</v>
      </c>
      <c r="P230" s="57">
        <v>219636</v>
      </c>
      <c r="Q230" s="58">
        <v>-2196.36</v>
      </c>
      <c r="R230" t="str">
        <f t="shared" si="4"/>
        <v>201710</v>
      </c>
      <c r="S230" s="39">
        <f>-Q230</f>
        <v>2196.36</v>
      </c>
    </row>
    <row r="231" spans="1:19">
      <c r="A231" s="59" t="s">
        <v>198</v>
      </c>
      <c r="B231" s="59" t="s">
        <v>199</v>
      </c>
      <c r="C231" s="59" t="s">
        <v>200</v>
      </c>
      <c r="D231" s="59" t="s">
        <v>201</v>
      </c>
      <c r="E231" s="59" t="s">
        <v>201</v>
      </c>
      <c r="F231" s="59" t="s">
        <v>202</v>
      </c>
      <c r="G231" s="59" t="s">
        <v>203</v>
      </c>
      <c r="H231" s="59" t="s">
        <v>353</v>
      </c>
      <c r="I231" s="59" t="s">
        <v>383</v>
      </c>
      <c r="J231" s="59" t="s">
        <v>206</v>
      </c>
      <c r="K231" s="59" t="s">
        <v>207</v>
      </c>
      <c r="L231" s="59" t="s">
        <v>383</v>
      </c>
      <c r="M231" s="59" t="s">
        <v>208</v>
      </c>
      <c r="N231" s="59" t="s">
        <v>207</v>
      </c>
      <c r="O231" s="59" t="s">
        <v>207</v>
      </c>
      <c r="P231" s="57">
        <v>50000000</v>
      </c>
      <c r="Q231" s="55">
        <v>500000</v>
      </c>
      <c r="R231" t="str">
        <f t="shared" si="4"/>
        <v>201710</v>
      </c>
      <c r="S231" s="39">
        <f>Q231</f>
        <v>500000</v>
      </c>
    </row>
    <row r="232" spans="1:19">
      <c r="A232" s="59" t="s">
        <v>198</v>
      </c>
      <c r="B232" s="59" t="s">
        <v>199</v>
      </c>
      <c r="C232" s="59" t="s">
        <v>200</v>
      </c>
      <c r="D232" s="59" t="s">
        <v>201</v>
      </c>
      <c r="E232" s="59" t="s">
        <v>201</v>
      </c>
      <c r="F232" s="59" t="s">
        <v>202</v>
      </c>
      <c r="G232" s="59" t="s">
        <v>203</v>
      </c>
      <c r="H232" s="59" t="s">
        <v>353</v>
      </c>
      <c r="I232" s="59" t="s">
        <v>384</v>
      </c>
      <c r="J232" s="59" t="s">
        <v>206</v>
      </c>
      <c r="K232" s="59" t="s">
        <v>207</v>
      </c>
      <c r="L232" s="59" t="s">
        <v>384</v>
      </c>
      <c r="M232" s="59" t="s">
        <v>208</v>
      </c>
      <c r="N232" s="59" t="s">
        <v>207</v>
      </c>
      <c r="O232" s="59" t="s">
        <v>207</v>
      </c>
      <c r="P232" s="57">
        <v>112613</v>
      </c>
      <c r="Q232" s="58">
        <v>1126.1300000000001</v>
      </c>
      <c r="R232" t="str">
        <f t="shared" si="4"/>
        <v>201710</v>
      </c>
      <c r="S232" s="39">
        <f>Q232</f>
        <v>1126.1300000000001</v>
      </c>
    </row>
    <row r="233" spans="1:19">
      <c r="A233" s="59" t="s">
        <v>198</v>
      </c>
      <c r="B233" s="59" t="s">
        <v>199</v>
      </c>
      <c r="C233" s="59" t="s">
        <v>200</v>
      </c>
      <c r="D233" s="59" t="s">
        <v>201</v>
      </c>
      <c r="E233" s="59" t="s">
        <v>201</v>
      </c>
      <c r="F233" s="59" t="s">
        <v>202</v>
      </c>
      <c r="G233" s="59" t="s">
        <v>203</v>
      </c>
      <c r="H233" s="59" t="s">
        <v>353</v>
      </c>
      <c r="I233" s="59" t="s">
        <v>385</v>
      </c>
      <c r="J233" s="59" t="s">
        <v>206</v>
      </c>
      <c r="K233" s="59" t="s">
        <v>207</v>
      </c>
      <c r="L233" s="59" t="s">
        <v>385</v>
      </c>
      <c r="M233" s="59" t="s">
        <v>208</v>
      </c>
      <c r="N233" s="59" t="s">
        <v>207</v>
      </c>
      <c r="O233" s="59" t="s">
        <v>207</v>
      </c>
      <c r="P233" s="57">
        <v>46139</v>
      </c>
      <c r="Q233" s="58">
        <v>461.39</v>
      </c>
      <c r="R233" t="str">
        <f t="shared" si="4"/>
        <v>201710</v>
      </c>
      <c r="S233" s="39">
        <f>Q233</f>
        <v>461.39</v>
      </c>
    </row>
    <row r="234" spans="1:19">
      <c r="A234" s="59" t="s">
        <v>198</v>
      </c>
      <c r="B234" s="59" t="s">
        <v>199</v>
      </c>
      <c r="C234" s="59" t="s">
        <v>200</v>
      </c>
      <c r="D234" s="59" t="s">
        <v>201</v>
      </c>
      <c r="E234" s="59" t="s">
        <v>201</v>
      </c>
      <c r="F234" s="59" t="s">
        <v>202</v>
      </c>
      <c r="G234" s="59" t="s">
        <v>203</v>
      </c>
      <c r="H234" s="59" t="s">
        <v>353</v>
      </c>
      <c r="I234" s="59" t="s">
        <v>386</v>
      </c>
      <c r="J234" s="59" t="s">
        <v>206</v>
      </c>
      <c r="K234" s="59" t="s">
        <v>207</v>
      </c>
      <c r="L234" s="59" t="s">
        <v>386</v>
      </c>
      <c r="M234" s="59" t="s">
        <v>208</v>
      </c>
      <c r="N234" s="59" t="s">
        <v>207</v>
      </c>
      <c r="O234" s="59" t="s">
        <v>207</v>
      </c>
      <c r="P234" s="57">
        <v>12141</v>
      </c>
      <c r="Q234" s="58">
        <v>121.41</v>
      </c>
      <c r="R234" t="str">
        <f t="shared" si="4"/>
        <v>201710</v>
      </c>
      <c r="S234" s="39">
        <f>Q234</f>
        <v>121.41</v>
      </c>
    </row>
    <row r="235" spans="1:19">
      <c r="A235" s="59" t="s">
        <v>198</v>
      </c>
      <c r="B235" s="59" t="s">
        <v>199</v>
      </c>
      <c r="C235" s="59" t="s">
        <v>200</v>
      </c>
      <c r="D235" s="59" t="s">
        <v>201</v>
      </c>
      <c r="E235" s="59" t="s">
        <v>201</v>
      </c>
      <c r="F235" s="59" t="s">
        <v>202</v>
      </c>
      <c r="G235" s="59" t="s">
        <v>203</v>
      </c>
      <c r="H235" s="59" t="s">
        <v>353</v>
      </c>
      <c r="I235" s="59" t="s">
        <v>387</v>
      </c>
      <c r="J235" s="59" t="s">
        <v>206</v>
      </c>
      <c r="K235" s="59" t="s">
        <v>207</v>
      </c>
      <c r="L235" s="59" t="s">
        <v>387</v>
      </c>
      <c r="M235" s="59" t="s">
        <v>208</v>
      </c>
      <c r="N235" s="59" t="s">
        <v>209</v>
      </c>
      <c r="O235" s="59" t="s">
        <v>207</v>
      </c>
      <c r="P235" s="57">
        <v>320361</v>
      </c>
      <c r="Q235" s="58">
        <v>-3203.61</v>
      </c>
      <c r="R235" t="str">
        <f t="shared" si="4"/>
        <v>201710</v>
      </c>
      <c r="S235" s="39">
        <f>-Q235</f>
        <v>3203.61</v>
      </c>
    </row>
    <row r="236" spans="1:19">
      <c r="A236" s="59" t="s">
        <v>198</v>
      </c>
      <c r="B236" s="59" t="s">
        <v>199</v>
      </c>
      <c r="C236" s="59" t="s">
        <v>200</v>
      </c>
      <c r="D236" s="59" t="s">
        <v>201</v>
      </c>
      <c r="E236" s="59" t="s">
        <v>201</v>
      </c>
      <c r="F236" s="59" t="s">
        <v>202</v>
      </c>
      <c r="G236" s="59" t="s">
        <v>203</v>
      </c>
      <c r="H236" s="59" t="s">
        <v>353</v>
      </c>
      <c r="I236" s="59" t="s">
        <v>388</v>
      </c>
      <c r="J236" s="59" t="s">
        <v>206</v>
      </c>
      <c r="K236" s="59" t="s">
        <v>207</v>
      </c>
      <c r="L236" s="59" t="s">
        <v>388</v>
      </c>
      <c r="M236" s="59" t="s">
        <v>208</v>
      </c>
      <c r="N236" s="59" t="s">
        <v>207</v>
      </c>
      <c r="O236" s="59" t="s">
        <v>207</v>
      </c>
      <c r="P236" s="57">
        <v>278420</v>
      </c>
      <c r="Q236" s="58">
        <v>2784.2</v>
      </c>
      <c r="R236" t="str">
        <f t="shared" si="4"/>
        <v>201710</v>
      </c>
      <c r="S236" s="39">
        <f>Q236</f>
        <v>2784.2</v>
      </c>
    </row>
    <row r="237" spans="1:19">
      <c r="A237" s="59" t="s">
        <v>198</v>
      </c>
      <c r="B237" s="59" t="s">
        <v>199</v>
      </c>
      <c r="C237" s="59" t="s">
        <v>200</v>
      </c>
      <c r="D237" s="59" t="s">
        <v>201</v>
      </c>
      <c r="E237" s="59" t="s">
        <v>201</v>
      </c>
      <c r="F237" s="59" t="s">
        <v>202</v>
      </c>
      <c r="G237" s="59" t="s">
        <v>203</v>
      </c>
      <c r="H237" s="59" t="s">
        <v>353</v>
      </c>
      <c r="I237" s="59" t="s">
        <v>388</v>
      </c>
      <c r="J237" s="59" t="s">
        <v>206</v>
      </c>
      <c r="K237" s="59" t="s">
        <v>207</v>
      </c>
      <c r="L237" s="59" t="s">
        <v>388</v>
      </c>
      <c r="M237" s="59" t="s">
        <v>208</v>
      </c>
      <c r="N237" s="59" t="s">
        <v>209</v>
      </c>
      <c r="O237" s="59" t="s">
        <v>207</v>
      </c>
      <c r="P237" s="57">
        <v>80997049</v>
      </c>
      <c r="Q237" s="61"/>
      <c r="R237" t="str">
        <f t="shared" si="4"/>
        <v>201710</v>
      </c>
      <c r="S237" s="39">
        <f>-Q237</f>
        <v>0</v>
      </c>
    </row>
    <row r="238" spans="1:19">
      <c r="A238" s="59" t="s">
        <v>198</v>
      </c>
      <c r="B238" s="59" t="s">
        <v>199</v>
      </c>
      <c r="C238" s="59" t="s">
        <v>200</v>
      </c>
      <c r="D238" s="59" t="s">
        <v>201</v>
      </c>
      <c r="E238" s="59" t="s">
        <v>201</v>
      </c>
      <c r="F238" s="59" t="s">
        <v>202</v>
      </c>
      <c r="G238" s="59" t="s">
        <v>203</v>
      </c>
      <c r="H238" s="59" t="s">
        <v>353</v>
      </c>
      <c r="I238" s="59" t="s">
        <v>389</v>
      </c>
      <c r="J238" s="59" t="s">
        <v>206</v>
      </c>
      <c r="K238" s="59" t="s">
        <v>207</v>
      </c>
      <c r="L238" s="59" t="s">
        <v>389</v>
      </c>
      <c r="M238" s="59" t="s">
        <v>208</v>
      </c>
      <c r="N238" s="59" t="s">
        <v>209</v>
      </c>
      <c r="O238" s="59" t="s">
        <v>207</v>
      </c>
      <c r="P238" s="57">
        <v>70360</v>
      </c>
      <c r="Q238" s="58">
        <v>-703.6</v>
      </c>
      <c r="R238" t="str">
        <f t="shared" si="4"/>
        <v>201710</v>
      </c>
      <c r="S238" s="39">
        <f>-Q238</f>
        <v>703.6</v>
      </c>
    </row>
    <row r="239" spans="1:19">
      <c r="A239" s="59" t="s">
        <v>198</v>
      </c>
      <c r="B239" s="59" t="s">
        <v>199</v>
      </c>
      <c r="C239" s="59" t="s">
        <v>200</v>
      </c>
      <c r="D239" s="59" t="s">
        <v>201</v>
      </c>
      <c r="E239" s="59" t="s">
        <v>201</v>
      </c>
      <c r="F239" s="59" t="s">
        <v>202</v>
      </c>
      <c r="G239" s="59" t="s">
        <v>203</v>
      </c>
      <c r="H239" s="59" t="s">
        <v>353</v>
      </c>
      <c r="I239" s="59" t="s">
        <v>389</v>
      </c>
      <c r="J239" s="59" t="s">
        <v>206</v>
      </c>
      <c r="K239" s="59" t="s">
        <v>207</v>
      </c>
      <c r="L239" s="59" t="s">
        <v>389</v>
      </c>
      <c r="M239" s="59" t="s">
        <v>208</v>
      </c>
      <c r="N239" s="59" t="s">
        <v>207</v>
      </c>
      <c r="O239" s="59" t="s">
        <v>207</v>
      </c>
      <c r="P239" s="57">
        <v>80997049</v>
      </c>
      <c r="Q239" s="61"/>
      <c r="R239" t="str">
        <f t="shared" si="4"/>
        <v>201710</v>
      </c>
      <c r="S239" s="39">
        <f>Q239</f>
        <v>0</v>
      </c>
    </row>
    <row r="240" spans="1:19">
      <c r="A240" s="59" t="s">
        <v>198</v>
      </c>
      <c r="B240" s="59" t="s">
        <v>199</v>
      </c>
      <c r="C240" s="59" t="s">
        <v>200</v>
      </c>
      <c r="D240" s="59" t="s">
        <v>201</v>
      </c>
      <c r="E240" s="59" t="s">
        <v>201</v>
      </c>
      <c r="F240" s="59" t="s">
        <v>202</v>
      </c>
      <c r="G240" s="59" t="s">
        <v>203</v>
      </c>
      <c r="H240" s="59" t="s">
        <v>353</v>
      </c>
      <c r="I240" s="59" t="s">
        <v>390</v>
      </c>
      <c r="J240" s="59" t="s">
        <v>206</v>
      </c>
      <c r="K240" s="59" t="s">
        <v>207</v>
      </c>
      <c r="L240" s="59" t="s">
        <v>390</v>
      </c>
      <c r="M240" s="59" t="s">
        <v>208</v>
      </c>
      <c r="N240" s="59" t="s">
        <v>209</v>
      </c>
      <c r="O240" s="59" t="s">
        <v>207</v>
      </c>
      <c r="P240" s="57">
        <v>47360</v>
      </c>
      <c r="Q240" s="58">
        <v>-473.6</v>
      </c>
      <c r="R240" t="str">
        <f t="shared" si="4"/>
        <v>201710</v>
      </c>
      <c r="S240" s="39">
        <f>-Q240</f>
        <v>473.6</v>
      </c>
    </row>
    <row r="241" spans="1:19">
      <c r="A241" s="59" t="s">
        <v>198</v>
      </c>
      <c r="B241" s="59" t="s">
        <v>199</v>
      </c>
      <c r="C241" s="59" t="s">
        <v>200</v>
      </c>
      <c r="D241" s="59" t="s">
        <v>201</v>
      </c>
      <c r="E241" s="59" t="s">
        <v>201</v>
      </c>
      <c r="F241" s="59" t="s">
        <v>202</v>
      </c>
      <c r="G241" s="59" t="s">
        <v>203</v>
      </c>
      <c r="H241" s="59" t="s">
        <v>353</v>
      </c>
      <c r="I241" s="59" t="s">
        <v>391</v>
      </c>
      <c r="J241" s="59" t="s">
        <v>206</v>
      </c>
      <c r="K241" s="59" t="s">
        <v>207</v>
      </c>
      <c r="L241" s="59" t="s">
        <v>391</v>
      </c>
      <c r="M241" s="59" t="s">
        <v>208</v>
      </c>
      <c r="N241" s="59" t="s">
        <v>207</v>
      </c>
      <c r="O241" s="59" t="s">
        <v>207</v>
      </c>
      <c r="P241" s="57">
        <v>76640</v>
      </c>
      <c r="Q241" s="58">
        <v>766.4</v>
      </c>
      <c r="R241" t="str">
        <f t="shared" si="4"/>
        <v>201710</v>
      </c>
      <c r="S241" s="39">
        <f>Q241</f>
        <v>766.4</v>
      </c>
    </row>
    <row r="242" spans="1:19">
      <c r="A242" s="59" t="s">
        <v>198</v>
      </c>
      <c r="B242" s="59" t="s">
        <v>199</v>
      </c>
      <c r="C242" s="59" t="s">
        <v>200</v>
      </c>
      <c r="D242" s="59" t="s">
        <v>201</v>
      </c>
      <c r="E242" s="59" t="s">
        <v>201</v>
      </c>
      <c r="F242" s="59" t="s">
        <v>202</v>
      </c>
      <c r="G242" s="59" t="s">
        <v>203</v>
      </c>
      <c r="H242" s="59" t="s">
        <v>353</v>
      </c>
      <c r="I242" s="59" t="s">
        <v>392</v>
      </c>
      <c r="J242" s="59" t="s">
        <v>206</v>
      </c>
      <c r="K242" s="59" t="s">
        <v>207</v>
      </c>
      <c r="L242" s="59" t="s">
        <v>392</v>
      </c>
      <c r="M242" s="59" t="s">
        <v>208</v>
      </c>
      <c r="N242" s="59" t="s">
        <v>207</v>
      </c>
      <c r="O242" s="59" t="s">
        <v>207</v>
      </c>
      <c r="P242" s="57">
        <v>585640</v>
      </c>
      <c r="Q242" s="58">
        <v>5856.4</v>
      </c>
      <c r="R242" t="str">
        <f t="shared" si="4"/>
        <v>201710</v>
      </c>
      <c r="S242" s="39">
        <f>Q242</f>
        <v>5856.4</v>
      </c>
    </row>
    <row r="243" spans="1:19">
      <c r="A243" s="59" t="s">
        <v>198</v>
      </c>
      <c r="B243" s="59" t="s">
        <v>199</v>
      </c>
      <c r="C243" s="59" t="s">
        <v>200</v>
      </c>
      <c r="D243" s="59" t="s">
        <v>201</v>
      </c>
      <c r="E243" s="59" t="s">
        <v>201</v>
      </c>
      <c r="F243" s="59" t="s">
        <v>202</v>
      </c>
      <c r="G243" s="59" t="s">
        <v>203</v>
      </c>
      <c r="H243" s="59" t="s">
        <v>204</v>
      </c>
      <c r="I243" s="59" t="s">
        <v>392</v>
      </c>
      <c r="J243" s="59" t="s">
        <v>206</v>
      </c>
      <c r="K243" s="59" t="s">
        <v>207</v>
      </c>
      <c r="L243" s="59" t="s">
        <v>392</v>
      </c>
      <c r="M243" s="59" t="s">
        <v>208</v>
      </c>
      <c r="N243" s="59" t="s">
        <v>209</v>
      </c>
      <c r="O243" s="59" t="s">
        <v>207</v>
      </c>
      <c r="P243" s="57">
        <v>50010306</v>
      </c>
      <c r="Q243" s="61"/>
      <c r="R243" t="str">
        <f t="shared" si="4"/>
        <v>201710</v>
      </c>
      <c r="S243" s="39">
        <f>-Q243</f>
        <v>0</v>
      </c>
    </row>
    <row r="244" spans="1:19">
      <c r="A244" s="59" t="s">
        <v>198</v>
      </c>
      <c r="B244" s="59" t="s">
        <v>199</v>
      </c>
      <c r="C244" s="59" t="s">
        <v>200</v>
      </c>
      <c r="D244" s="59" t="s">
        <v>201</v>
      </c>
      <c r="E244" s="59" t="s">
        <v>201</v>
      </c>
      <c r="F244" s="59" t="s">
        <v>202</v>
      </c>
      <c r="G244" s="59" t="s">
        <v>203</v>
      </c>
      <c r="H244" s="59" t="s">
        <v>353</v>
      </c>
      <c r="I244" s="59" t="s">
        <v>393</v>
      </c>
      <c r="J244" s="59" t="s">
        <v>206</v>
      </c>
      <c r="K244" s="59" t="s">
        <v>207</v>
      </c>
      <c r="L244" s="59" t="s">
        <v>393</v>
      </c>
      <c r="M244" s="59" t="s">
        <v>208</v>
      </c>
      <c r="N244" s="59" t="s">
        <v>209</v>
      </c>
      <c r="O244" s="59" t="s">
        <v>207</v>
      </c>
      <c r="P244" s="57">
        <v>499664</v>
      </c>
      <c r="Q244" s="58">
        <v>-4996.6400000000003</v>
      </c>
      <c r="R244" t="str">
        <f t="shared" si="4"/>
        <v>201710</v>
      </c>
      <c r="S244" s="39">
        <f>-Q244</f>
        <v>4996.6400000000003</v>
      </c>
    </row>
    <row r="245" spans="1:19">
      <c r="A245" s="59" t="s">
        <v>198</v>
      </c>
      <c r="B245" s="59" t="s">
        <v>199</v>
      </c>
      <c r="C245" s="59" t="s">
        <v>200</v>
      </c>
      <c r="D245" s="59" t="s">
        <v>201</v>
      </c>
      <c r="E245" s="59" t="s">
        <v>201</v>
      </c>
      <c r="F245" s="59" t="s">
        <v>202</v>
      </c>
      <c r="G245" s="59" t="s">
        <v>203</v>
      </c>
      <c r="H245" s="59" t="s">
        <v>353</v>
      </c>
      <c r="I245" s="59" t="s">
        <v>393</v>
      </c>
      <c r="J245" s="59" t="s">
        <v>206</v>
      </c>
      <c r="K245" s="59" t="s">
        <v>207</v>
      </c>
      <c r="L245" s="59" t="s">
        <v>393</v>
      </c>
      <c r="M245" s="59" t="s">
        <v>208</v>
      </c>
      <c r="N245" s="59" t="s">
        <v>209</v>
      </c>
      <c r="O245" s="59" t="s">
        <v>207</v>
      </c>
      <c r="P245" s="57">
        <v>13887</v>
      </c>
      <c r="Q245" s="58">
        <v>-138.87</v>
      </c>
      <c r="R245" t="str">
        <f t="shared" si="4"/>
        <v>201710</v>
      </c>
      <c r="S245" s="39">
        <f>-Q245</f>
        <v>138.87</v>
      </c>
    </row>
    <row r="246" spans="1:19">
      <c r="A246" s="59" t="s">
        <v>198</v>
      </c>
      <c r="B246" s="59" t="s">
        <v>199</v>
      </c>
      <c r="C246" s="59" t="s">
        <v>200</v>
      </c>
      <c r="D246" s="59" t="s">
        <v>201</v>
      </c>
      <c r="E246" s="59" t="s">
        <v>201</v>
      </c>
      <c r="F246" s="59" t="s">
        <v>202</v>
      </c>
      <c r="G246" s="59" t="s">
        <v>203</v>
      </c>
      <c r="H246" s="59" t="s">
        <v>353</v>
      </c>
      <c r="I246" s="59" t="s">
        <v>394</v>
      </c>
      <c r="J246" s="59" t="s">
        <v>206</v>
      </c>
      <c r="K246" s="59" t="s">
        <v>207</v>
      </c>
      <c r="L246" s="59" t="s">
        <v>394</v>
      </c>
      <c r="M246" s="59" t="s">
        <v>208</v>
      </c>
      <c r="N246" s="59" t="s">
        <v>207</v>
      </c>
      <c r="O246" s="59" t="s">
        <v>207</v>
      </c>
      <c r="P246" s="57">
        <v>47168</v>
      </c>
      <c r="Q246" s="58">
        <v>471.68</v>
      </c>
      <c r="R246" t="str">
        <f t="shared" si="4"/>
        <v>201711</v>
      </c>
      <c r="S246" s="39">
        <f>Q246</f>
        <v>471.68</v>
      </c>
    </row>
    <row r="247" spans="1:19">
      <c r="A247" s="59" t="s">
        <v>198</v>
      </c>
      <c r="B247" s="59" t="s">
        <v>199</v>
      </c>
      <c r="C247" s="59" t="s">
        <v>200</v>
      </c>
      <c r="D247" s="59" t="s">
        <v>201</v>
      </c>
      <c r="E247" s="59" t="s">
        <v>201</v>
      </c>
      <c r="F247" s="59" t="s">
        <v>202</v>
      </c>
      <c r="G247" s="59" t="s">
        <v>203</v>
      </c>
      <c r="H247" s="59" t="s">
        <v>353</v>
      </c>
      <c r="I247" s="59" t="s">
        <v>395</v>
      </c>
      <c r="J247" s="59" t="s">
        <v>206</v>
      </c>
      <c r="K247" s="59" t="s">
        <v>207</v>
      </c>
      <c r="L247" s="59" t="s">
        <v>395</v>
      </c>
      <c r="M247" s="59" t="s">
        <v>208</v>
      </c>
      <c r="N247" s="59" t="s">
        <v>209</v>
      </c>
      <c r="O247" s="59" t="s">
        <v>207</v>
      </c>
      <c r="P247" s="57">
        <v>47888</v>
      </c>
      <c r="Q247" s="58">
        <v>-478.88</v>
      </c>
      <c r="R247" t="str">
        <f t="shared" si="4"/>
        <v>201711</v>
      </c>
      <c r="S247" s="39">
        <f>-Q247</f>
        <v>478.88</v>
      </c>
    </row>
    <row r="248" spans="1:19">
      <c r="A248" s="59" t="s">
        <v>198</v>
      </c>
      <c r="B248" s="59" t="s">
        <v>199</v>
      </c>
      <c r="C248" s="59" t="s">
        <v>200</v>
      </c>
      <c r="D248" s="59" t="s">
        <v>201</v>
      </c>
      <c r="E248" s="59" t="s">
        <v>201</v>
      </c>
      <c r="F248" s="59" t="s">
        <v>202</v>
      </c>
      <c r="G248" s="59" t="s">
        <v>203</v>
      </c>
      <c r="H248" s="59" t="s">
        <v>353</v>
      </c>
      <c r="I248" s="59" t="s">
        <v>396</v>
      </c>
      <c r="J248" s="59" t="s">
        <v>206</v>
      </c>
      <c r="K248" s="59" t="s">
        <v>207</v>
      </c>
      <c r="L248" s="59" t="s">
        <v>396</v>
      </c>
      <c r="M248" s="59" t="s">
        <v>208</v>
      </c>
      <c r="N248" s="59" t="s">
        <v>209</v>
      </c>
      <c r="O248" s="59" t="s">
        <v>207</v>
      </c>
      <c r="P248" s="57">
        <v>127440</v>
      </c>
      <c r="Q248" s="58">
        <v>-1274.4000000000001</v>
      </c>
      <c r="R248" t="str">
        <f t="shared" si="4"/>
        <v>201711</v>
      </c>
      <c r="S248" s="39">
        <f>-Q248</f>
        <v>1274.4000000000001</v>
      </c>
    </row>
    <row r="249" spans="1:19">
      <c r="A249" s="59" t="s">
        <v>198</v>
      </c>
      <c r="B249" s="59" t="s">
        <v>199</v>
      </c>
      <c r="C249" s="59" t="s">
        <v>200</v>
      </c>
      <c r="D249" s="59" t="s">
        <v>201</v>
      </c>
      <c r="E249" s="59" t="s">
        <v>201</v>
      </c>
      <c r="F249" s="59" t="s">
        <v>202</v>
      </c>
      <c r="G249" s="59" t="s">
        <v>203</v>
      </c>
      <c r="H249" s="59" t="s">
        <v>353</v>
      </c>
      <c r="I249" s="59" t="s">
        <v>397</v>
      </c>
      <c r="J249" s="59" t="s">
        <v>206</v>
      </c>
      <c r="K249" s="59" t="s">
        <v>207</v>
      </c>
      <c r="L249" s="59" t="s">
        <v>397</v>
      </c>
      <c r="M249" s="59" t="s">
        <v>208</v>
      </c>
      <c r="N249" s="59" t="s">
        <v>207</v>
      </c>
      <c r="O249" s="59" t="s">
        <v>207</v>
      </c>
      <c r="P249" s="57">
        <v>113</v>
      </c>
      <c r="Q249" s="58">
        <v>1.1299999999999999</v>
      </c>
      <c r="R249" t="str">
        <f t="shared" si="4"/>
        <v>201711</v>
      </c>
      <c r="S249" s="39">
        <f>Q249</f>
        <v>1.1299999999999999</v>
      </c>
    </row>
    <row r="250" spans="1:19">
      <c r="A250" s="59" t="s">
        <v>198</v>
      </c>
      <c r="B250" s="59" t="s">
        <v>199</v>
      </c>
      <c r="C250" s="59" t="s">
        <v>200</v>
      </c>
      <c r="D250" s="59" t="s">
        <v>201</v>
      </c>
      <c r="E250" s="59" t="s">
        <v>201</v>
      </c>
      <c r="F250" s="59" t="s">
        <v>202</v>
      </c>
      <c r="G250" s="59" t="s">
        <v>203</v>
      </c>
      <c r="H250" s="59" t="s">
        <v>353</v>
      </c>
      <c r="I250" s="59" t="s">
        <v>398</v>
      </c>
      <c r="J250" s="59" t="s">
        <v>206</v>
      </c>
      <c r="K250" s="59" t="s">
        <v>207</v>
      </c>
      <c r="L250" s="59" t="s">
        <v>398</v>
      </c>
      <c r="M250" s="59" t="s">
        <v>208</v>
      </c>
      <c r="N250" s="59" t="s">
        <v>207</v>
      </c>
      <c r="O250" s="59" t="s">
        <v>207</v>
      </c>
      <c r="P250" s="57">
        <v>27</v>
      </c>
      <c r="Q250" s="58">
        <v>0.27</v>
      </c>
      <c r="R250" t="str">
        <f t="shared" si="4"/>
        <v>201711</v>
      </c>
      <c r="S250" s="39">
        <f>Q250</f>
        <v>0.27</v>
      </c>
    </row>
    <row r="251" spans="1:19">
      <c r="A251" s="59" t="s">
        <v>198</v>
      </c>
      <c r="B251" s="59" t="s">
        <v>199</v>
      </c>
      <c r="C251" s="59" t="s">
        <v>200</v>
      </c>
      <c r="D251" s="59" t="s">
        <v>201</v>
      </c>
      <c r="E251" s="59" t="s">
        <v>201</v>
      </c>
      <c r="F251" s="59" t="s">
        <v>202</v>
      </c>
      <c r="G251" s="59" t="s">
        <v>203</v>
      </c>
      <c r="H251" s="59" t="s">
        <v>353</v>
      </c>
      <c r="I251" s="59" t="s">
        <v>398</v>
      </c>
      <c r="J251" s="59" t="s">
        <v>206</v>
      </c>
      <c r="K251" s="59" t="s">
        <v>207</v>
      </c>
      <c r="L251" s="59" t="s">
        <v>398</v>
      </c>
      <c r="M251" s="59" t="s">
        <v>208</v>
      </c>
      <c r="N251" s="59" t="s">
        <v>207</v>
      </c>
      <c r="O251" s="59" t="s">
        <v>207</v>
      </c>
      <c r="P251" s="57">
        <v>33112</v>
      </c>
      <c r="Q251" s="58">
        <v>331.12</v>
      </c>
      <c r="R251" t="str">
        <f t="shared" si="4"/>
        <v>201711</v>
      </c>
      <c r="S251" s="39">
        <f>Q251</f>
        <v>331.12</v>
      </c>
    </row>
    <row r="252" spans="1:19">
      <c r="A252" s="59" t="s">
        <v>198</v>
      </c>
      <c r="B252" s="59" t="s">
        <v>199</v>
      </c>
      <c r="C252" s="59" t="s">
        <v>200</v>
      </c>
      <c r="D252" s="59" t="s">
        <v>201</v>
      </c>
      <c r="E252" s="59" t="s">
        <v>201</v>
      </c>
      <c r="F252" s="59" t="s">
        <v>202</v>
      </c>
      <c r="G252" s="59" t="s">
        <v>203</v>
      </c>
      <c r="H252" s="59" t="s">
        <v>353</v>
      </c>
      <c r="I252" s="59" t="s">
        <v>399</v>
      </c>
      <c r="J252" s="59" t="s">
        <v>206</v>
      </c>
      <c r="K252" s="59" t="s">
        <v>207</v>
      </c>
      <c r="L252" s="59" t="s">
        <v>399</v>
      </c>
      <c r="M252" s="59" t="s">
        <v>208</v>
      </c>
      <c r="N252" s="59" t="s">
        <v>207</v>
      </c>
      <c r="O252" s="59" t="s">
        <v>207</v>
      </c>
      <c r="P252" s="57">
        <v>337</v>
      </c>
      <c r="Q252" s="58">
        <v>3.37</v>
      </c>
      <c r="R252" t="str">
        <f t="shared" si="4"/>
        <v>201711</v>
      </c>
      <c r="S252" s="39">
        <f>Q252</f>
        <v>3.37</v>
      </c>
    </row>
    <row r="253" spans="1:19">
      <c r="A253" s="59" t="s">
        <v>198</v>
      </c>
      <c r="B253" s="59" t="s">
        <v>199</v>
      </c>
      <c r="C253" s="59" t="s">
        <v>200</v>
      </c>
      <c r="D253" s="59" t="s">
        <v>201</v>
      </c>
      <c r="E253" s="59" t="s">
        <v>201</v>
      </c>
      <c r="F253" s="59" t="s">
        <v>202</v>
      </c>
      <c r="G253" s="59" t="s">
        <v>203</v>
      </c>
      <c r="H253" s="59" t="s">
        <v>353</v>
      </c>
      <c r="I253" s="59" t="s">
        <v>400</v>
      </c>
      <c r="J253" s="59" t="s">
        <v>206</v>
      </c>
      <c r="K253" s="59" t="s">
        <v>207</v>
      </c>
      <c r="L253" s="59" t="s">
        <v>400</v>
      </c>
      <c r="M253" s="59" t="s">
        <v>208</v>
      </c>
      <c r="N253" s="59" t="s">
        <v>209</v>
      </c>
      <c r="O253" s="59" t="s">
        <v>207</v>
      </c>
      <c r="P253" s="57">
        <v>438888</v>
      </c>
      <c r="Q253" s="58">
        <v>-4388.88</v>
      </c>
      <c r="R253" t="str">
        <f t="shared" si="4"/>
        <v>201711</v>
      </c>
      <c r="S253" s="39">
        <f>-Q253</f>
        <v>4388.88</v>
      </c>
    </row>
    <row r="254" spans="1:19">
      <c r="A254" s="59" t="s">
        <v>198</v>
      </c>
      <c r="B254" s="59" t="s">
        <v>199</v>
      </c>
      <c r="C254" s="59" t="s">
        <v>200</v>
      </c>
      <c r="D254" s="59" t="s">
        <v>201</v>
      </c>
      <c r="E254" s="59" t="s">
        <v>201</v>
      </c>
      <c r="F254" s="59" t="s">
        <v>202</v>
      </c>
      <c r="G254" s="59" t="s">
        <v>203</v>
      </c>
      <c r="H254" s="59" t="s">
        <v>353</v>
      </c>
      <c r="I254" s="59" t="s">
        <v>400</v>
      </c>
      <c r="J254" s="59" t="s">
        <v>206</v>
      </c>
      <c r="K254" s="59" t="s">
        <v>207</v>
      </c>
      <c r="L254" s="59" t="s">
        <v>400</v>
      </c>
      <c r="M254" s="59" t="s">
        <v>208</v>
      </c>
      <c r="N254" s="59" t="s">
        <v>209</v>
      </c>
      <c r="O254" s="59" t="s">
        <v>207</v>
      </c>
      <c r="P254" s="57">
        <v>520888</v>
      </c>
      <c r="Q254" s="58">
        <v>-5208.88</v>
      </c>
      <c r="R254" t="str">
        <f t="shared" si="4"/>
        <v>201711</v>
      </c>
      <c r="S254" s="39">
        <f>-Q254</f>
        <v>5208.88</v>
      </c>
    </row>
    <row r="255" spans="1:19">
      <c r="A255" s="59" t="s">
        <v>198</v>
      </c>
      <c r="B255" s="59" t="s">
        <v>199</v>
      </c>
      <c r="C255" s="59" t="s">
        <v>200</v>
      </c>
      <c r="D255" s="59" t="s">
        <v>201</v>
      </c>
      <c r="E255" s="59" t="s">
        <v>201</v>
      </c>
      <c r="F255" s="59" t="s">
        <v>202</v>
      </c>
      <c r="G255" s="59" t="s">
        <v>203</v>
      </c>
      <c r="H255" s="59" t="s">
        <v>353</v>
      </c>
      <c r="I255" s="59" t="s">
        <v>401</v>
      </c>
      <c r="J255" s="59" t="s">
        <v>206</v>
      </c>
      <c r="K255" s="59" t="s">
        <v>207</v>
      </c>
      <c r="L255" s="59" t="s">
        <v>401</v>
      </c>
      <c r="M255" s="59" t="s">
        <v>208</v>
      </c>
      <c r="N255" s="59" t="s">
        <v>207</v>
      </c>
      <c r="O255" s="59" t="s">
        <v>207</v>
      </c>
      <c r="P255" s="57">
        <v>413804</v>
      </c>
      <c r="Q255" s="58">
        <v>4138.04</v>
      </c>
      <c r="R255" t="str">
        <f t="shared" si="4"/>
        <v>201711</v>
      </c>
      <c r="S255" s="39">
        <f>Q255</f>
        <v>4138.04</v>
      </c>
    </row>
    <row r="256" spans="1:19">
      <c r="A256" s="59" t="s">
        <v>198</v>
      </c>
      <c r="B256" s="59" t="s">
        <v>199</v>
      </c>
      <c r="C256" s="59" t="s">
        <v>200</v>
      </c>
      <c r="D256" s="59" t="s">
        <v>201</v>
      </c>
      <c r="E256" s="59" t="s">
        <v>201</v>
      </c>
      <c r="F256" s="59" t="s">
        <v>202</v>
      </c>
      <c r="G256" s="59" t="s">
        <v>203</v>
      </c>
      <c r="H256" s="59" t="s">
        <v>204</v>
      </c>
      <c r="I256" s="59" t="s">
        <v>401</v>
      </c>
      <c r="J256" s="59" t="s">
        <v>206</v>
      </c>
      <c r="K256" s="59" t="s">
        <v>207</v>
      </c>
      <c r="L256" s="59" t="s">
        <v>401</v>
      </c>
      <c r="M256" s="59" t="s">
        <v>208</v>
      </c>
      <c r="N256" s="59" t="s">
        <v>207</v>
      </c>
      <c r="O256" s="59" t="s">
        <v>207</v>
      </c>
      <c r="P256" s="57">
        <v>1123000</v>
      </c>
      <c r="Q256" s="58">
        <v>11230</v>
      </c>
      <c r="R256" t="str">
        <f t="shared" si="4"/>
        <v>201711</v>
      </c>
      <c r="S256" s="39">
        <f>Q256</f>
        <v>11230</v>
      </c>
    </row>
    <row r="257" spans="1:19">
      <c r="A257" s="59" t="s">
        <v>198</v>
      </c>
      <c r="B257" s="59" t="s">
        <v>199</v>
      </c>
      <c r="C257" s="59" t="s">
        <v>200</v>
      </c>
      <c r="D257" s="59" t="s">
        <v>201</v>
      </c>
      <c r="E257" s="59" t="s">
        <v>201</v>
      </c>
      <c r="F257" s="59" t="s">
        <v>202</v>
      </c>
      <c r="G257" s="59" t="s">
        <v>203</v>
      </c>
      <c r="H257" s="59" t="s">
        <v>204</v>
      </c>
      <c r="I257" s="59" t="s">
        <v>401</v>
      </c>
      <c r="J257" s="59" t="s">
        <v>206</v>
      </c>
      <c r="K257" s="59" t="s">
        <v>207</v>
      </c>
      <c r="L257" s="59" t="s">
        <v>401</v>
      </c>
      <c r="M257" s="59" t="s">
        <v>208</v>
      </c>
      <c r="N257" s="59" t="s">
        <v>209</v>
      </c>
      <c r="O257" s="59" t="s">
        <v>207</v>
      </c>
      <c r="P257" s="57">
        <v>1616093</v>
      </c>
      <c r="Q257" s="58">
        <v>-16160.93</v>
      </c>
      <c r="R257" t="str">
        <f t="shared" si="4"/>
        <v>201711</v>
      </c>
      <c r="S257" s="39">
        <f>-Q257</f>
        <v>16160.93</v>
      </c>
    </row>
    <row r="258" spans="1:19">
      <c r="A258" s="59" t="s">
        <v>198</v>
      </c>
      <c r="B258" s="59" t="s">
        <v>199</v>
      </c>
      <c r="C258" s="59" t="s">
        <v>200</v>
      </c>
      <c r="D258" s="59" t="s">
        <v>201</v>
      </c>
      <c r="E258" s="59" t="s">
        <v>201</v>
      </c>
      <c r="F258" s="59" t="s">
        <v>202</v>
      </c>
      <c r="G258" s="59" t="s">
        <v>203</v>
      </c>
      <c r="H258" s="59" t="s">
        <v>353</v>
      </c>
      <c r="I258" s="59" t="s">
        <v>402</v>
      </c>
      <c r="J258" s="59" t="s">
        <v>206</v>
      </c>
      <c r="K258" s="59" t="s">
        <v>207</v>
      </c>
      <c r="L258" s="59" t="s">
        <v>402</v>
      </c>
      <c r="M258" s="59" t="s">
        <v>208</v>
      </c>
      <c r="N258" s="59" t="s">
        <v>207</v>
      </c>
      <c r="O258" s="59" t="s">
        <v>207</v>
      </c>
      <c r="P258" s="57">
        <v>50000000</v>
      </c>
      <c r="Q258" s="61"/>
      <c r="R258" t="str">
        <f t="shared" si="4"/>
        <v>201711</v>
      </c>
      <c r="S258" s="39">
        <f>Q258</f>
        <v>0</v>
      </c>
    </row>
    <row r="259" spans="1:19">
      <c r="A259" s="59" t="s">
        <v>198</v>
      </c>
      <c r="B259" s="59" t="s">
        <v>199</v>
      </c>
      <c r="C259" s="59" t="s">
        <v>200</v>
      </c>
      <c r="D259" s="59" t="s">
        <v>201</v>
      </c>
      <c r="E259" s="59" t="s">
        <v>201</v>
      </c>
      <c r="F259" s="59" t="s">
        <v>202</v>
      </c>
      <c r="G259" s="59" t="s">
        <v>203</v>
      </c>
      <c r="H259" s="59" t="s">
        <v>353</v>
      </c>
      <c r="I259" s="59" t="s">
        <v>403</v>
      </c>
      <c r="J259" s="59" t="s">
        <v>206</v>
      </c>
      <c r="K259" s="59" t="s">
        <v>207</v>
      </c>
      <c r="L259" s="59" t="s">
        <v>403</v>
      </c>
      <c r="M259" s="59" t="s">
        <v>208</v>
      </c>
      <c r="N259" s="59" t="s">
        <v>207</v>
      </c>
      <c r="O259" s="59" t="s">
        <v>207</v>
      </c>
      <c r="P259" s="57">
        <v>952674</v>
      </c>
      <c r="Q259" s="58">
        <v>9526.74</v>
      </c>
      <c r="R259" t="str">
        <f t="shared" ref="R259:R322" si="5">MID(L259,1,6)</f>
        <v>201711</v>
      </c>
      <c r="S259" s="39">
        <f>Q259</f>
        <v>9526.74</v>
      </c>
    </row>
    <row r="260" spans="1:19">
      <c r="A260" s="59" t="s">
        <v>198</v>
      </c>
      <c r="B260" s="59" t="s">
        <v>199</v>
      </c>
      <c r="C260" s="59" t="s">
        <v>200</v>
      </c>
      <c r="D260" s="59" t="s">
        <v>201</v>
      </c>
      <c r="E260" s="59" t="s">
        <v>201</v>
      </c>
      <c r="F260" s="59" t="s">
        <v>202</v>
      </c>
      <c r="G260" s="59" t="s">
        <v>203</v>
      </c>
      <c r="H260" s="59" t="s">
        <v>353</v>
      </c>
      <c r="I260" s="59" t="s">
        <v>404</v>
      </c>
      <c r="J260" s="59" t="s">
        <v>206</v>
      </c>
      <c r="K260" s="59" t="s">
        <v>207</v>
      </c>
      <c r="L260" s="59" t="s">
        <v>404</v>
      </c>
      <c r="M260" s="59" t="s">
        <v>208</v>
      </c>
      <c r="N260" s="59" t="s">
        <v>207</v>
      </c>
      <c r="O260" s="59" t="s">
        <v>207</v>
      </c>
      <c r="P260" s="57">
        <v>74451</v>
      </c>
      <c r="Q260" s="58">
        <v>744.51</v>
      </c>
      <c r="R260" t="str">
        <f t="shared" si="5"/>
        <v>201711</v>
      </c>
      <c r="S260" s="39">
        <f>Q260</f>
        <v>744.51</v>
      </c>
    </row>
    <row r="261" spans="1:19">
      <c r="A261" s="59" t="s">
        <v>198</v>
      </c>
      <c r="B261" s="59" t="s">
        <v>199</v>
      </c>
      <c r="C261" s="59" t="s">
        <v>200</v>
      </c>
      <c r="D261" s="59" t="s">
        <v>201</v>
      </c>
      <c r="E261" s="59" t="s">
        <v>201</v>
      </c>
      <c r="F261" s="59" t="s">
        <v>202</v>
      </c>
      <c r="G261" s="59" t="s">
        <v>203</v>
      </c>
      <c r="H261" s="59" t="s">
        <v>353</v>
      </c>
      <c r="I261" s="59" t="s">
        <v>405</v>
      </c>
      <c r="J261" s="59" t="s">
        <v>206</v>
      </c>
      <c r="K261" s="59" t="s">
        <v>207</v>
      </c>
      <c r="L261" s="59" t="s">
        <v>405</v>
      </c>
      <c r="M261" s="59" t="s">
        <v>208</v>
      </c>
      <c r="N261" s="59" t="s">
        <v>209</v>
      </c>
      <c r="O261" s="59" t="s">
        <v>207</v>
      </c>
      <c r="P261" s="57">
        <v>398047</v>
      </c>
      <c r="Q261" s="58">
        <v>-3980.47</v>
      </c>
      <c r="R261" t="str">
        <f t="shared" si="5"/>
        <v>201711</v>
      </c>
      <c r="S261" s="39">
        <f>-Q261</f>
        <v>3980.47</v>
      </c>
    </row>
    <row r="262" spans="1:19">
      <c r="A262" s="59" t="s">
        <v>198</v>
      </c>
      <c r="B262" s="59" t="s">
        <v>199</v>
      </c>
      <c r="C262" s="59" t="s">
        <v>200</v>
      </c>
      <c r="D262" s="59" t="s">
        <v>201</v>
      </c>
      <c r="E262" s="59" t="s">
        <v>201</v>
      </c>
      <c r="F262" s="59" t="s">
        <v>202</v>
      </c>
      <c r="G262" s="59" t="s">
        <v>203</v>
      </c>
      <c r="H262" s="59" t="s">
        <v>353</v>
      </c>
      <c r="I262" s="59" t="s">
        <v>406</v>
      </c>
      <c r="J262" s="59" t="s">
        <v>206</v>
      </c>
      <c r="K262" s="59" t="s">
        <v>207</v>
      </c>
      <c r="L262" s="59" t="s">
        <v>406</v>
      </c>
      <c r="M262" s="59" t="s">
        <v>208</v>
      </c>
      <c r="N262" s="59" t="s">
        <v>209</v>
      </c>
      <c r="O262" s="59" t="s">
        <v>207</v>
      </c>
      <c r="P262" s="57">
        <v>337308</v>
      </c>
      <c r="Q262" s="58">
        <v>-3373.08</v>
      </c>
      <c r="R262" t="str">
        <f t="shared" si="5"/>
        <v>201711</v>
      </c>
      <c r="S262" s="39">
        <f>-Q262</f>
        <v>3373.08</v>
      </c>
    </row>
    <row r="263" spans="1:19">
      <c r="A263" s="59" t="s">
        <v>198</v>
      </c>
      <c r="B263" s="59" t="s">
        <v>199</v>
      </c>
      <c r="C263" s="59" t="s">
        <v>200</v>
      </c>
      <c r="D263" s="59" t="s">
        <v>201</v>
      </c>
      <c r="E263" s="59" t="s">
        <v>201</v>
      </c>
      <c r="F263" s="59" t="s">
        <v>202</v>
      </c>
      <c r="G263" s="59" t="s">
        <v>203</v>
      </c>
      <c r="H263" s="59" t="s">
        <v>353</v>
      </c>
      <c r="I263" s="59" t="s">
        <v>407</v>
      </c>
      <c r="J263" s="59" t="s">
        <v>206</v>
      </c>
      <c r="K263" s="59" t="s">
        <v>207</v>
      </c>
      <c r="L263" s="59" t="s">
        <v>407</v>
      </c>
      <c r="M263" s="59" t="s">
        <v>208</v>
      </c>
      <c r="N263" s="59" t="s">
        <v>207</v>
      </c>
      <c r="O263" s="59" t="s">
        <v>207</v>
      </c>
      <c r="P263" s="57">
        <v>284039</v>
      </c>
      <c r="Q263" s="58">
        <v>2840.39</v>
      </c>
      <c r="R263" t="str">
        <f t="shared" si="5"/>
        <v>201711</v>
      </c>
      <c r="S263" s="39">
        <f>Q263</f>
        <v>2840.39</v>
      </c>
    </row>
    <row r="264" spans="1:19">
      <c r="A264" s="59" t="s">
        <v>198</v>
      </c>
      <c r="B264" s="59" t="s">
        <v>199</v>
      </c>
      <c r="C264" s="59" t="s">
        <v>200</v>
      </c>
      <c r="D264" s="59" t="s">
        <v>201</v>
      </c>
      <c r="E264" s="59" t="s">
        <v>201</v>
      </c>
      <c r="F264" s="59" t="s">
        <v>202</v>
      </c>
      <c r="G264" s="59" t="s">
        <v>203</v>
      </c>
      <c r="H264" s="59" t="s">
        <v>353</v>
      </c>
      <c r="I264" s="59" t="s">
        <v>407</v>
      </c>
      <c r="J264" s="59" t="s">
        <v>206</v>
      </c>
      <c r="K264" s="59" t="s">
        <v>207</v>
      </c>
      <c r="L264" s="59" t="s">
        <v>407</v>
      </c>
      <c r="M264" s="59" t="s">
        <v>208</v>
      </c>
      <c r="N264" s="59" t="s">
        <v>207</v>
      </c>
      <c r="O264" s="59" t="s">
        <v>207</v>
      </c>
      <c r="P264" s="57">
        <v>125952</v>
      </c>
      <c r="Q264" s="58">
        <v>1259.52</v>
      </c>
      <c r="R264" t="str">
        <f t="shared" si="5"/>
        <v>201711</v>
      </c>
      <c r="S264" s="39">
        <f>Q264</f>
        <v>1259.52</v>
      </c>
    </row>
    <row r="265" spans="1:19">
      <c r="A265" s="59" t="s">
        <v>198</v>
      </c>
      <c r="B265" s="59" t="s">
        <v>199</v>
      </c>
      <c r="C265" s="59" t="s">
        <v>200</v>
      </c>
      <c r="D265" s="59" t="s">
        <v>201</v>
      </c>
      <c r="E265" s="59" t="s">
        <v>201</v>
      </c>
      <c r="F265" s="59" t="s">
        <v>202</v>
      </c>
      <c r="G265" s="59" t="s">
        <v>203</v>
      </c>
      <c r="H265" s="59" t="s">
        <v>353</v>
      </c>
      <c r="I265" s="59" t="s">
        <v>408</v>
      </c>
      <c r="J265" s="59" t="s">
        <v>206</v>
      </c>
      <c r="K265" s="59" t="s">
        <v>207</v>
      </c>
      <c r="L265" s="59" t="s">
        <v>408</v>
      </c>
      <c r="M265" s="59" t="s">
        <v>208</v>
      </c>
      <c r="N265" s="59" t="s">
        <v>209</v>
      </c>
      <c r="O265" s="59" t="s">
        <v>207</v>
      </c>
      <c r="P265" s="57">
        <v>20046</v>
      </c>
      <c r="Q265" s="58">
        <v>-200.46</v>
      </c>
      <c r="R265" t="str">
        <f t="shared" si="5"/>
        <v>201712</v>
      </c>
      <c r="S265" s="39">
        <f>-Q265</f>
        <v>200.46</v>
      </c>
    </row>
    <row r="266" spans="1:19">
      <c r="A266" s="59" t="s">
        <v>198</v>
      </c>
      <c r="B266" s="59" t="s">
        <v>199</v>
      </c>
      <c r="C266" s="59" t="s">
        <v>200</v>
      </c>
      <c r="D266" s="59" t="s">
        <v>201</v>
      </c>
      <c r="E266" s="59" t="s">
        <v>201</v>
      </c>
      <c r="F266" s="59" t="s">
        <v>202</v>
      </c>
      <c r="G266" s="59" t="s">
        <v>203</v>
      </c>
      <c r="H266" s="59" t="s">
        <v>353</v>
      </c>
      <c r="I266" s="59" t="s">
        <v>409</v>
      </c>
      <c r="J266" s="59" t="s">
        <v>206</v>
      </c>
      <c r="K266" s="59" t="s">
        <v>207</v>
      </c>
      <c r="L266" s="59" t="s">
        <v>409</v>
      </c>
      <c r="M266" s="59" t="s">
        <v>208</v>
      </c>
      <c r="N266" s="59" t="s">
        <v>209</v>
      </c>
      <c r="O266" s="59" t="s">
        <v>207</v>
      </c>
      <c r="P266" s="57">
        <v>95644</v>
      </c>
      <c r="Q266" s="58">
        <v>-956.44</v>
      </c>
      <c r="R266" t="str">
        <f t="shared" si="5"/>
        <v>201712</v>
      </c>
      <c r="S266" s="39">
        <f>-Q266</f>
        <v>956.44</v>
      </c>
    </row>
    <row r="267" spans="1:19">
      <c r="A267" s="59" t="s">
        <v>198</v>
      </c>
      <c r="B267" s="59" t="s">
        <v>199</v>
      </c>
      <c r="C267" s="59" t="s">
        <v>200</v>
      </c>
      <c r="D267" s="59" t="s">
        <v>201</v>
      </c>
      <c r="E267" s="59" t="s">
        <v>201</v>
      </c>
      <c r="F267" s="59" t="s">
        <v>202</v>
      </c>
      <c r="G267" s="59" t="s">
        <v>203</v>
      </c>
      <c r="H267" s="59" t="s">
        <v>353</v>
      </c>
      <c r="I267" s="59" t="s">
        <v>410</v>
      </c>
      <c r="J267" s="59" t="s">
        <v>206</v>
      </c>
      <c r="K267" s="59" t="s">
        <v>207</v>
      </c>
      <c r="L267" s="59" t="s">
        <v>410</v>
      </c>
      <c r="M267" s="59" t="s">
        <v>208</v>
      </c>
      <c r="N267" s="59" t="s">
        <v>207</v>
      </c>
      <c r="O267" s="59" t="s">
        <v>207</v>
      </c>
      <c r="P267" s="57">
        <v>86953</v>
      </c>
      <c r="Q267" s="58">
        <v>869.53</v>
      </c>
      <c r="R267" t="str">
        <f t="shared" si="5"/>
        <v>201712</v>
      </c>
      <c r="S267" s="39">
        <f>Q267</f>
        <v>869.53</v>
      </c>
    </row>
    <row r="268" spans="1:19">
      <c r="A268" s="59" t="s">
        <v>198</v>
      </c>
      <c r="B268" s="59" t="s">
        <v>199</v>
      </c>
      <c r="C268" s="59" t="s">
        <v>200</v>
      </c>
      <c r="D268" s="59" t="s">
        <v>201</v>
      </c>
      <c r="E268" s="59" t="s">
        <v>201</v>
      </c>
      <c r="F268" s="59" t="s">
        <v>202</v>
      </c>
      <c r="G268" s="59" t="s">
        <v>203</v>
      </c>
      <c r="H268" s="59" t="s">
        <v>353</v>
      </c>
      <c r="I268" s="59" t="s">
        <v>411</v>
      </c>
      <c r="J268" s="59" t="s">
        <v>206</v>
      </c>
      <c r="K268" s="59" t="s">
        <v>207</v>
      </c>
      <c r="L268" s="59" t="s">
        <v>411</v>
      </c>
      <c r="M268" s="59" t="s">
        <v>208</v>
      </c>
      <c r="N268" s="59" t="s">
        <v>207</v>
      </c>
      <c r="O268" s="59" t="s">
        <v>207</v>
      </c>
      <c r="P268" s="57">
        <v>142452</v>
      </c>
      <c r="Q268" s="58">
        <v>1424.52</v>
      </c>
      <c r="R268" t="str">
        <f t="shared" si="5"/>
        <v>201712</v>
      </c>
      <c r="S268" s="39">
        <f>Q268</f>
        <v>1424.52</v>
      </c>
    </row>
    <row r="269" spans="1:19">
      <c r="A269" s="59" t="s">
        <v>198</v>
      </c>
      <c r="B269" s="59" t="s">
        <v>199</v>
      </c>
      <c r="C269" s="59" t="s">
        <v>200</v>
      </c>
      <c r="D269" s="59" t="s">
        <v>201</v>
      </c>
      <c r="E269" s="59" t="s">
        <v>201</v>
      </c>
      <c r="F269" s="59" t="s">
        <v>202</v>
      </c>
      <c r="G269" s="59" t="s">
        <v>203</v>
      </c>
      <c r="H269" s="59" t="s">
        <v>353</v>
      </c>
      <c r="I269" s="59" t="s">
        <v>412</v>
      </c>
      <c r="J269" s="59" t="s">
        <v>206</v>
      </c>
      <c r="K269" s="59" t="s">
        <v>207</v>
      </c>
      <c r="L269" s="59" t="s">
        <v>412</v>
      </c>
      <c r="M269" s="59" t="s">
        <v>208</v>
      </c>
      <c r="N269" s="59" t="s">
        <v>209</v>
      </c>
      <c r="O269" s="59" t="s">
        <v>207</v>
      </c>
      <c r="P269" s="57">
        <v>333047</v>
      </c>
      <c r="Q269" s="58">
        <v>-3330.47</v>
      </c>
      <c r="R269" t="str">
        <f t="shared" si="5"/>
        <v>201712</v>
      </c>
      <c r="S269" s="39">
        <f>-Q269</f>
        <v>3330.47</v>
      </c>
    </row>
    <row r="270" spans="1:19">
      <c r="A270" s="59" t="s">
        <v>198</v>
      </c>
      <c r="B270" s="59" t="s">
        <v>199</v>
      </c>
      <c r="C270" s="59" t="s">
        <v>200</v>
      </c>
      <c r="D270" s="59" t="s">
        <v>201</v>
      </c>
      <c r="E270" s="59" t="s">
        <v>201</v>
      </c>
      <c r="F270" s="59" t="s">
        <v>202</v>
      </c>
      <c r="G270" s="59" t="s">
        <v>203</v>
      </c>
      <c r="H270" s="59" t="s">
        <v>353</v>
      </c>
      <c r="I270" s="59" t="s">
        <v>413</v>
      </c>
      <c r="J270" s="59" t="s">
        <v>206</v>
      </c>
      <c r="K270" s="59" t="s">
        <v>207</v>
      </c>
      <c r="L270" s="59" t="s">
        <v>413</v>
      </c>
      <c r="M270" s="59" t="s">
        <v>208</v>
      </c>
      <c r="N270" s="59" t="s">
        <v>207</v>
      </c>
      <c r="O270" s="59" t="s">
        <v>207</v>
      </c>
      <c r="P270" s="57">
        <v>51597</v>
      </c>
      <c r="Q270" s="58">
        <v>515.97</v>
      </c>
      <c r="R270" t="str">
        <f t="shared" si="5"/>
        <v>201712</v>
      </c>
      <c r="S270" s="39">
        <f>Q270</f>
        <v>515.97</v>
      </c>
    </row>
    <row r="271" spans="1:19">
      <c r="A271" s="59" t="s">
        <v>198</v>
      </c>
      <c r="B271" s="59" t="s">
        <v>199</v>
      </c>
      <c r="C271" s="59" t="s">
        <v>200</v>
      </c>
      <c r="D271" s="59" t="s">
        <v>201</v>
      </c>
      <c r="E271" s="59" t="s">
        <v>201</v>
      </c>
      <c r="F271" s="59" t="s">
        <v>202</v>
      </c>
      <c r="G271" s="59" t="s">
        <v>203</v>
      </c>
      <c r="H271" s="59" t="s">
        <v>353</v>
      </c>
      <c r="I271" s="59" t="s">
        <v>413</v>
      </c>
      <c r="J271" s="59" t="s">
        <v>206</v>
      </c>
      <c r="K271" s="59" t="s">
        <v>207</v>
      </c>
      <c r="L271" s="59" t="s">
        <v>413</v>
      </c>
      <c r="M271" s="59" t="s">
        <v>208</v>
      </c>
      <c r="N271" s="59" t="s">
        <v>207</v>
      </c>
      <c r="O271" s="59" t="s">
        <v>207</v>
      </c>
      <c r="P271" s="57">
        <v>20000000</v>
      </c>
      <c r="Q271" s="55">
        <v>200000</v>
      </c>
      <c r="R271" t="str">
        <f t="shared" si="5"/>
        <v>201712</v>
      </c>
      <c r="S271" s="39">
        <f>Q271</f>
        <v>200000</v>
      </c>
    </row>
    <row r="272" spans="1:19">
      <c r="A272" s="59" t="s">
        <v>198</v>
      </c>
      <c r="B272" s="59" t="s">
        <v>199</v>
      </c>
      <c r="C272" s="59" t="s">
        <v>200</v>
      </c>
      <c r="D272" s="59" t="s">
        <v>201</v>
      </c>
      <c r="E272" s="59" t="s">
        <v>201</v>
      </c>
      <c r="F272" s="59" t="s">
        <v>202</v>
      </c>
      <c r="G272" s="59" t="s">
        <v>203</v>
      </c>
      <c r="H272" s="59" t="s">
        <v>353</v>
      </c>
      <c r="I272" s="59" t="s">
        <v>414</v>
      </c>
      <c r="J272" s="59" t="s">
        <v>206</v>
      </c>
      <c r="K272" s="59" t="s">
        <v>207</v>
      </c>
      <c r="L272" s="59" t="s">
        <v>414</v>
      </c>
      <c r="M272" s="59" t="s">
        <v>208</v>
      </c>
      <c r="N272" s="59" t="s">
        <v>209</v>
      </c>
      <c r="O272" s="59" t="s">
        <v>207</v>
      </c>
      <c r="P272" s="57">
        <v>448647</v>
      </c>
      <c r="Q272" s="58">
        <v>-4486.47</v>
      </c>
      <c r="R272" t="str">
        <f t="shared" si="5"/>
        <v>201712</v>
      </c>
      <c r="S272" s="39">
        <f>-Q272</f>
        <v>4486.47</v>
      </c>
    </row>
    <row r="273" spans="1:19">
      <c r="A273" s="59" t="s">
        <v>198</v>
      </c>
      <c r="B273" s="59" t="s">
        <v>199</v>
      </c>
      <c r="C273" s="59" t="s">
        <v>200</v>
      </c>
      <c r="D273" s="59" t="s">
        <v>201</v>
      </c>
      <c r="E273" s="59" t="s">
        <v>201</v>
      </c>
      <c r="F273" s="59" t="s">
        <v>202</v>
      </c>
      <c r="G273" s="59" t="s">
        <v>203</v>
      </c>
      <c r="H273" s="59" t="s">
        <v>353</v>
      </c>
      <c r="I273" s="59" t="s">
        <v>415</v>
      </c>
      <c r="J273" s="59" t="s">
        <v>206</v>
      </c>
      <c r="K273" s="59" t="s">
        <v>207</v>
      </c>
      <c r="L273" s="59" t="s">
        <v>415</v>
      </c>
      <c r="M273" s="59" t="s">
        <v>208</v>
      </c>
      <c r="N273" s="59" t="s">
        <v>207</v>
      </c>
      <c r="O273" s="59" t="s">
        <v>207</v>
      </c>
      <c r="P273" s="57">
        <v>512943</v>
      </c>
      <c r="Q273" s="58">
        <v>5129.43</v>
      </c>
      <c r="R273" t="str">
        <f t="shared" si="5"/>
        <v>201712</v>
      </c>
      <c r="S273" s="39">
        <f>Q273</f>
        <v>5129.43</v>
      </c>
    </row>
    <row r="274" spans="1:19">
      <c r="A274" s="59" t="s">
        <v>198</v>
      </c>
      <c r="B274" s="59" t="s">
        <v>199</v>
      </c>
      <c r="C274" s="59" t="s">
        <v>200</v>
      </c>
      <c r="D274" s="59" t="s">
        <v>201</v>
      </c>
      <c r="E274" s="59" t="s">
        <v>201</v>
      </c>
      <c r="F274" s="59" t="s">
        <v>202</v>
      </c>
      <c r="G274" s="59" t="s">
        <v>203</v>
      </c>
      <c r="H274" s="59" t="s">
        <v>353</v>
      </c>
      <c r="I274" s="59" t="s">
        <v>416</v>
      </c>
      <c r="J274" s="59" t="s">
        <v>206</v>
      </c>
      <c r="K274" s="59" t="s">
        <v>207</v>
      </c>
      <c r="L274" s="59" t="s">
        <v>416</v>
      </c>
      <c r="M274" s="59" t="s">
        <v>208</v>
      </c>
      <c r="N274" s="59" t="s">
        <v>209</v>
      </c>
      <c r="O274" s="59" t="s">
        <v>207</v>
      </c>
      <c r="P274" s="57">
        <v>11758</v>
      </c>
      <c r="Q274" s="58">
        <v>-117.58</v>
      </c>
      <c r="R274" t="str">
        <f t="shared" si="5"/>
        <v>201712</v>
      </c>
      <c r="S274" s="39">
        <f>-Q274</f>
        <v>117.58</v>
      </c>
    </row>
    <row r="275" spans="1:19">
      <c r="A275" s="59" t="s">
        <v>198</v>
      </c>
      <c r="B275" s="59" t="s">
        <v>199</v>
      </c>
      <c r="C275" s="59" t="s">
        <v>200</v>
      </c>
      <c r="D275" s="59" t="s">
        <v>201</v>
      </c>
      <c r="E275" s="59" t="s">
        <v>201</v>
      </c>
      <c r="F275" s="59" t="s">
        <v>202</v>
      </c>
      <c r="G275" s="59" t="s">
        <v>203</v>
      </c>
      <c r="H275" s="59" t="s">
        <v>353</v>
      </c>
      <c r="I275" s="59" t="s">
        <v>417</v>
      </c>
      <c r="J275" s="59" t="s">
        <v>206</v>
      </c>
      <c r="K275" s="59" t="s">
        <v>207</v>
      </c>
      <c r="L275" s="59" t="s">
        <v>417</v>
      </c>
      <c r="M275" s="59" t="s">
        <v>208</v>
      </c>
      <c r="N275" s="59" t="s">
        <v>207</v>
      </c>
      <c r="O275" s="59" t="s">
        <v>207</v>
      </c>
      <c r="P275" s="57">
        <v>557543</v>
      </c>
      <c r="Q275" s="58">
        <v>5575.43</v>
      </c>
      <c r="R275" t="str">
        <f t="shared" si="5"/>
        <v>201712</v>
      </c>
      <c r="S275" s="39">
        <f>Q275</f>
        <v>5575.43</v>
      </c>
    </row>
    <row r="276" spans="1:19">
      <c r="A276" s="59" t="s">
        <v>198</v>
      </c>
      <c r="B276" s="59" t="s">
        <v>199</v>
      </c>
      <c r="C276" s="59" t="s">
        <v>200</v>
      </c>
      <c r="D276" s="59" t="s">
        <v>201</v>
      </c>
      <c r="E276" s="59" t="s">
        <v>201</v>
      </c>
      <c r="F276" s="59" t="s">
        <v>202</v>
      </c>
      <c r="G276" s="59" t="s">
        <v>203</v>
      </c>
      <c r="H276" s="59" t="s">
        <v>353</v>
      </c>
      <c r="I276" s="59" t="s">
        <v>418</v>
      </c>
      <c r="J276" s="59" t="s">
        <v>206</v>
      </c>
      <c r="K276" s="59" t="s">
        <v>207</v>
      </c>
      <c r="L276" s="59" t="s">
        <v>418</v>
      </c>
      <c r="M276" s="59" t="s">
        <v>208</v>
      </c>
      <c r="N276" s="59" t="s">
        <v>209</v>
      </c>
      <c r="O276" s="59" t="s">
        <v>207</v>
      </c>
      <c r="P276" s="57">
        <v>619672</v>
      </c>
      <c r="Q276" s="58">
        <v>-6196.72</v>
      </c>
      <c r="R276" t="str">
        <f t="shared" si="5"/>
        <v>201712</v>
      </c>
      <c r="S276" s="39">
        <f>-Q276</f>
        <v>6196.72</v>
      </c>
    </row>
    <row r="277" spans="1:19">
      <c r="A277" s="59" t="s">
        <v>198</v>
      </c>
      <c r="B277" s="59" t="s">
        <v>199</v>
      </c>
      <c r="C277" s="59" t="s">
        <v>200</v>
      </c>
      <c r="D277" s="59" t="s">
        <v>201</v>
      </c>
      <c r="E277" s="59" t="s">
        <v>201</v>
      </c>
      <c r="F277" s="59" t="s">
        <v>202</v>
      </c>
      <c r="G277" s="59" t="s">
        <v>203</v>
      </c>
      <c r="H277" s="59" t="s">
        <v>353</v>
      </c>
      <c r="I277" s="59" t="s">
        <v>419</v>
      </c>
      <c r="J277" s="59" t="s">
        <v>206</v>
      </c>
      <c r="K277" s="59" t="s">
        <v>207</v>
      </c>
      <c r="L277" s="59" t="s">
        <v>419</v>
      </c>
      <c r="M277" s="59" t="s">
        <v>208</v>
      </c>
      <c r="N277" s="59" t="s">
        <v>207</v>
      </c>
      <c r="O277" s="59" t="s">
        <v>207</v>
      </c>
      <c r="P277" s="57">
        <v>93952</v>
      </c>
      <c r="Q277" s="58">
        <v>939.52</v>
      </c>
      <c r="R277" t="str">
        <f t="shared" si="5"/>
        <v>201712</v>
      </c>
      <c r="S277" s="39">
        <f>Q277</f>
        <v>939.52</v>
      </c>
    </row>
    <row r="278" spans="1:19">
      <c r="A278" s="59" t="s">
        <v>198</v>
      </c>
      <c r="B278" s="59" t="s">
        <v>199</v>
      </c>
      <c r="C278" s="59" t="s">
        <v>200</v>
      </c>
      <c r="D278" s="59" t="s">
        <v>201</v>
      </c>
      <c r="E278" s="59" t="s">
        <v>201</v>
      </c>
      <c r="F278" s="59" t="s">
        <v>202</v>
      </c>
      <c r="G278" s="59" t="s">
        <v>203</v>
      </c>
      <c r="H278" s="59" t="s">
        <v>353</v>
      </c>
      <c r="I278" s="59" t="s">
        <v>419</v>
      </c>
      <c r="J278" s="59" t="s">
        <v>206</v>
      </c>
      <c r="K278" s="59" t="s">
        <v>207</v>
      </c>
      <c r="L278" s="59" t="s">
        <v>419</v>
      </c>
      <c r="M278" s="59" t="s">
        <v>208</v>
      </c>
      <c r="N278" s="59" t="s">
        <v>209</v>
      </c>
      <c r="O278" s="59" t="s">
        <v>207</v>
      </c>
      <c r="P278" s="57">
        <v>20008533</v>
      </c>
      <c r="Q278" s="61"/>
      <c r="R278" t="str">
        <f t="shared" si="5"/>
        <v>201712</v>
      </c>
      <c r="S278" s="39">
        <f>-Q278</f>
        <v>0</v>
      </c>
    </row>
    <row r="279" spans="1:19">
      <c r="A279" s="59" t="s">
        <v>198</v>
      </c>
      <c r="B279" s="59" t="s">
        <v>199</v>
      </c>
      <c r="C279" s="59" t="s">
        <v>200</v>
      </c>
      <c r="D279" s="59" t="s">
        <v>201</v>
      </c>
      <c r="E279" s="59" t="s">
        <v>201</v>
      </c>
      <c r="F279" s="59" t="s">
        <v>202</v>
      </c>
      <c r="G279" s="59" t="s">
        <v>203</v>
      </c>
      <c r="H279" s="59" t="s">
        <v>353</v>
      </c>
      <c r="I279" s="59" t="s">
        <v>420</v>
      </c>
      <c r="J279" s="59" t="s">
        <v>206</v>
      </c>
      <c r="K279" s="59" t="s">
        <v>207</v>
      </c>
      <c r="L279" s="59" t="s">
        <v>420</v>
      </c>
      <c r="M279" s="59" t="s">
        <v>208</v>
      </c>
      <c r="N279" s="59" t="s">
        <v>209</v>
      </c>
      <c r="O279" s="59" t="s">
        <v>207</v>
      </c>
      <c r="P279" s="57">
        <v>44048</v>
      </c>
      <c r="Q279" s="58">
        <v>-440.48</v>
      </c>
      <c r="R279" t="str">
        <f t="shared" si="5"/>
        <v>201712</v>
      </c>
      <c r="S279" s="39">
        <f>-Q279</f>
        <v>440.48</v>
      </c>
    </row>
    <row r="280" spans="1:19">
      <c r="A280" s="59" t="s">
        <v>198</v>
      </c>
      <c r="B280" s="59" t="s">
        <v>199</v>
      </c>
      <c r="C280" s="59" t="s">
        <v>200</v>
      </c>
      <c r="D280" s="59" t="s">
        <v>201</v>
      </c>
      <c r="E280" s="59" t="s">
        <v>201</v>
      </c>
      <c r="F280" s="59" t="s">
        <v>202</v>
      </c>
      <c r="G280" s="59" t="s">
        <v>203</v>
      </c>
      <c r="H280" s="59" t="s">
        <v>353</v>
      </c>
      <c r="I280" s="59" t="s">
        <v>420</v>
      </c>
      <c r="J280" s="59" t="s">
        <v>206</v>
      </c>
      <c r="K280" s="59" t="s">
        <v>207</v>
      </c>
      <c r="L280" s="59" t="s">
        <v>420</v>
      </c>
      <c r="M280" s="59" t="s">
        <v>208</v>
      </c>
      <c r="N280" s="59" t="s">
        <v>207</v>
      </c>
      <c r="O280" s="59" t="s">
        <v>207</v>
      </c>
      <c r="P280" s="57">
        <v>226952</v>
      </c>
      <c r="Q280" s="58">
        <v>2269.52</v>
      </c>
      <c r="R280" t="str">
        <f t="shared" si="5"/>
        <v>201712</v>
      </c>
      <c r="S280" s="39">
        <f>Q280</f>
        <v>2269.52</v>
      </c>
    </row>
    <row r="281" spans="1:19">
      <c r="A281" s="59" t="s">
        <v>198</v>
      </c>
      <c r="B281" s="59" t="s">
        <v>199</v>
      </c>
      <c r="C281" s="59" t="s">
        <v>200</v>
      </c>
      <c r="D281" s="59" t="s">
        <v>201</v>
      </c>
      <c r="E281" s="59" t="s">
        <v>201</v>
      </c>
      <c r="F281" s="59" t="s">
        <v>202</v>
      </c>
      <c r="G281" s="59" t="s">
        <v>203</v>
      </c>
      <c r="H281" s="59" t="s">
        <v>353</v>
      </c>
      <c r="I281" s="59" t="s">
        <v>421</v>
      </c>
      <c r="J281" s="59" t="s">
        <v>206</v>
      </c>
      <c r="K281" s="59" t="s">
        <v>207</v>
      </c>
      <c r="L281" s="59" t="s">
        <v>421</v>
      </c>
      <c r="M281" s="59" t="s">
        <v>208</v>
      </c>
      <c r="N281" s="59" t="s">
        <v>209</v>
      </c>
      <c r="O281" s="59" t="s">
        <v>207</v>
      </c>
      <c r="P281" s="57">
        <v>171048</v>
      </c>
      <c r="Q281" s="58">
        <v>-1710.48</v>
      </c>
      <c r="R281" t="str">
        <f t="shared" si="5"/>
        <v>201712</v>
      </c>
      <c r="S281" s="39">
        <f>-Q281</f>
        <v>1710.48</v>
      </c>
    </row>
    <row r="282" spans="1:19">
      <c r="A282" s="59" t="s">
        <v>198</v>
      </c>
      <c r="B282" s="59" t="s">
        <v>199</v>
      </c>
      <c r="C282" s="59" t="s">
        <v>200</v>
      </c>
      <c r="D282" s="59" t="s">
        <v>201</v>
      </c>
      <c r="E282" s="59" t="s">
        <v>201</v>
      </c>
      <c r="F282" s="59" t="s">
        <v>202</v>
      </c>
      <c r="G282" s="59" t="s">
        <v>203</v>
      </c>
      <c r="H282" s="59" t="s">
        <v>353</v>
      </c>
      <c r="I282" s="59" t="s">
        <v>422</v>
      </c>
      <c r="J282" s="59" t="s">
        <v>206</v>
      </c>
      <c r="K282" s="59" t="s">
        <v>207</v>
      </c>
      <c r="L282" s="59" t="s">
        <v>422</v>
      </c>
      <c r="M282" s="59" t="s">
        <v>208</v>
      </c>
      <c r="N282" s="59" t="s">
        <v>209</v>
      </c>
      <c r="O282" s="59" t="s">
        <v>207</v>
      </c>
      <c r="P282" s="57">
        <v>3548</v>
      </c>
      <c r="Q282" s="58">
        <v>-35.479999999999997</v>
      </c>
      <c r="R282" t="str">
        <f t="shared" si="5"/>
        <v>201712</v>
      </c>
      <c r="S282" s="39">
        <f>-Q282</f>
        <v>35.479999999999997</v>
      </c>
    </row>
    <row r="283" spans="1:19">
      <c r="A283" s="59" t="s">
        <v>198</v>
      </c>
      <c r="B283" s="59" t="s">
        <v>199</v>
      </c>
      <c r="C283" s="59" t="s">
        <v>200</v>
      </c>
      <c r="D283" s="59" t="s">
        <v>201</v>
      </c>
      <c r="E283" s="59" t="s">
        <v>201</v>
      </c>
      <c r="F283" s="59" t="s">
        <v>202</v>
      </c>
      <c r="G283" s="59" t="s">
        <v>203</v>
      </c>
      <c r="H283" s="59" t="s">
        <v>353</v>
      </c>
      <c r="I283" s="59" t="s">
        <v>423</v>
      </c>
      <c r="J283" s="59" t="s">
        <v>206</v>
      </c>
      <c r="K283" s="59" t="s">
        <v>207</v>
      </c>
      <c r="L283" s="59" t="s">
        <v>423</v>
      </c>
      <c r="M283" s="59" t="s">
        <v>208</v>
      </c>
      <c r="N283" s="59" t="s">
        <v>209</v>
      </c>
      <c r="O283" s="59" t="s">
        <v>207</v>
      </c>
      <c r="P283" s="57">
        <v>420189</v>
      </c>
      <c r="Q283" s="58">
        <v>-4201.8900000000003</v>
      </c>
      <c r="R283" t="str">
        <f t="shared" si="5"/>
        <v>201712</v>
      </c>
      <c r="S283" s="39">
        <f>-Q283</f>
        <v>4201.8900000000003</v>
      </c>
    </row>
    <row r="284" spans="1:19">
      <c r="A284" s="59" t="s">
        <v>198</v>
      </c>
      <c r="B284" s="59" t="s">
        <v>199</v>
      </c>
      <c r="C284" s="59" t="s">
        <v>200</v>
      </c>
      <c r="D284" s="59" t="s">
        <v>201</v>
      </c>
      <c r="E284" s="59" t="s">
        <v>201</v>
      </c>
      <c r="F284" s="59" t="s">
        <v>202</v>
      </c>
      <c r="G284" s="59" t="s">
        <v>203</v>
      </c>
      <c r="H284" s="59" t="s">
        <v>353</v>
      </c>
      <c r="I284" s="59" t="s">
        <v>424</v>
      </c>
      <c r="J284" s="59" t="s">
        <v>206</v>
      </c>
      <c r="K284" s="59" t="s">
        <v>207</v>
      </c>
      <c r="L284" s="59" t="s">
        <v>424</v>
      </c>
      <c r="M284" s="59" t="s">
        <v>208</v>
      </c>
      <c r="N284" s="59" t="s">
        <v>207</v>
      </c>
      <c r="O284" s="59" t="s">
        <v>207</v>
      </c>
      <c r="P284" s="57">
        <v>342452</v>
      </c>
      <c r="Q284" s="58">
        <v>3424.52</v>
      </c>
      <c r="R284" t="str">
        <f t="shared" si="5"/>
        <v>201712</v>
      </c>
      <c r="S284" s="39">
        <f>Q284</f>
        <v>3424.52</v>
      </c>
    </row>
    <row r="285" spans="1:19">
      <c r="A285" s="59" t="s">
        <v>198</v>
      </c>
      <c r="B285" s="59" t="s">
        <v>199</v>
      </c>
      <c r="C285" s="59" t="s">
        <v>200</v>
      </c>
      <c r="D285" s="59" t="s">
        <v>201</v>
      </c>
      <c r="E285" s="59" t="s">
        <v>201</v>
      </c>
      <c r="F285" s="59" t="s">
        <v>202</v>
      </c>
      <c r="G285" s="59" t="s">
        <v>203</v>
      </c>
      <c r="H285" s="59" t="s">
        <v>353</v>
      </c>
      <c r="I285" s="59" t="s">
        <v>424</v>
      </c>
      <c r="J285" s="59" t="s">
        <v>206</v>
      </c>
      <c r="K285" s="59" t="s">
        <v>207</v>
      </c>
      <c r="L285" s="59" t="s">
        <v>424</v>
      </c>
      <c r="M285" s="59" t="s">
        <v>208</v>
      </c>
      <c r="N285" s="59" t="s">
        <v>207</v>
      </c>
      <c r="O285" s="59" t="s">
        <v>207</v>
      </c>
      <c r="P285" s="57">
        <v>41452</v>
      </c>
      <c r="Q285" s="58">
        <v>414.52</v>
      </c>
      <c r="R285" t="str">
        <f t="shared" si="5"/>
        <v>201712</v>
      </c>
      <c r="S285" s="39">
        <f>Q285</f>
        <v>414.52</v>
      </c>
    </row>
    <row r="286" spans="1:19">
      <c r="A286" s="59" t="s">
        <v>198</v>
      </c>
      <c r="B286" s="59" t="s">
        <v>199</v>
      </c>
      <c r="C286" s="59" t="s">
        <v>200</v>
      </c>
      <c r="D286" s="59" t="s">
        <v>201</v>
      </c>
      <c r="E286" s="59" t="s">
        <v>201</v>
      </c>
      <c r="F286" s="59" t="s">
        <v>202</v>
      </c>
      <c r="G286" s="59" t="s">
        <v>203</v>
      </c>
      <c r="H286" s="59" t="s">
        <v>204</v>
      </c>
      <c r="I286" s="59" t="s">
        <v>205</v>
      </c>
      <c r="J286" s="59" t="s">
        <v>206</v>
      </c>
      <c r="K286" s="59" t="s">
        <v>207</v>
      </c>
      <c r="L286" s="59" t="s">
        <v>205</v>
      </c>
      <c r="M286" s="59" t="s">
        <v>425</v>
      </c>
      <c r="N286" s="59" t="s">
        <v>209</v>
      </c>
      <c r="O286" s="59" t="s">
        <v>207</v>
      </c>
      <c r="P286" s="47">
        <v>20764</v>
      </c>
      <c r="Q286" s="58"/>
      <c r="R286" t="str">
        <f t="shared" si="5"/>
        <v>201701</v>
      </c>
      <c r="S286" s="39">
        <f>-Q286</f>
        <v>0</v>
      </c>
    </row>
    <row r="287" spans="1:19">
      <c r="A287" s="59" t="s">
        <v>198</v>
      </c>
      <c r="B287" s="59" t="s">
        <v>199</v>
      </c>
      <c r="C287" s="59" t="s">
        <v>200</v>
      </c>
      <c r="D287" s="59" t="s">
        <v>201</v>
      </c>
      <c r="E287" s="59" t="s">
        <v>201</v>
      </c>
      <c r="F287" s="59" t="s">
        <v>202</v>
      </c>
      <c r="G287" s="59" t="s">
        <v>203</v>
      </c>
      <c r="H287" s="59" t="s">
        <v>204</v>
      </c>
      <c r="I287" s="59" t="s">
        <v>210</v>
      </c>
      <c r="J287" s="59" t="s">
        <v>206</v>
      </c>
      <c r="K287" s="59" t="s">
        <v>207</v>
      </c>
      <c r="L287" s="59" t="s">
        <v>210</v>
      </c>
      <c r="M287" s="59" t="s">
        <v>425</v>
      </c>
      <c r="N287" s="59" t="s">
        <v>209</v>
      </c>
      <c r="O287" s="59" t="s">
        <v>207</v>
      </c>
      <c r="P287" s="47">
        <v>2646</v>
      </c>
      <c r="Q287" s="58">
        <v>-26.46</v>
      </c>
      <c r="R287" t="str">
        <f t="shared" si="5"/>
        <v>201701</v>
      </c>
      <c r="S287" s="39">
        <f>-Q287</f>
        <v>26.46</v>
      </c>
    </row>
    <row r="288" spans="1:19">
      <c r="A288" s="59" t="s">
        <v>198</v>
      </c>
      <c r="B288" s="59" t="s">
        <v>199</v>
      </c>
      <c r="C288" s="59" t="s">
        <v>200</v>
      </c>
      <c r="D288" s="59" t="s">
        <v>201</v>
      </c>
      <c r="E288" s="59" t="s">
        <v>201</v>
      </c>
      <c r="F288" s="59" t="s">
        <v>202</v>
      </c>
      <c r="G288" s="59" t="s">
        <v>203</v>
      </c>
      <c r="H288" s="59" t="s">
        <v>204</v>
      </c>
      <c r="I288" s="59" t="s">
        <v>213</v>
      </c>
      <c r="J288" s="59" t="s">
        <v>206</v>
      </c>
      <c r="K288" s="59" t="s">
        <v>207</v>
      </c>
      <c r="L288" s="59" t="s">
        <v>213</v>
      </c>
      <c r="M288" s="59" t="s">
        <v>425</v>
      </c>
      <c r="N288" s="59" t="s">
        <v>207</v>
      </c>
      <c r="O288" s="59" t="s">
        <v>207</v>
      </c>
      <c r="P288" s="47">
        <v>20000000</v>
      </c>
      <c r="Q288" s="55">
        <v>200000</v>
      </c>
      <c r="R288" t="str">
        <f t="shared" si="5"/>
        <v>201701</v>
      </c>
      <c r="S288" s="39">
        <f>Q288</f>
        <v>200000</v>
      </c>
    </row>
    <row r="289" spans="1:19">
      <c r="A289" s="59" t="s">
        <v>198</v>
      </c>
      <c r="B289" s="59" t="s">
        <v>199</v>
      </c>
      <c r="C289" s="59" t="s">
        <v>200</v>
      </c>
      <c r="D289" s="59" t="s">
        <v>201</v>
      </c>
      <c r="E289" s="59" t="s">
        <v>201</v>
      </c>
      <c r="F289" s="59" t="s">
        <v>202</v>
      </c>
      <c r="G289" s="59" t="s">
        <v>203</v>
      </c>
      <c r="H289" s="59" t="s">
        <v>204</v>
      </c>
      <c r="I289" s="59" t="s">
        <v>213</v>
      </c>
      <c r="J289" s="59" t="s">
        <v>206</v>
      </c>
      <c r="K289" s="59" t="s">
        <v>207</v>
      </c>
      <c r="L289" s="59" t="s">
        <v>213</v>
      </c>
      <c r="M289" s="59" t="s">
        <v>425</v>
      </c>
      <c r="N289" s="59" t="s">
        <v>209</v>
      </c>
      <c r="O289" s="59" t="s">
        <v>207</v>
      </c>
      <c r="P289" s="47">
        <v>39440</v>
      </c>
      <c r="Q289" s="58">
        <v>-394.4</v>
      </c>
      <c r="R289" t="str">
        <f t="shared" si="5"/>
        <v>201701</v>
      </c>
      <c r="S289" s="39">
        <f>-Q289</f>
        <v>394.4</v>
      </c>
    </row>
    <row r="290" spans="1:19">
      <c r="A290" s="59" t="s">
        <v>198</v>
      </c>
      <c r="B290" s="59" t="s">
        <v>199</v>
      </c>
      <c r="C290" s="59" t="s">
        <v>200</v>
      </c>
      <c r="D290" s="59" t="s">
        <v>201</v>
      </c>
      <c r="E290" s="59" t="s">
        <v>201</v>
      </c>
      <c r="F290" s="59" t="s">
        <v>202</v>
      </c>
      <c r="G290" s="59" t="s">
        <v>203</v>
      </c>
      <c r="H290" s="59" t="s">
        <v>204</v>
      </c>
      <c r="I290" s="59" t="s">
        <v>214</v>
      </c>
      <c r="J290" s="59" t="s">
        <v>206</v>
      </c>
      <c r="K290" s="59" t="s">
        <v>207</v>
      </c>
      <c r="L290" s="59" t="s">
        <v>214</v>
      </c>
      <c r="M290" s="59" t="s">
        <v>425</v>
      </c>
      <c r="N290" s="59" t="s">
        <v>207</v>
      </c>
      <c r="O290" s="59" t="s">
        <v>207</v>
      </c>
      <c r="P290" s="47">
        <v>95780</v>
      </c>
      <c r="Q290" s="58">
        <v>957.8</v>
      </c>
      <c r="R290" t="str">
        <f t="shared" si="5"/>
        <v>201701</v>
      </c>
      <c r="S290" s="39">
        <f>Q290</f>
        <v>957.8</v>
      </c>
    </row>
    <row r="291" spans="1:19">
      <c r="A291" s="59" t="s">
        <v>198</v>
      </c>
      <c r="B291" s="59" t="s">
        <v>199</v>
      </c>
      <c r="C291" s="59" t="s">
        <v>200</v>
      </c>
      <c r="D291" s="59" t="s">
        <v>201</v>
      </c>
      <c r="E291" s="59" t="s">
        <v>201</v>
      </c>
      <c r="F291" s="59" t="s">
        <v>202</v>
      </c>
      <c r="G291" s="59" t="s">
        <v>203</v>
      </c>
      <c r="H291" s="59" t="s">
        <v>204</v>
      </c>
      <c r="I291" s="59" t="s">
        <v>215</v>
      </c>
      <c r="J291" s="59" t="s">
        <v>206</v>
      </c>
      <c r="K291" s="59" t="s">
        <v>207</v>
      </c>
      <c r="L291" s="59" t="s">
        <v>215</v>
      </c>
      <c r="M291" s="59" t="s">
        <v>425</v>
      </c>
      <c r="N291" s="59" t="s">
        <v>209</v>
      </c>
      <c r="O291" s="59" t="s">
        <v>207</v>
      </c>
      <c r="P291" s="47">
        <v>31035</v>
      </c>
      <c r="Q291" s="58">
        <v>-310.35000000000002</v>
      </c>
      <c r="R291" t="str">
        <f t="shared" si="5"/>
        <v>201701</v>
      </c>
      <c r="S291" s="39">
        <f>-Q291</f>
        <v>310.35000000000002</v>
      </c>
    </row>
    <row r="292" spans="1:19">
      <c r="A292" s="59" t="s">
        <v>198</v>
      </c>
      <c r="B292" s="59" t="s">
        <v>199</v>
      </c>
      <c r="C292" s="59" t="s">
        <v>200</v>
      </c>
      <c r="D292" s="59" t="s">
        <v>201</v>
      </c>
      <c r="E292" s="59" t="s">
        <v>201</v>
      </c>
      <c r="F292" s="59" t="s">
        <v>202</v>
      </c>
      <c r="G292" s="59" t="s">
        <v>203</v>
      </c>
      <c r="H292" s="59" t="s">
        <v>204</v>
      </c>
      <c r="I292" s="59" t="s">
        <v>217</v>
      </c>
      <c r="J292" s="59" t="s">
        <v>206</v>
      </c>
      <c r="K292" s="59" t="s">
        <v>207</v>
      </c>
      <c r="L292" s="59" t="s">
        <v>217</v>
      </c>
      <c r="M292" s="59" t="s">
        <v>425</v>
      </c>
      <c r="N292" s="59" t="s">
        <v>209</v>
      </c>
      <c r="O292" s="59" t="s">
        <v>207</v>
      </c>
      <c r="P292" s="47">
        <v>166680</v>
      </c>
      <c r="Q292" s="58">
        <v>-1666.8</v>
      </c>
      <c r="R292" t="str">
        <f t="shared" si="5"/>
        <v>201701</v>
      </c>
      <c r="S292" s="39">
        <f>-Q292</f>
        <v>1666.8</v>
      </c>
    </row>
    <row r="293" spans="1:19">
      <c r="A293" s="59" t="s">
        <v>198</v>
      </c>
      <c r="B293" s="59" t="s">
        <v>199</v>
      </c>
      <c r="C293" s="59" t="s">
        <v>200</v>
      </c>
      <c r="D293" s="59" t="s">
        <v>201</v>
      </c>
      <c r="E293" s="59" t="s">
        <v>201</v>
      </c>
      <c r="F293" s="59" t="s">
        <v>202</v>
      </c>
      <c r="G293" s="59" t="s">
        <v>203</v>
      </c>
      <c r="H293" s="59" t="s">
        <v>204</v>
      </c>
      <c r="I293" s="59" t="s">
        <v>217</v>
      </c>
      <c r="J293" s="59" t="s">
        <v>206</v>
      </c>
      <c r="K293" s="59" t="s">
        <v>207</v>
      </c>
      <c r="L293" s="59" t="s">
        <v>217</v>
      </c>
      <c r="M293" s="59" t="s">
        <v>425</v>
      </c>
      <c r="N293" s="59" t="s">
        <v>207</v>
      </c>
      <c r="O293" s="59" t="s">
        <v>207</v>
      </c>
      <c r="P293" s="47">
        <v>15000000</v>
      </c>
      <c r="Q293" s="55">
        <v>150000</v>
      </c>
      <c r="R293" t="str">
        <f t="shared" si="5"/>
        <v>201701</v>
      </c>
      <c r="S293" s="39">
        <f>Q293</f>
        <v>150000</v>
      </c>
    </row>
    <row r="294" spans="1:19">
      <c r="A294" s="59" t="s">
        <v>198</v>
      </c>
      <c r="B294" s="59" t="s">
        <v>199</v>
      </c>
      <c r="C294" s="59" t="s">
        <v>200</v>
      </c>
      <c r="D294" s="59" t="s">
        <v>201</v>
      </c>
      <c r="E294" s="59" t="s">
        <v>201</v>
      </c>
      <c r="F294" s="59" t="s">
        <v>202</v>
      </c>
      <c r="G294" s="59" t="s">
        <v>203</v>
      </c>
      <c r="H294" s="59" t="s">
        <v>204</v>
      </c>
      <c r="I294" s="59" t="s">
        <v>218</v>
      </c>
      <c r="J294" s="59" t="s">
        <v>206</v>
      </c>
      <c r="K294" s="59" t="s">
        <v>207</v>
      </c>
      <c r="L294" s="59" t="s">
        <v>218</v>
      </c>
      <c r="M294" s="59" t="s">
        <v>425</v>
      </c>
      <c r="N294" s="59" t="s">
        <v>207</v>
      </c>
      <c r="O294" s="59" t="s">
        <v>207</v>
      </c>
      <c r="P294" s="47">
        <v>803731</v>
      </c>
      <c r="Q294" s="58">
        <v>8037.31</v>
      </c>
      <c r="R294" t="str">
        <f t="shared" si="5"/>
        <v>201701</v>
      </c>
      <c r="S294" s="39">
        <f>Q294</f>
        <v>8037.31</v>
      </c>
    </row>
    <row r="295" spans="1:19">
      <c r="A295" s="59" t="s">
        <v>198</v>
      </c>
      <c r="B295" s="59" t="s">
        <v>199</v>
      </c>
      <c r="C295" s="59" t="s">
        <v>200</v>
      </c>
      <c r="D295" s="59" t="s">
        <v>201</v>
      </c>
      <c r="E295" s="59" t="s">
        <v>201</v>
      </c>
      <c r="F295" s="59" t="s">
        <v>202</v>
      </c>
      <c r="G295" s="59" t="s">
        <v>203</v>
      </c>
      <c r="H295" s="59" t="s">
        <v>204</v>
      </c>
      <c r="I295" s="59" t="s">
        <v>219</v>
      </c>
      <c r="J295" s="59" t="s">
        <v>206</v>
      </c>
      <c r="K295" s="59" t="s">
        <v>207</v>
      </c>
      <c r="L295" s="59" t="s">
        <v>219</v>
      </c>
      <c r="M295" s="59" t="s">
        <v>425</v>
      </c>
      <c r="N295" s="59" t="s">
        <v>209</v>
      </c>
      <c r="O295" s="59" t="s">
        <v>207</v>
      </c>
      <c r="P295" s="47">
        <v>204190</v>
      </c>
      <c r="Q295" s="58">
        <v>-2041.9</v>
      </c>
      <c r="R295" t="str">
        <f t="shared" si="5"/>
        <v>201701</v>
      </c>
      <c r="S295" s="39">
        <f>-Q295</f>
        <v>2041.9</v>
      </c>
    </row>
    <row r="296" spans="1:19">
      <c r="A296" s="59" t="s">
        <v>198</v>
      </c>
      <c r="B296" s="59" t="s">
        <v>199</v>
      </c>
      <c r="C296" s="59" t="s">
        <v>200</v>
      </c>
      <c r="D296" s="59" t="s">
        <v>201</v>
      </c>
      <c r="E296" s="59" t="s">
        <v>201</v>
      </c>
      <c r="F296" s="59" t="s">
        <v>202</v>
      </c>
      <c r="G296" s="59" t="s">
        <v>203</v>
      </c>
      <c r="H296" s="59" t="s">
        <v>204</v>
      </c>
      <c r="I296" s="59" t="s">
        <v>220</v>
      </c>
      <c r="J296" s="59" t="s">
        <v>206</v>
      </c>
      <c r="K296" s="59" t="s">
        <v>207</v>
      </c>
      <c r="L296" s="59" t="s">
        <v>220</v>
      </c>
      <c r="M296" s="59" t="s">
        <v>425</v>
      </c>
      <c r="N296" s="59" t="s">
        <v>209</v>
      </c>
      <c r="O296" s="59" t="s">
        <v>207</v>
      </c>
      <c r="P296" s="47">
        <v>407328</v>
      </c>
      <c r="Q296" s="58">
        <v>-4073.28</v>
      </c>
      <c r="R296" t="str">
        <f t="shared" si="5"/>
        <v>201701</v>
      </c>
      <c r="S296" s="39">
        <f>-Q296</f>
        <v>4073.28</v>
      </c>
    </row>
    <row r="297" spans="1:19">
      <c r="A297" s="59" t="s">
        <v>198</v>
      </c>
      <c r="B297" s="59" t="s">
        <v>199</v>
      </c>
      <c r="C297" s="59" t="s">
        <v>200</v>
      </c>
      <c r="D297" s="59" t="s">
        <v>201</v>
      </c>
      <c r="E297" s="59" t="s">
        <v>201</v>
      </c>
      <c r="F297" s="59" t="s">
        <v>202</v>
      </c>
      <c r="G297" s="59" t="s">
        <v>203</v>
      </c>
      <c r="H297" s="59" t="s">
        <v>204</v>
      </c>
      <c r="I297" s="59" t="s">
        <v>221</v>
      </c>
      <c r="J297" s="59" t="s">
        <v>206</v>
      </c>
      <c r="K297" s="59" t="s">
        <v>207</v>
      </c>
      <c r="L297" s="59" t="s">
        <v>221</v>
      </c>
      <c r="M297" s="59" t="s">
        <v>425</v>
      </c>
      <c r="N297" s="59" t="s">
        <v>207</v>
      </c>
      <c r="O297" s="59" t="s">
        <v>207</v>
      </c>
      <c r="P297" s="47">
        <v>300000000</v>
      </c>
      <c r="Q297" s="55">
        <v>3000000</v>
      </c>
      <c r="R297" t="str">
        <f t="shared" si="5"/>
        <v>201701</v>
      </c>
      <c r="S297" s="39">
        <f>Q297</f>
        <v>3000000</v>
      </c>
    </row>
    <row r="298" spans="1:19">
      <c r="A298" s="59" t="s">
        <v>198</v>
      </c>
      <c r="B298" s="59" t="s">
        <v>199</v>
      </c>
      <c r="C298" s="59" t="s">
        <v>200</v>
      </c>
      <c r="D298" s="59" t="s">
        <v>201</v>
      </c>
      <c r="E298" s="59" t="s">
        <v>201</v>
      </c>
      <c r="F298" s="59" t="s">
        <v>202</v>
      </c>
      <c r="G298" s="59" t="s">
        <v>203</v>
      </c>
      <c r="H298" s="59" t="s">
        <v>204</v>
      </c>
      <c r="I298" s="59" t="s">
        <v>221</v>
      </c>
      <c r="J298" s="59" t="s">
        <v>206</v>
      </c>
      <c r="K298" s="59" t="s">
        <v>207</v>
      </c>
      <c r="L298" s="59" t="s">
        <v>221</v>
      </c>
      <c r="M298" s="59" t="s">
        <v>425</v>
      </c>
      <c r="N298" s="59" t="s">
        <v>209</v>
      </c>
      <c r="O298" s="59" t="s">
        <v>207</v>
      </c>
      <c r="P298" s="47">
        <v>4438</v>
      </c>
      <c r="Q298" s="58">
        <v>-44.38</v>
      </c>
      <c r="R298" t="str">
        <f t="shared" si="5"/>
        <v>201701</v>
      </c>
      <c r="S298" s="39">
        <f>-Q298</f>
        <v>44.38</v>
      </c>
    </row>
    <row r="299" spans="1:19">
      <c r="A299" s="59" t="s">
        <v>198</v>
      </c>
      <c r="B299" s="59" t="s">
        <v>199</v>
      </c>
      <c r="C299" s="59" t="s">
        <v>200</v>
      </c>
      <c r="D299" s="59" t="s">
        <v>201</v>
      </c>
      <c r="E299" s="59" t="s">
        <v>201</v>
      </c>
      <c r="F299" s="59" t="s">
        <v>202</v>
      </c>
      <c r="G299" s="59" t="s">
        <v>203</v>
      </c>
      <c r="H299" s="59" t="s">
        <v>204</v>
      </c>
      <c r="I299" s="59" t="s">
        <v>222</v>
      </c>
      <c r="J299" s="59" t="s">
        <v>206</v>
      </c>
      <c r="K299" s="59" t="s">
        <v>207</v>
      </c>
      <c r="L299" s="59" t="s">
        <v>222</v>
      </c>
      <c r="M299" s="59" t="s">
        <v>425</v>
      </c>
      <c r="N299" s="59" t="s">
        <v>207</v>
      </c>
      <c r="O299" s="59" t="s">
        <v>207</v>
      </c>
      <c r="P299" s="47">
        <v>1100447</v>
      </c>
      <c r="Q299" s="58">
        <v>11004.47</v>
      </c>
      <c r="R299" t="str">
        <f t="shared" si="5"/>
        <v>201701</v>
      </c>
      <c r="S299" s="39">
        <f>Q299</f>
        <v>11004.47</v>
      </c>
    </row>
    <row r="300" spans="1:19">
      <c r="A300" s="59" t="s">
        <v>198</v>
      </c>
      <c r="B300" s="59" t="s">
        <v>199</v>
      </c>
      <c r="C300" s="59" t="s">
        <v>200</v>
      </c>
      <c r="D300" s="59" t="s">
        <v>201</v>
      </c>
      <c r="E300" s="59" t="s">
        <v>201</v>
      </c>
      <c r="F300" s="59" t="s">
        <v>202</v>
      </c>
      <c r="G300" s="59" t="s">
        <v>203</v>
      </c>
      <c r="H300" s="59" t="s">
        <v>204</v>
      </c>
      <c r="I300" s="59" t="s">
        <v>223</v>
      </c>
      <c r="J300" s="59" t="s">
        <v>206</v>
      </c>
      <c r="K300" s="59" t="s">
        <v>207</v>
      </c>
      <c r="L300" s="59" t="s">
        <v>223</v>
      </c>
      <c r="M300" s="59" t="s">
        <v>425</v>
      </c>
      <c r="N300" s="59" t="s">
        <v>209</v>
      </c>
      <c r="O300" s="59" t="s">
        <v>207</v>
      </c>
      <c r="P300" s="47">
        <v>678763</v>
      </c>
      <c r="Q300" s="58">
        <v>-6787.63</v>
      </c>
      <c r="R300" t="str">
        <f t="shared" si="5"/>
        <v>201701</v>
      </c>
      <c r="S300" s="39">
        <f>-Q300</f>
        <v>6787.63</v>
      </c>
    </row>
    <row r="301" spans="1:19">
      <c r="A301" s="59" t="s">
        <v>198</v>
      </c>
      <c r="B301" s="59" t="s">
        <v>199</v>
      </c>
      <c r="C301" s="59" t="s">
        <v>200</v>
      </c>
      <c r="D301" s="59" t="s">
        <v>201</v>
      </c>
      <c r="E301" s="59" t="s">
        <v>201</v>
      </c>
      <c r="F301" s="59" t="s">
        <v>202</v>
      </c>
      <c r="G301" s="59" t="s">
        <v>203</v>
      </c>
      <c r="H301" s="59" t="s">
        <v>204</v>
      </c>
      <c r="I301" s="59" t="s">
        <v>224</v>
      </c>
      <c r="J301" s="59" t="s">
        <v>206</v>
      </c>
      <c r="K301" s="59" t="s">
        <v>207</v>
      </c>
      <c r="L301" s="59" t="s">
        <v>224</v>
      </c>
      <c r="M301" s="59" t="s">
        <v>425</v>
      </c>
      <c r="N301" s="59" t="s">
        <v>209</v>
      </c>
      <c r="O301" s="59" t="s">
        <v>207</v>
      </c>
      <c r="P301" s="47">
        <v>721267</v>
      </c>
      <c r="Q301" s="58">
        <v>-7212.67</v>
      </c>
      <c r="R301" t="str">
        <f t="shared" si="5"/>
        <v>201701</v>
      </c>
      <c r="S301" s="39">
        <f>-Q301</f>
        <v>7212.67</v>
      </c>
    </row>
    <row r="302" spans="1:19">
      <c r="A302" s="59" t="s">
        <v>198</v>
      </c>
      <c r="B302" s="59" t="s">
        <v>199</v>
      </c>
      <c r="C302" s="59" t="s">
        <v>200</v>
      </c>
      <c r="D302" s="59" t="s">
        <v>201</v>
      </c>
      <c r="E302" s="59" t="s">
        <v>201</v>
      </c>
      <c r="F302" s="59" t="s">
        <v>202</v>
      </c>
      <c r="G302" s="59" t="s">
        <v>203</v>
      </c>
      <c r="H302" s="59" t="s">
        <v>204</v>
      </c>
      <c r="I302" s="59" t="s">
        <v>224</v>
      </c>
      <c r="J302" s="59" t="s">
        <v>206</v>
      </c>
      <c r="K302" s="59" t="s">
        <v>207</v>
      </c>
      <c r="L302" s="59" t="s">
        <v>224</v>
      </c>
      <c r="M302" s="59" t="s">
        <v>425</v>
      </c>
      <c r="N302" s="59" t="s">
        <v>207</v>
      </c>
      <c r="O302" s="59" t="s">
        <v>207</v>
      </c>
      <c r="P302" s="47">
        <v>60000000</v>
      </c>
      <c r="Q302" s="55">
        <v>600000</v>
      </c>
      <c r="R302" t="str">
        <f t="shared" si="5"/>
        <v>201701</v>
      </c>
      <c r="S302" s="39">
        <f>Q302</f>
        <v>600000</v>
      </c>
    </row>
    <row r="303" spans="1:19">
      <c r="A303" s="59" t="s">
        <v>198</v>
      </c>
      <c r="B303" s="59" t="s">
        <v>199</v>
      </c>
      <c r="C303" s="59" t="s">
        <v>200</v>
      </c>
      <c r="D303" s="59" t="s">
        <v>201</v>
      </c>
      <c r="E303" s="59" t="s">
        <v>201</v>
      </c>
      <c r="F303" s="59" t="s">
        <v>202</v>
      </c>
      <c r="G303" s="59" t="s">
        <v>203</v>
      </c>
      <c r="H303" s="59" t="s">
        <v>204</v>
      </c>
      <c r="I303" s="59" t="s">
        <v>224</v>
      </c>
      <c r="J303" s="59" t="s">
        <v>206</v>
      </c>
      <c r="K303" s="59" t="s">
        <v>207</v>
      </c>
      <c r="L303" s="59" t="s">
        <v>224</v>
      </c>
      <c r="M303" s="59" t="s">
        <v>425</v>
      </c>
      <c r="N303" s="59" t="s">
        <v>207</v>
      </c>
      <c r="O303" s="59" t="s">
        <v>207</v>
      </c>
      <c r="P303" s="47">
        <v>150000000</v>
      </c>
      <c r="Q303" s="55">
        <v>1500000</v>
      </c>
      <c r="R303" t="str">
        <f t="shared" si="5"/>
        <v>201701</v>
      </c>
      <c r="S303" s="39">
        <f>Q303</f>
        <v>1500000</v>
      </c>
    </row>
    <row r="304" spans="1:19">
      <c r="A304" s="59" t="s">
        <v>198</v>
      </c>
      <c r="B304" s="59" t="s">
        <v>199</v>
      </c>
      <c r="C304" s="59" t="s">
        <v>200</v>
      </c>
      <c r="D304" s="59" t="s">
        <v>201</v>
      </c>
      <c r="E304" s="59" t="s">
        <v>201</v>
      </c>
      <c r="F304" s="59" t="s">
        <v>202</v>
      </c>
      <c r="G304" s="59" t="s">
        <v>203</v>
      </c>
      <c r="H304" s="59" t="s">
        <v>204</v>
      </c>
      <c r="I304" s="59" t="s">
        <v>224</v>
      </c>
      <c r="J304" s="59" t="s">
        <v>206</v>
      </c>
      <c r="K304" s="59" t="s">
        <v>207</v>
      </c>
      <c r="L304" s="59" t="s">
        <v>224</v>
      </c>
      <c r="M304" s="59" t="s">
        <v>425</v>
      </c>
      <c r="N304" s="59" t="s">
        <v>209</v>
      </c>
      <c r="O304" s="59" t="s">
        <v>207</v>
      </c>
      <c r="P304" s="47">
        <v>140000000</v>
      </c>
      <c r="Q304" s="55">
        <v>-1400000</v>
      </c>
      <c r="R304" t="str">
        <f t="shared" si="5"/>
        <v>201701</v>
      </c>
      <c r="S304" s="39">
        <f>-Q304</f>
        <v>1400000</v>
      </c>
    </row>
    <row r="305" spans="1:19">
      <c r="A305" s="59" t="s">
        <v>198</v>
      </c>
      <c r="B305" s="59" t="s">
        <v>199</v>
      </c>
      <c r="C305" s="59" t="s">
        <v>200</v>
      </c>
      <c r="D305" s="59" t="s">
        <v>201</v>
      </c>
      <c r="E305" s="59" t="s">
        <v>201</v>
      </c>
      <c r="F305" s="59" t="s">
        <v>202</v>
      </c>
      <c r="G305" s="59" t="s">
        <v>203</v>
      </c>
      <c r="H305" s="59" t="s">
        <v>204</v>
      </c>
      <c r="I305" s="59" t="s">
        <v>225</v>
      </c>
      <c r="J305" s="59" t="s">
        <v>206</v>
      </c>
      <c r="K305" s="59" t="s">
        <v>207</v>
      </c>
      <c r="L305" s="59" t="s">
        <v>225</v>
      </c>
      <c r="M305" s="59" t="s">
        <v>425</v>
      </c>
      <c r="N305" s="59" t="s">
        <v>209</v>
      </c>
      <c r="O305" s="59" t="s">
        <v>207</v>
      </c>
      <c r="P305" s="47">
        <v>667730</v>
      </c>
      <c r="Q305" s="58">
        <v>-6677.3</v>
      </c>
      <c r="R305" t="str">
        <f t="shared" si="5"/>
        <v>201701</v>
      </c>
      <c r="S305" s="39">
        <f>-Q305</f>
        <v>6677.3</v>
      </c>
    </row>
    <row r="306" spans="1:19">
      <c r="A306" s="59" t="s">
        <v>198</v>
      </c>
      <c r="B306" s="59" t="s">
        <v>199</v>
      </c>
      <c r="C306" s="59" t="s">
        <v>200</v>
      </c>
      <c r="D306" s="59" t="s">
        <v>201</v>
      </c>
      <c r="E306" s="59" t="s">
        <v>201</v>
      </c>
      <c r="F306" s="59" t="s">
        <v>202</v>
      </c>
      <c r="G306" s="59" t="s">
        <v>203</v>
      </c>
      <c r="H306" s="59" t="s">
        <v>204</v>
      </c>
      <c r="I306" s="59" t="s">
        <v>226</v>
      </c>
      <c r="J306" s="59" t="s">
        <v>206</v>
      </c>
      <c r="K306" s="59" t="s">
        <v>207</v>
      </c>
      <c r="L306" s="59" t="s">
        <v>226</v>
      </c>
      <c r="M306" s="59" t="s">
        <v>425</v>
      </c>
      <c r="N306" s="59" t="s">
        <v>207</v>
      </c>
      <c r="O306" s="59" t="s">
        <v>207</v>
      </c>
      <c r="P306" s="47">
        <v>551007</v>
      </c>
      <c r="Q306" s="58">
        <v>5510.07</v>
      </c>
      <c r="R306" t="str">
        <f t="shared" si="5"/>
        <v>201701</v>
      </c>
      <c r="S306" s="39">
        <f>Q306</f>
        <v>5510.07</v>
      </c>
    </row>
    <row r="307" spans="1:19">
      <c r="A307" s="59" t="s">
        <v>198</v>
      </c>
      <c r="B307" s="59" t="s">
        <v>199</v>
      </c>
      <c r="C307" s="59" t="s">
        <v>200</v>
      </c>
      <c r="D307" s="59" t="s">
        <v>201</v>
      </c>
      <c r="E307" s="59" t="s">
        <v>201</v>
      </c>
      <c r="F307" s="59" t="s">
        <v>202</v>
      </c>
      <c r="G307" s="59" t="s">
        <v>203</v>
      </c>
      <c r="H307" s="59" t="s">
        <v>204</v>
      </c>
      <c r="I307" s="59" t="s">
        <v>227</v>
      </c>
      <c r="J307" s="59" t="s">
        <v>206</v>
      </c>
      <c r="K307" s="59" t="s">
        <v>207</v>
      </c>
      <c r="L307" s="59" t="s">
        <v>227</v>
      </c>
      <c r="M307" s="59" t="s">
        <v>425</v>
      </c>
      <c r="N307" s="59" t="s">
        <v>209</v>
      </c>
      <c r="O307" s="59" t="s">
        <v>207</v>
      </c>
      <c r="P307" s="47">
        <v>704491</v>
      </c>
      <c r="Q307" s="58">
        <v>-7044.91</v>
      </c>
      <c r="R307" t="str">
        <f t="shared" si="5"/>
        <v>201701</v>
      </c>
      <c r="S307" s="39">
        <f>-Q307</f>
        <v>7044.91</v>
      </c>
    </row>
    <row r="308" spans="1:19">
      <c r="A308" s="59" t="s">
        <v>198</v>
      </c>
      <c r="B308" s="59" t="s">
        <v>199</v>
      </c>
      <c r="C308" s="59" t="s">
        <v>200</v>
      </c>
      <c r="D308" s="59" t="s">
        <v>201</v>
      </c>
      <c r="E308" s="59" t="s">
        <v>201</v>
      </c>
      <c r="F308" s="59" t="s">
        <v>202</v>
      </c>
      <c r="G308" s="59" t="s">
        <v>203</v>
      </c>
      <c r="H308" s="59" t="s">
        <v>204</v>
      </c>
      <c r="I308" s="59" t="s">
        <v>228</v>
      </c>
      <c r="J308" s="59" t="s">
        <v>206</v>
      </c>
      <c r="K308" s="59" t="s">
        <v>207</v>
      </c>
      <c r="L308" s="59" t="s">
        <v>228</v>
      </c>
      <c r="M308" s="59" t="s">
        <v>425</v>
      </c>
      <c r="N308" s="59" t="s">
        <v>207</v>
      </c>
      <c r="O308" s="59" t="s">
        <v>207</v>
      </c>
      <c r="P308" s="47">
        <v>448029</v>
      </c>
      <c r="Q308" s="58">
        <v>4480.29</v>
      </c>
      <c r="R308" t="str">
        <f t="shared" si="5"/>
        <v>201701</v>
      </c>
      <c r="S308" s="39">
        <f>Q308</f>
        <v>4480.29</v>
      </c>
    </row>
    <row r="309" spans="1:19">
      <c r="A309" s="59" t="s">
        <v>198</v>
      </c>
      <c r="B309" s="59" t="s">
        <v>199</v>
      </c>
      <c r="C309" s="59" t="s">
        <v>200</v>
      </c>
      <c r="D309" s="59" t="s">
        <v>201</v>
      </c>
      <c r="E309" s="59" t="s">
        <v>201</v>
      </c>
      <c r="F309" s="59" t="s">
        <v>202</v>
      </c>
      <c r="G309" s="59" t="s">
        <v>203</v>
      </c>
      <c r="H309" s="59" t="s">
        <v>204</v>
      </c>
      <c r="I309" s="59" t="s">
        <v>229</v>
      </c>
      <c r="J309" s="59" t="s">
        <v>206</v>
      </c>
      <c r="K309" s="59" t="s">
        <v>207</v>
      </c>
      <c r="L309" s="59" t="s">
        <v>229</v>
      </c>
      <c r="M309" s="59" t="s">
        <v>425</v>
      </c>
      <c r="N309" s="59" t="s">
        <v>207</v>
      </c>
      <c r="O309" s="59" t="s">
        <v>207</v>
      </c>
      <c r="P309" s="47">
        <v>548671</v>
      </c>
      <c r="Q309" s="58">
        <v>5486.71</v>
      </c>
      <c r="R309" t="str">
        <f t="shared" si="5"/>
        <v>201701</v>
      </c>
      <c r="S309" s="39">
        <f>Q309</f>
        <v>5486.71</v>
      </c>
    </row>
    <row r="310" spans="1:19">
      <c r="A310" s="59" t="s">
        <v>198</v>
      </c>
      <c r="B310" s="59" t="s">
        <v>199</v>
      </c>
      <c r="C310" s="59" t="s">
        <v>200</v>
      </c>
      <c r="D310" s="59" t="s">
        <v>201</v>
      </c>
      <c r="E310" s="59" t="s">
        <v>201</v>
      </c>
      <c r="F310" s="59" t="s">
        <v>202</v>
      </c>
      <c r="G310" s="59" t="s">
        <v>203</v>
      </c>
      <c r="H310" s="59" t="s">
        <v>204</v>
      </c>
      <c r="I310" s="59" t="s">
        <v>229</v>
      </c>
      <c r="J310" s="59" t="s">
        <v>206</v>
      </c>
      <c r="K310" s="59" t="s">
        <v>207</v>
      </c>
      <c r="L310" s="59" t="s">
        <v>229</v>
      </c>
      <c r="M310" s="59" t="s">
        <v>425</v>
      </c>
      <c r="N310" s="59" t="s">
        <v>207</v>
      </c>
      <c r="O310" s="59" t="s">
        <v>207</v>
      </c>
      <c r="P310" s="47">
        <v>44531</v>
      </c>
      <c r="Q310" s="58">
        <v>445.31</v>
      </c>
      <c r="R310" t="str">
        <f t="shared" si="5"/>
        <v>201701</v>
      </c>
      <c r="S310" s="39">
        <f>Q310</f>
        <v>445.31</v>
      </c>
    </row>
    <row r="311" spans="1:19">
      <c r="A311" s="59" t="s">
        <v>198</v>
      </c>
      <c r="B311" s="59" t="s">
        <v>199</v>
      </c>
      <c r="C311" s="59" t="s">
        <v>200</v>
      </c>
      <c r="D311" s="59" t="s">
        <v>201</v>
      </c>
      <c r="E311" s="59" t="s">
        <v>201</v>
      </c>
      <c r="F311" s="59" t="s">
        <v>202</v>
      </c>
      <c r="G311" s="59" t="s">
        <v>203</v>
      </c>
      <c r="H311" s="59" t="s">
        <v>204</v>
      </c>
      <c r="I311" s="59" t="s">
        <v>229</v>
      </c>
      <c r="J311" s="59" t="s">
        <v>206</v>
      </c>
      <c r="K311" s="59" t="s">
        <v>207</v>
      </c>
      <c r="L311" s="59" t="s">
        <v>229</v>
      </c>
      <c r="M311" s="59" t="s">
        <v>425</v>
      </c>
      <c r="N311" s="59" t="s">
        <v>209</v>
      </c>
      <c r="O311" s="59" t="s">
        <v>207</v>
      </c>
      <c r="P311" s="47">
        <v>15000000</v>
      </c>
      <c r="Q311" s="55">
        <v>-150000</v>
      </c>
      <c r="R311" t="str">
        <f t="shared" si="5"/>
        <v>201701</v>
      </c>
      <c r="S311" s="39">
        <f>-Q311</f>
        <v>150000</v>
      </c>
    </row>
    <row r="312" spans="1:19">
      <c r="A312" s="59" t="s">
        <v>198</v>
      </c>
      <c r="B312" s="59" t="s">
        <v>199</v>
      </c>
      <c r="C312" s="59" t="s">
        <v>200</v>
      </c>
      <c r="D312" s="59" t="s">
        <v>201</v>
      </c>
      <c r="E312" s="59" t="s">
        <v>201</v>
      </c>
      <c r="F312" s="59" t="s">
        <v>202</v>
      </c>
      <c r="G312" s="59" t="s">
        <v>203</v>
      </c>
      <c r="H312" s="59" t="s">
        <v>204</v>
      </c>
      <c r="I312" s="59" t="s">
        <v>230</v>
      </c>
      <c r="J312" s="59" t="s">
        <v>206</v>
      </c>
      <c r="K312" s="59" t="s">
        <v>207</v>
      </c>
      <c r="L312" s="59" t="s">
        <v>230</v>
      </c>
      <c r="M312" s="59" t="s">
        <v>426</v>
      </c>
      <c r="N312" s="59" t="s">
        <v>207</v>
      </c>
      <c r="O312" s="59" t="s">
        <v>207</v>
      </c>
      <c r="P312" s="47">
        <v>1322038</v>
      </c>
      <c r="Q312" s="58">
        <v>13220.38</v>
      </c>
      <c r="R312" t="str">
        <f t="shared" si="5"/>
        <v>201702</v>
      </c>
      <c r="S312" s="39">
        <f>Q312</f>
        <v>13220.38</v>
      </c>
    </row>
    <row r="313" spans="1:19">
      <c r="A313" s="59" t="s">
        <v>198</v>
      </c>
      <c r="B313" s="59" t="s">
        <v>199</v>
      </c>
      <c r="C313" s="59" t="s">
        <v>200</v>
      </c>
      <c r="D313" s="59" t="s">
        <v>201</v>
      </c>
      <c r="E313" s="59" t="s">
        <v>201</v>
      </c>
      <c r="F313" s="59" t="s">
        <v>202</v>
      </c>
      <c r="G313" s="59" t="s">
        <v>203</v>
      </c>
      <c r="H313" s="59" t="s">
        <v>204</v>
      </c>
      <c r="I313" s="59" t="s">
        <v>230</v>
      </c>
      <c r="J313" s="59" t="s">
        <v>206</v>
      </c>
      <c r="K313" s="59" t="s">
        <v>207</v>
      </c>
      <c r="L313" s="59" t="s">
        <v>230</v>
      </c>
      <c r="M313" s="59" t="s">
        <v>426</v>
      </c>
      <c r="N313" s="59" t="s">
        <v>207</v>
      </c>
      <c r="O313" s="59" t="s">
        <v>207</v>
      </c>
      <c r="P313" s="47">
        <v>96300000</v>
      </c>
      <c r="Q313" s="55">
        <v>963000</v>
      </c>
      <c r="R313" t="str">
        <f t="shared" si="5"/>
        <v>201702</v>
      </c>
      <c r="S313" s="39">
        <f>Q313</f>
        <v>963000</v>
      </c>
    </row>
    <row r="314" spans="1:19">
      <c r="A314" s="59" t="s">
        <v>198</v>
      </c>
      <c r="B314" s="59" t="s">
        <v>199</v>
      </c>
      <c r="C314" s="59" t="s">
        <v>200</v>
      </c>
      <c r="D314" s="59" t="s">
        <v>201</v>
      </c>
      <c r="E314" s="59" t="s">
        <v>201</v>
      </c>
      <c r="F314" s="59" t="s">
        <v>202</v>
      </c>
      <c r="G314" s="59" t="s">
        <v>203</v>
      </c>
      <c r="H314" s="59" t="s">
        <v>204</v>
      </c>
      <c r="I314" s="59" t="s">
        <v>230</v>
      </c>
      <c r="J314" s="59" t="s">
        <v>206</v>
      </c>
      <c r="K314" s="59" t="s">
        <v>207</v>
      </c>
      <c r="L314" s="59" t="s">
        <v>230</v>
      </c>
      <c r="M314" s="59" t="s">
        <v>426</v>
      </c>
      <c r="N314" s="59" t="s">
        <v>207</v>
      </c>
      <c r="O314" s="59" t="s">
        <v>207</v>
      </c>
      <c r="P314" s="47">
        <v>100000000</v>
      </c>
      <c r="Q314" s="55">
        <v>1000000</v>
      </c>
      <c r="R314" t="str">
        <f t="shared" si="5"/>
        <v>201702</v>
      </c>
      <c r="S314" s="39">
        <f>Q314</f>
        <v>1000000</v>
      </c>
    </row>
    <row r="315" spans="1:19">
      <c r="A315" s="59" t="s">
        <v>198</v>
      </c>
      <c r="B315" s="59" t="s">
        <v>199</v>
      </c>
      <c r="C315" s="59" t="s">
        <v>200</v>
      </c>
      <c r="D315" s="59" t="s">
        <v>201</v>
      </c>
      <c r="E315" s="59" t="s">
        <v>201</v>
      </c>
      <c r="F315" s="59" t="s">
        <v>202</v>
      </c>
      <c r="G315" s="59" t="s">
        <v>203</v>
      </c>
      <c r="H315" s="59" t="s">
        <v>204</v>
      </c>
      <c r="I315" s="59" t="s">
        <v>230</v>
      </c>
      <c r="J315" s="59" t="s">
        <v>206</v>
      </c>
      <c r="K315" s="59" t="s">
        <v>207</v>
      </c>
      <c r="L315" s="59" t="s">
        <v>230</v>
      </c>
      <c r="M315" s="59" t="s">
        <v>426</v>
      </c>
      <c r="N315" s="59" t="s">
        <v>209</v>
      </c>
      <c r="O315" s="59" t="s">
        <v>207</v>
      </c>
      <c r="P315" s="47">
        <v>1339669</v>
      </c>
      <c r="Q315" s="58">
        <v>-13396.69</v>
      </c>
      <c r="R315" t="str">
        <f t="shared" si="5"/>
        <v>201702</v>
      </c>
      <c r="S315" s="39">
        <f>-Q315</f>
        <v>13396.69</v>
      </c>
    </row>
    <row r="316" spans="1:19">
      <c r="A316" s="59" t="s">
        <v>198</v>
      </c>
      <c r="B316" s="59" t="s">
        <v>199</v>
      </c>
      <c r="C316" s="59" t="s">
        <v>200</v>
      </c>
      <c r="D316" s="59" t="s">
        <v>201</v>
      </c>
      <c r="E316" s="59" t="s">
        <v>201</v>
      </c>
      <c r="F316" s="59" t="s">
        <v>202</v>
      </c>
      <c r="G316" s="59" t="s">
        <v>203</v>
      </c>
      <c r="H316" s="59" t="s">
        <v>204</v>
      </c>
      <c r="I316" s="59" t="s">
        <v>230</v>
      </c>
      <c r="J316" s="59" t="s">
        <v>206</v>
      </c>
      <c r="K316" s="59" t="s">
        <v>207</v>
      </c>
      <c r="L316" s="59" t="s">
        <v>230</v>
      </c>
      <c r="M316" s="59" t="s">
        <v>426</v>
      </c>
      <c r="N316" s="59" t="s">
        <v>209</v>
      </c>
      <c r="O316" s="59" t="s">
        <v>207</v>
      </c>
      <c r="P316" s="47">
        <v>15000000</v>
      </c>
      <c r="Q316" s="55">
        <v>-150000</v>
      </c>
      <c r="R316" t="str">
        <f t="shared" si="5"/>
        <v>201702</v>
      </c>
      <c r="S316" s="39">
        <f>-Q316</f>
        <v>150000</v>
      </c>
    </row>
    <row r="317" spans="1:19">
      <c r="A317" s="59" t="s">
        <v>198</v>
      </c>
      <c r="B317" s="59" t="s">
        <v>199</v>
      </c>
      <c r="C317" s="59" t="s">
        <v>200</v>
      </c>
      <c r="D317" s="59" t="s">
        <v>201</v>
      </c>
      <c r="E317" s="59" t="s">
        <v>201</v>
      </c>
      <c r="F317" s="59" t="s">
        <v>202</v>
      </c>
      <c r="G317" s="59" t="s">
        <v>203</v>
      </c>
      <c r="H317" s="59" t="s">
        <v>204</v>
      </c>
      <c r="I317" s="59" t="s">
        <v>230</v>
      </c>
      <c r="J317" s="59" t="s">
        <v>206</v>
      </c>
      <c r="K317" s="59" t="s">
        <v>207</v>
      </c>
      <c r="L317" s="59" t="s">
        <v>230</v>
      </c>
      <c r="M317" s="59" t="s">
        <v>426</v>
      </c>
      <c r="N317" s="59" t="s">
        <v>209</v>
      </c>
      <c r="O317" s="59" t="s">
        <v>207</v>
      </c>
      <c r="P317" s="47">
        <v>100000000</v>
      </c>
      <c r="Q317" s="55">
        <v>-1000000</v>
      </c>
      <c r="R317" t="str">
        <f t="shared" si="5"/>
        <v>201702</v>
      </c>
      <c r="S317" s="39">
        <f>-Q317</f>
        <v>1000000</v>
      </c>
    </row>
    <row r="318" spans="1:19">
      <c r="A318" s="59" t="s">
        <v>198</v>
      </c>
      <c r="B318" s="59" t="s">
        <v>199</v>
      </c>
      <c r="C318" s="59" t="s">
        <v>200</v>
      </c>
      <c r="D318" s="59" t="s">
        <v>201</v>
      </c>
      <c r="E318" s="59" t="s">
        <v>201</v>
      </c>
      <c r="F318" s="59" t="s">
        <v>202</v>
      </c>
      <c r="G318" s="59" t="s">
        <v>203</v>
      </c>
      <c r="H318" s="59" t="s">
        <v>204</v>
      </c>
      <c r="I318" s="59" t="s">
        <v>231</v>
      </c>
      <c r="J318" s="59" t="s">
        <v>206</v>
      </c>
      <c r="K318" s="59" t="s">
        <v>207</v>
      </c>
      <c r="L318" s="59" t="s">
        <v>231</v>
      </c>
      <c r="M318" s="59" t="s">
        <v>426</v>
      </c>
      <c r="N318" s="59" t="s">
        <v>207</v>
      </c>
      <c r="O318" s="59" t="s">
        <v>207</v>
      </c>
      <c r="P318" s="47">
        <v>50783</v>
      </c>
      <c r="Q318" s="58">
        <v>507.83</v>
      </c>
      <c r="R318" t="str">
        <f t="shared" si="5"/>
        <v>201702</v>
      </c>
      <c r="S318" s="39">
        <f>Q318</f>
        <v>507.83</v>
      </c>
    </row>
    <row r="319" spans="1:19">
      <c r="A319" s="59" t="s">
        <v>198</v>
      </c>
      <c r="B319" s="59" t="s">
        <v>199</v>
      </c>
      <c r="C319" s="59" t="s">
        <v>200</v>
      </c>
      <c r="D319" s="59" t="s">
        <v>201</v>
      </c>
      <c r="E319" s="59" t="s">
        <v>201</v>
      </c>
      <c r="F319" s="59" t="s">
        <v>202</v>
      </c>
      <c r="G319" s="59" t="s">
        <v>203</v>
      </c>
      <c r="H319" s="59" t="s">
        <v>204</v>
      </c>
      <c r="I319" s="59" t="s">
        <v>231</v>
      </c>
      <c r="J319" s="59" t="s">
        <v>206</v>
      </c>
      <c r="K319" s="59" t="s">
        <v>207</v>
      </c>
      <c r="L319" s="59" t="s">
        <v>231</v>
      </c>
      <c r="M319" s="59" t="s">
        <v>426</v>
      </c>
      <c r="N319" s="59" t="s">
        <v>209</v>
      </c>
      <c r="O319" s="59" t="s">
        <v>207</v>
      </c>
      <c r="P319" s="47">
        <v>117998</v>
      </c>
      <c r="Q319" s="58">
        <v>-1179.98</v>
      </c>
      <c r="R319" t="str">
        <f t="shared" si="5"/>
        <v>201702</v>
      </c>
      <c r="S319" s="39">
        <f>-Q319</f>
        <v>1179.98</v>
      </c>
    </row>
    <row r="320" spans="1:19">
      <c r="A320" s="59" t="s">
        <v>198</v>
      </c>
      <c r="B320" s="59" t="s">
        <v>199</v>
      </c>
      <c r="C320" s="59" t="s">
        <v>200</v>
      </c>
      <c r="D320" s="59" t="s">
        <v>201</v>
      </c>
      <c r="E320" s="59" t="s">
        <v>201</v>
      </c>
      <c r="F320" s="59" t="s">
        <v>202</v>
      </c>
      <c r="G320" s="59" t="s">
        <v>203</v>
      </c>
      <c r="H320" s="59" t="s">
        <v>204</v>
      </c>
      <c r="I320" s="59" t="s">
        <v>231</v>
      </c>
      <c r="J320" s="59" t="s">
        <v>206</v>
      </c>
      <c r="K320" s="59" t="s">
        <v>207</v>
      </c>
      <c r="L320" s="59" t="s">
        <v>231</v>
      </c>
      <c r="M320" s="59" t="s">
        <v>426</v>
      </c>
      <c r="N320" s="59" t="s">
        <v>209</v>
      </c>
      <c r="O320" s="59" t="s">
        <v>207</v>
      </c>
      <c r="P320" s="47">
        <v>2031162</v>
      </c>
      <c r="Q320" s="58">
        <v>-20311.62</v>
      </c>
      <c r="R320" t="str">
        <f t="shared" si="5"/>
        <v>201702</v>
      </c>
      <c r="S320" s="39">
        <f>-Q320</f>
        <v>20311.62</v>
      </c>
    </row>
    <row r="321" spans="1:19">
      <c r="A321" s="59" t="s">
        <v>198</v>
      </c>
      <c r="B321" s="59" t="s">
        <v>199</v>
      </c>
      <c r="C321" s="59" t="s">
        <v>200</v>
      </c>
      <c r="D321" s="59" t="s">
        <v>201</v>
      </c>
      <c r="E321" s="59" t="s">
        <v>201</v>
      </c>
      <c r="F321" s="59" t="s">
        <v>202</v>
      </c>
      <c r="G321" s="59" t="s">
        <v>203</v>
      </c>
      <c r="H321" s="59" t="s">
        <v>204</v>
      </c>
      <c r="I321" s="59" t="s">
        <v>232</v>
      </c>
      <c r="J321" s="59" t="s">
        <v>206</v>
      </c>
      <c r="K321" s="59" t="s">
        <v>207</v>
      </c>
      <c r="L321" s="59" t="s">
        <v>232</v>
      </c>
      <c r="M321" s="59" t="s">
        <v>426</v>
      </c>
      <c r="N321" s="59" t="s">
        <v>207</v>
      </c>
      <c r="O321" s="59" t="s">
        <v>207</v>
      </c>
      <c r="P321" s="47">
        <v>116531</v>
      </c>
      <c r="Q321" s="58">
        <v>1165.31</v>
      </c>
      <c r="R321" t="str">
        <f t="shared" si="5"/>
        <v>201702</v>
      </c>
      <c r="S321" s="39">
        <f>Q321</f>
        <v>1165.31</v>
      </c>
    </row>
    <row r="322" spans="1:19">
      <c r="A322" s="59" t="s">
        <v>198</v>
      </c>
      <c r="B322" s="59" t="s">
        <v>199</v>
      </c>
      <c r="C322" s="59" t="s">
        <v>200</v>
      </c>
      <c r="D322" s="59" t="s">
        <v>201</v>
      </c>
      <c r="E322" s="59" t="s">
        <v>201</v>
      </c>
      <c r="F322" s="59" t="s">
        <v>202</v>
      </c>
      <c r="G322" s="59" t="s">
        <v>203</v>
      </c>
      <c r="H322" s="59" t="s">
        <v>204</v>
      </c>
      <c r="I322" s="59" t="s">
        <v>233</v>
      </c>
      <c r="J322" s="59" t="s">
        <v>206</v>
      </c>
      <c r="K322" s="59" t="s">
        <v>207</v>
      </c>
      <c r="L322" s="59" t="s">
        <v>233</v>
      </c>
      <c r="M322" s="59" t="s">
        <v>426</v>
      </c>
      <c r="N322" s="59" t="s">
        <v>207</v>
      </c>
      <c r="O322" s="59" t="s">
        <v>207</v>
      </c>
      <c r="P322" s="47">
        <v>126152</v>
      </c>
      <c r="Q322" s="58">
        <v>1261.52</v>
      </c>
      <c r="R322" t="str">
        <f t="shared" si="5"/>
        <v>201702</v>
      </c>
      <c r="S322" s="39">
        <f>Q322</f>
        <v>1261.52</v>
      </c>
    </row>
    <row r="323" spans="1:19">
      <c r="A323" s="59" t="s">
        <v>198</v>
      </c>
      <c r="B323" s="59" t="s">
        <v>199</v>
      </c>
      <c r="C323" s="59" t="s">
        <v>200</v>
      </c>
      <c r="D323" s="59" t="s">
        <v>201</v>
      </c>
      <c r="E323" s="59" t="s">
        <v>201</v>
      </c>
      <c r="F323" s="59" t="s">
        <v>202</v>
      </c>
      <c r="G323" s="59" t="s">
        <v>203</v>
      </c>
      <c r="H323" s="59" t="s">
        <v>204</v>
      </c>
      <c r="I323" s="59" t="s">
        <v>233</v>
      </c>
      <c r="J323" s="59" t="s">
        <v>206</v>
      </c>
      <c r="K323" s="59" t="s">
        <v>207</v>
      </c>
      <c r="L323" s="59" t="s">
        <v>233</v>
      </c>
      <c r="M323" s="59" t="s">
        <v>426</v>
      </c>
      <c r="N323" s="59" t="s">
        <v>207</v>
      </c>
      <c r="O323" s="59" t="s">
        <v>207</v>
      </c>
      <c r="P323" s="47">
        <v>50000000</v>
      </c>
      <c r="Q323" s="55">
        <v>500000</v>
      </c>
      <c r="R323" t="str">
        <f t="shared" ref="R323:R386" si="6">MID(L323,1,6)</f>
        <v>201702</v>
      </c>
      <c r="S323" s="39">
        <f>Q323</f>
        <v>500000</v>
      </c>
    </row>
    <row r="324" spans="1:19">
      <c r="A324" s="59" t="s">
        <v>198</v>
      </c>
      <c r="B324" s="59" t="s">
        <v>199</v>
      </c>
      <c r="C324" s="59" t="s">
        <v>200</v>
      </c>
      <c r="D324" s="59" t="s">
        <v>201</v>
      </c>
      <c r="E324" s="59" t="s">
        <v>201</v>
      </c>
      <c r="F324" s="59" t="s">
        <v>202</v>
      </c>
      <c r="G324" s="59" t="s">
        <v>203</v>
      </c>
      <c r="H324" s="59" t="s">
        <v>204</v>
      </c>
      <c r="I324" s="59" t="s">
        <v>233</v>
      </c>
      <c r="J324" s="59" t="s">
        <v>206</v>
      </c>
      <c r="K324" s="59" t="s">
        <v>207</v>
      </c>
      <c r="L324" s="59" t="s">
        <v>233</v>
      </c>
      <c r="M324" s="59" t="s">
        <v>426</v>
      </c>
      <c r="N324" s="59" t="s">
        <v>209</v>
      </c>
      <c r="O324" s="59" t="s">
        <v>207</v>
      </c>
      <c r="P324" s="47">
        <v>104536</v>
      </c>
      <c r="Q324" s="58">
        <v>-1045.3599999999999</v>
      </c>
      <c r="R324" t="str">
        <f t="shared" si="6"/>
        <v>201702</v>
      </c>
      <c r="S324" s="39">
        <f>-Q324</f>
        <v>1045.3599999999999</v>
      </c>
    </row>
    <row r="325" spans="1:19">
      <c r="A325" s="59" t="s">
        <v>198</v>
      </c>
      <c r="B325" s="59" t="s">
        <v>199</v>
      </c>
      <c r="C325" s="59" t="s">
        <v>200</v>
      </c>
      <c r="D325" s="59" t="s">
        <v>201</v>
      </c>
      <c r="E325" s="59" t="s">
        <v>201</v>
      </c>
      <c r="F325" s="59" t="s">
        <v>202</v>
      </c>
      <c r="G325" s="59" t="s">
        <v>203</v>
      </c>
      <c r="H325" s="59" t="s">
        <v>204</v>
      </c>
      <c r="I325" s="59" t="s">
        <v>233</v>
      </c>
      <c r="J325" s="59" t="s">
        <v>206</v>
      </c>
      <c r="K325" s="59" t="s">
        <v>207</v>
      </c>
      <c r="L325" s="59" t="s">
        <v>233</v>
      </c>
      <c r="M325" s="59" t="s">
        <v>426</v>
      </c>
      <c r="N325" s="59" t="s">
        <v>207</v>
      </c>
      <c r="O325" s="59" t="s">
        <v>207</v>
      </c>
      <c r="P325" s="47">
        <v>365852</v>
      </c>
      <c r="Q325" s="58">
        <v>3658.52</v>
      </c>
      <c r="R325" t="str">
        <f t="shared" si="6"/>
        <v>201702</v>
      </c>
      <c r="S325" s="39">
        <f>Q325</f>
        <v>3658.52</v>
      </c>
    </row>
    <row r="326" spans="1:19">
      <c r="A326" s="59" t="s">
        <v>198</v>
      </c>
      <c r="B326" s="59" t="s">
        <v>199</v>
      </c>
      <c r="C326" s="59" t="s">
        <v>200</v>
      </c>
      <c r="D326" s="59" t="s">
        <v>201</v>
      </c>
      <c r="E326" s="59" t="s">
        <v>201</v>
      </c>
      <c r="F326" s="59" t="s">
        <v>202</v>
      </c>
      <c r="G326" s="59" t="s">
        <v>203</v>
      </c>
      <c r="H326" s="59" t="s">
        <v>204</v>
      </c>
      <c r="I326" s="59" t="s">
        <v>233</v>
      </c>
      <c r="J326" s="59" t="s">
        <v>206</v>
      </c>
      <c r="K326" s="59" t="s">
        <v>207</v>
      </c>
      <c r="L326" s="59" t="s">
        <v>233</v>
      </c>
      <c r="M326" s="59" t="s">
        <v>426</v>
      </c>
      <c r="N326" s="59" t="s">
        <v>209</v>
      </c>
      <c r="O326" s="59" t="s">
        <v>207</v>
      </c>
      <c r="P326" s="47">
        <v>15034745</v>
      </c>
      <c r="Q326" s="55">
        <v>-150347.45000000001</v>
      </c>
      <c r="R326" t="str">
        <f t="shared" si="6"/>
        <v>201702</v>
      </c>
      <c r="S326" s="39">
        <f>-Q326</f>
        <v>150347.45000000001</v>
      </c>
    </row>
    <row r="327" spans="1:19">
      <c r="A327" s="59" t="s">
        <v>198</v>
      </c>
      <c r="B327" s="59" t="s">
        <v>199</v>
      </c>
      <c r="C327" s="59" t="s">
        <v>200</v>
      </c>
      <c r="D327" s="59" t="s">
        <v>201</v>
      </c>
      <c r="E327" s="59" t="s">
        <v>201</v>
      </c>
      <c r="F327" s="59" t="s">
        <v>202</v>
      </c>
      <c r="G327" s="59" t="s">
        <v>203</v>
      </c>
      <c r="H327" s="59" t="s">
        <v>204</v>
      </c>
      <c r="I327" s="59" t="s">
        <v>235</v>
      </c>
      <c r="J327" s="59" t="s">
        <v>206</v>
      </c>
      <c r="K327" s="59" t="s">
        <v>207</v>
      </c>
      <c r="L327" s="59" t="s">
        <v>235</v>
      </c>
      <c r="M327" s="59" t="s">
        <v>426</v>
      </c>
      <c r="N327" s="59" t="s">
        <v>207</v>
      </c>
      <c r="O327" s="59" t="s">
        <v>207</v>
      </c>
      <c r="P327" s="47">
        <v>51388</v>
      </c>
      <c r="Q327" s="58">
        <v>513.88</v>
      </c>
      <c r="R327" t="str">
        <f t="shared" si="6"/>
        <v>201702</v>
      </c>
      <c r="S327" s="39">
        <f>Q327</f>
        <v>513.88</v>
      </c>
    </row>
    <row r="328" spans="1:19">
      <c r="A328" s="59" t="s">
        <v>198</v>
      </c>
      <c r="B328" s="59" t="s">
        <v>199</v>
      </c>
      <c r="C328" s="59" t="s">
        <v>200</v>
      </c>
      <c r="D328" s="59" t="s">
        <v>201</v>
      </c>
      <c r="E328" s="59" t="s">
        <v>201</v>
      </c>
      <c r="F328" s="59" t="s">
        <v>202</v>
      </c>
      <c r="G328" s="59" t="s">
        <v>203</v>
      </c>
      <c r="H328" s="59" t="s">
        <v>204</v>
      </c>
      <c r="I328" s="59" t="s">
        <v>235</v>
      </c>
      <c r="J328" s="59" t="s">
        <v>206</v>
      </c>
      <c r="K328" s="59" t="s">
        <v>207</v>
      </c>
      <c r="L328" s="59" t="s">
        <v>235</v>
      </c>
      <c r="M328" s="59" t="s">
        <v>426</v>
      </c>
      <c r="N328" s="59" t="s">
        <v>209</v>
      </c>
      <c r="O328" s="59" t="s">
        <v>207</v>
      </c>
      <c r="P328" s="47">
        <v>14972336</v>
      </c>
      <c r="Q328" s="55">
        <v>-149723.35999999999</v>
      </c>
      <c r="R328" t="str">
        <f t="shared" si="6"/>
        <v>201702</v>
      </c>
      <c r="S328" s="39">
        <f>-Q328</f>
        <v>149723.35999999999</v>
      </c>
    </row>
    <row r="329" spans="1:19">
      <c r="A329" s="59" t="s">
        <v>198</v>
      </c>
      <c r="B329" s="59" t="s">
        <v>199</v>
      </c>
      <c r="C329" s="59" t="s">
        <v>200</v>
      </c>
      <c r="D329" s="59" t="s">
        <v>201</v>
      </c>
      <c r="E329" s="59" t="s">
        <v>201</v>
      </c>
      <c r="F329" s="59" t="s">
        <v>202</v>
      </c>
      <c r="G329" s="59" t="s">
        <v>203</v>
      </c>
      <c r="H329" s="59" t="s">
        <v>204</v>
      </c>
      <c r="I329" s="59" t="s">
        <v>236</v>
      </c>
      <c r="J329" s="59" t="s">
        <v>206</v>
      </c>
      <c r="K329" s="59" t="s">
        <v>207</v>
      </c>
      <c r="L329" s="59" t="s">
        <v>236</v>
      </c>
      <c r="M329" s="59" t="s">
        <v>426</v>
      </c>
      <c r="N329" s="59" t="s">
        <v>207</v>
      </c>
      <c r="O329" s="59" t="s">
        <v>207</v>
      </c>
      <c r="P329" s="47">
        <v>249575</v>
      </c>
      <c r="Q329" s="58">
        <v>2495.75</v>
      </c>
      <c r="R329" t="str">
        <f t="shared" si="6"/>
        <v>201702</v>
      </c>
      <c r="S329" s="39">
        <f>Q329</f>
        <v>2495.75</v>
      </c>
    </row>
    <row r="330" spans="1:19">
      <c r="A330" s="59" t="s">
        <v>198</v>
      </c>
      <c r="B330" s="59" t="s">
        <v>199</v>
      </c>
      <c r="C330" s="59" t="s">
        <v>200</v>
      </c>
      <c r="D330" s="59" t="s">
        <v>201</v>
      </c>
      <c r="E330" s="59" t="s">
        <v>201</v>
      </c>
      <c r="F330" s="59" t="s">
        <v>202</v>
      </c>
      <c r="G330" s="59" t="s">
        <v>203</v>
      </c>
      <c r="H330" s="59" t="s">
        <v>204</v>
      </c>
      <c r="I330" s="59" t="s">
        <v>236</v>
      </c>
      <c r="J330" s="59" t="s">
        <v>206</v>
      </c>
      <c r="K330" s="59" t="s">
        <v>207</v>
      </c>
      <c r="L330" s="59" t="s">
        <v>236</v>
      </c>
      <c r="M330" s="59" t="s">
        <v>426</v>
      </c>
      <c r="N330" s="59" t="s">
        <v>207</v>
      </c>
      <c r="O330" s="59" t="s">
        <v>207</v>
      </c>
      <c r="P330" s="47">
        <v>100000000</v>
      </c>
      <c r="Q330" s="55">
        <v>1000000</v>
      </c>
      <c r="R330" t="str">
        <f t="shared" si="6"/>
        <v>201702</v>
      </c>
      <c r="S330" s="39">
        <f>Q330</f>
        <v>1000000</v>
      </c>
    </row>
    <row r="331" spans="1:19">
      <c r="A331" s="59" t="s">
        <v>198</v>
      </c>
      <c r="B331" s="59" t="s">
        <v>199</v>
      </c>
      <c r="C331" s="59" t="s">
        <v>200</v>
      </c>
      <c r="D331" s="59" t="s">
        <v>201</v>
      </c>
      <c r="E331" s="59" t="s">
        <v>201</v>
      </c>
      <c r="F331" s="59" t="s">
        <v>202</v>
      </c>
      <c r="G331" s="59" t="s">
        <v>203</v>
      </c>
      <c r="H331" s="59" t="s">
        <v>204</v>
      </c>
      <c r="I331" s="59" t="s">
        <v>237</v>
      </c>
      <c r="J331" s="59" t="s">
        <v>206</v>
      </c>
      <c r="K331" s="59" t="s">
        <v>207</v>
      </c>
      <c r="L331" s="59" t="s">
        <v>237</v>
      </c>
      <c r="M331" s="59" t="s">
        <v>426</v>
      </c>
      <c r="N331" s="59" t="s">
        <v>207</v>
      </c>
      <c r="O331" s="59" t="s">
        <v>207</v>
      </c>
      <c r="P331" s="47">
        <v>5424</v>
      </c>
      <c r="Q331" s="58">
        <v>54.24</v>
      </c>
      <c r="R331" t="str">
        <f t="shared" si="6"/>
        <v>201702</v>
      </c>
      <c r="S331" s="39">
        <f>Q331</f>
        <v>54.24</v>
      </c>
    </row>
    <row r="332" spans="1:19">
      <c r="A332" s="59" t="s">
        <v>198</v>
      </c>
      <c r="B332" s="59" t="s">
        <v>199</v>
      </c>
      <c r="C332" s="59" t="s">
        <v>200</v>
      </c>
      <c r="D332" s="59" t="s">
        <v>201</v>
      </c>
      <c r="E332" s="59" t="s">
        <v>201</v>
      </c>
      <c r="F332" s="59" t="s">
        <v>202</v>
      </c>
      <c r="G332" s="59" t="s">
        <v>203</v>
      </c>
      <c r="H332" s="59" t="s">
        <v>204</v>
      </c>
      <c r="I332" s="59" t="s">
        <v>237</v>
      </c>
      <c r="J332" s="59" t="s">
        <v>206</v>
      </c>
      <c r="K332" s="59" t="s">
        <v>207</v>
      </c>
      <c r="L332" s="59" t="s">
        <v>237</v>
      </c>
      <c r="M332" s="59" t="s">
        <v>426</v>
      </c>
      <c r="N332" s="59" t="s">
        <v>209</v>
      </c>
      <c r="O332" s="59" t="s">
        <v>207</v>
      </c>
      <c r="P332" s="47">
        <v>248343</v>
      </c>
      <c r="Q332" s="58">
        <v>-2483.4299999999998</v>
      </c>
      <c r="R332" t="str">
        <f t="shared" si="6"/>
        <v>201702</v>
      </c>
      <c r="S332" s="39">
        <f>-Q332</f>
        <v>2483.4299999999998</v>
      </c>
    </row>
    <row r="333" spans="1:19">
      <c r="A333" s="59" t="s">
        <v>198</v>
      </c>
      <c r="B333" s="59" t="s">
        <v>199</v>
      </c>
      <c r="C333" s="59" t="s">
        <v>200</v>
      </c>
      <c r="D333" s="59" t="s">
        <v>201</v>
      </c>
      <c r="E333" s="59" t="s">
        <v>201</v>
      </c>
      <c r="F333" s="59" t="s">
        <v>202</v>
      </c>
      <c r="G333" s="59" t="s">
        <v>203</v>
      </c>
      <c r="H333" s="59" t="s">
        <v>204</v>
      </c>
      <c r="I333" s="59" t="s">
        <v>237</v>
      </c>
      <c r="J333" s="59" t="s">
        <v>206</v>
      </c>
      <c r="K333" s="59" t="s">
        <v>207</v>
      </c>
      <c r="L333" s="59" t="s">
        <v>237</v>
      </c>
      <c r="M333" s="59" t="s">
        <v>426</v>
      </c>
      <c r="N333" s="59" t="s">
        <v>209</v>
      </c>
      <c r="O333" s="59" t="s">
        <v>207</v>
      </c>
      <c r="P333" s="47">
        <v>9849371</v>
      </c>
      <c r="Q333" s="55">
        <v>-98493.71</v>
      </c>
      <c r="R333" t="str">
        <f t="shared" si="6"/>
        <v>201702</v>
      </c>
      <c r="S333" s="39">
        <f>-Q333</f>
        <v>98493.71</v>
      </c>
    </row>
    <row r="334" spans="1:19">
      <c r="A334" s="59" t="s">
        <v>198</v>
      </c>
      <c r="B334" s="59" t="s">
        <v>199</v>
      </c>
      <c r="C334" s="59" t="s">
        <v>200</v>
      </c>
      <c r="D334" s="59" t="s">
        <v>201</v>
      </c>
      <c r="E334" s="59" t="s">
        <v>201</v>
      </c>
      <c r="F334" s="59" t="s">
        <v>202</v>
      </c>
      <c r="G334" s="59" t="s">
        <v>203</v>
      </c>
      <c r="H334" s="59" t="s">
        <v>204</v>
      </c>
      <c r="I334" s="59" t="s">
        <v>238</v>
      </c>
      <c r="J334" s="59" t="s">
        <v>206</v>
      </c>
      <c r="K334" s="59" t="s">
        <v>207</v>
      </c>
      <c r="L334" s="59" t="s">
        <v>238</v>
      </c>
      <c r="M334" s="59" t="s">
        <v>426</v>
      </c>
      <c r="N334" s="59" t="s">
        <v>207</v>
      </c>
      <c r="O334" s="59" t="s">
        <v>207</v>
      </c>
      <c r="P334" s="47">
        <v>176710</v>
      </c>
      <c r="Q334" s="58">
        <v>1767.1</v>
      </c>
      <c r="R334" t="str">
        <f t="shared" si="6"/>
        <v>201702</v>
      </c>
      <c r="S334" s="39">
        <f>Q334</f>
        <v>1767.1</v>
      </c>
    </row>
    <row r="335" spans="1:19">
      <c r="A335" s="59" t="s">
        <v>198</v>
      </c>
      <c r="B335" s="59" t="s">
        <v>199</v>
      </c>
      <c r="C335" s="59" t="s">
        <v>200</v>
      </c>
      <c r="D335" s="59" t="s">
        <v>201</v>
      </c>
      <c r="E335" s="59" t="s">
        <v>201</v>
      </c>
      <c r="F335" s="59" t="s">
        <v>202</v>
      </c>
      <c r="G335" s="59" t="s">
        <v>203</v>
      </c>
      <c r="H335" s="59" t="s">
        <v>204</v>
      </c>
      <c r="I335" s="59" t="s">
        <v>238</v>
      </c>
      <c r="J335" s="59" t="s">
        <v>206</v>
      </c>
      <c r="K335" s="59" t="s">
        <v>207</v>
      </c>
      <c r="L335" s="59" t="s">
        <v>238</v>
      </c>
      <c r="M335" s="59" t="s">
        <v>426</v>
      </c>
      <c r="N335" s="59" t="s">
        <v>209</v>
      </c>
      <c r="O335" s="59" t="s">
        <v>207</v>
      </c>
      <c r="P335" s="47">
        <v>20384720</v>
      </c>
      <c r="Q335" s="55">
        <v>-203847.2</v>
      </c>
      <c r="R335" t="str">
        <f t="shared" si="6"/>
        <v>201702</v>
      </c>
      <c r="S335" s="39">
        <f>-Q335</f>
        <v>203847.2</v>
      </c>
    </row>
    <row r="336" spans="1:19">
      <c r="A336" s="59" t="s">
        <v>198</v>
      </c>
      <c r="B336" s="59" t="s">
        <v>199</v>
      </c>
      <c r="C336" s="59" t="s">
        <v>200</v>
      </c>
      <c r="D336" s="59" t="s">
        <v>201</v>
      </c>
      <c r="E336" s="59" t="s">
        <v>201</v>
      </c>
      <c r="F336" s="59" t="s">
        <v>202</v>
      </c>
      <c r="G336" s="59" t="s">
        <v>203</v>
      </c>
      <c r="H336" s="59" t="s">
        <v>204</v>
      </c>
      <c r="I336" s="59" t="s">
        <v>238</v>
      </c>
      <c r="J336" s="59" t="s">
        <v>206</v>
      </c>
      <c r="K336" s="59" t="s">
        <v>207</v>
      </c>
      <c r="L336" s="59" t="s">
        <v>238</v>
      </c>
      <c r="M336" s="59" t="s">
        <v>426</v>
      </c>
      <c r="N336" s="59" t="s">
        <v>209</v>
      </c>
      <c r="O336" s="59" t="s">
        <v>207</v>
      </c>
      <c r="P336" s="47">
        <v>50032644</v>
      </c>
      <c r="Q336" s="55">
        <v>-500326.44</v>
      </c>
      <c r="R336" t="str">
        <f t="shared" si="6"/>
        <v>201702</v>
      </c>
      <c r="S336" s="39">
        <f>-Q336</f>
        <v>500326.44</v>
      </c>
    </row>
    <row r="337" spans="1:19">
      <c r="A337" s="59" t="s">
        <v>198</v>
      </c>
      <c r="B337" s="59" t="s">
        <v>199</v>
      </c>
      <c r="C337" s="59" t="s">
        <v>200</v>
      </c>
      <c r="D337" s="59" t="s">
        <v>201</v>
      </c>
      <c r="E337" s="59" t="s">
        <v>201</v>
      </c>
      <c r="F337" s="59" t="s">
        <v>202</v>
      </c>
      <c r="G337" s="59" t="s">
        <v>203</v>
      </c>
      <c r="H337" s="59" t="s">
        <v>204</v>
      </c>
      <c r="I337" s="59" t="s">
        <v>239</v>
      </c>
      <c r="J337" s="59" t="s">
        <v>206</v>
      </c>
      <c r="K337" s="59" t="s">
        <v>207</v>
      </c>
      <c r="L337" s="59" t="s">
        <v>239</v>
      </c>
      <c r="M337" s="59" t="s">
        <v>426</v>
      </c>
      <c r="N337" s="59" t="s">
        <v>209</v>
      </c>
      <c r="O337" s="59" t="s">
        <v>207</v>
      </c>
      <c r="P337" s="47">
        <v>2060591</v>
      </c>
      <c r="Q337" s="58">
        <v>-20605.91</v>
      </c>
      <c r="R337" t="str">
        <f t="shared" si="6"/>
        <v>201702</v>
      </c>
      <c r="S337" s="39">
        <f>-Q337</f>
        <v>20605.91</v>
      </c>
    </row>
    <row r="338" spans="1:19">
      <c r="A338" s="59" t="s">
        <v>198</v>
      </c>
      <c r="B338" s="59" t="s">
        <v>199</v>
      </c>
      <c r="C338" s="59" t="s">
        <v>200</v>
      </c>
      <c r="D338" s="59" t="s">
        <v>201</v>
      </c>
      <c r="E338" s="59" t="s">
        <v>201</v>
      </c>
      <c r="F338" s="59" t="s">
        <v>202</v>
      </c>
      <c r="G338" s="59" t="s">
        <v>203</v>
      </c>
      <c r="H338" s="59" t="s">
        <v>204</v>
      </c>
      <c r="I338" s="59" t="s">
        <v>240</v>
      </c>
      <c r="J338" s="59" t="s">
        <v>206</v>
      </c>
      <c r="K338" s="59" t="s">
        <v>207</v>
      </c>
      <c r="L338" s="59" t="s">
        <v>240</v>
      </c>
      <c r="M338" s="59" t="s">
        <v>426</v>
      </c>
      <c r="N338" s="59" t="s">
        <v>207</v>
      </c>
      <c r="O338" s="59" t="s">
        <v>207</v>
      </c>
      <c r="P338" s="47">
        <v>350323</v>
      </c>
      <c r="Q338" s="58">
        <v>3503.23</v>
      </c>
      <c r="R338" t="str">
        <f t="shared" si="6"/>
        <v>201702</v>
      </c>
      <c r="S338" s="39">
        <f>Q338</f>
        <v>3503.23</v>
      </c>
    </row>
    <row r="339" spans="1:19">
      <c r="A339" s="59" t="s">
        <v>198</v>
      </c>
      <c r="B339" s="59" t="s">
        <v>199</v>
      </c>
      <c r="C339" s="59" t="s">
        <v>200</v>
      </c>
      <c r="D339" s="59" t="s">
        <v>201</v>
      </c>
      <c r="E339" s="59" t="s">
        <v>201</v>
      </c>
      <c r="F339" s="59" t="s">
        <v>202</v>
      </c>
      <c r="G339" s="59" t="s">
        <v>203</v>
      </c>
      <c r="H339" s="59" t="s">
        <v>204</v>
      </c>
      <c r="I339" s="59" t="s">
        <v>240</v>
      </c>
      <c r="J339" s="59" t="s">
        <v>206</v>
      </c>
      <c r="K339" s="59" t="s">
        <v>207</v>
      </c>
      <c r="L339" s="59" t="s">
        <v>240</v>
      </c>
      <c r="M339" s="59" t="s">
        <v>426</v>
      </c>
      <c r="N339" s="59" t="s">
        <v>209</v>
      </c>
      <c r="O339" s="59" t="s">
        <v>207</v>
      </c>
      <c r="P339" s="47">
        <v>1053112</v>
      </c>
      <c r="Q339" s="58">
        <v>-10531.12</v>
      </c>
      <c r="R339" t="str">
        <f t="shared" si="6"/>
        <v>201702</v>
      </c>
      <c r="S339" s="39">
        <f>-Q339</f>
        <v>10531.12</v>
      </c>
    </row>
    <row r="340" spans="1:19">
      <c r="A340" s="59" t="s">
        <v>198</v>
      </c>
      <c r="B340" s="59" t="s">
        <v>199</v>
      </c>
      <c r="C340" s="59" t="s">
        <v>200</v>
      </c>
      <c r="D340" s="59" t="s">
        <v>201</v>
      </c>
      <c r="E340" s="59" t="s">
        <v>201</v>
      </c>
      <c r="F340" s="59" t="s">
        <v>202</v>
      </c>
      <c r="G340" s="59" t="s">
        <v>203</v>
      </c>
      <c r="H340" s="59" t="s">
        <v>204</v>
      </c>
      <c r="I340" s="59" t="s">
        <v>240</v>
      </c>
      <c r="J340" s="59" t="s">
        <v>206</v>
      </c>
      <c r="K340" s="59" t="s">
        <v>207</v>
      </c>
      <c r="L340" s="59" t="s">
        <v>240</v>
      </c>
      <c r="M340" s="59" t="s">
        <v>426</v>
      </c>
      <c r="N340" s="59" t="s">
        <v>209</v>
      </c>
      <c r="O340" s="59" t="s">
        <v>207</v>
      </c>
      <c r="P340" s="47">
        <v>15023975</v>
      </c>
      <c r="Q340" s="55">
        <v>-150239.75</v>
      </c>
      <c r="R340" t="str">
        <f t="shared" si="6"/>
        <v>201702</v>
      </c>
      <c r="S340" s="39">
        <f>-Q340</f>
        <v>150239.75</v>
      </c>
    </row>
    <row r="341" spans="1:19">
      <c r="A341" s="59" t="s">
        <v>198</v>
      </c>
      <c r="B341" s="59" t="s">
        <v>199</v>
      </c>
      <c r="C341" s="59" t="s">
        <v>200</v>
      </c>
      <c r="D341" s="59" t="s">
        <v>201</v>
      </c>
      <c r="E341" s="59" t="s">
        <v>201</v>
      </c>
      <c r="F341" s="59" t="s">
        <v>202</v>
      </c>
      <c r="G341" s="59" t="s">
        <v>203</v>
      </c>
      <c r="H341" s="59" t="s">
        <v>204</v>
      </c>
      <c r="I341" s="59" t="s">
        <v>241</v>
      </c>
      <c r="J341" s="59" t="s">
        <v>206</v>
      </c>
      <c r="K341" s="59" t="s">
        <v>207</v>
      </c>
      <c r="L341" s="59" t="s">
        <v>241</v>
      </c>
      <c r="M341" s="59" t="s">
        <v>426</v>
      </c>
      <c r="N341" s="59" t="s">
        <v>207</v>
      </c>
      <c r="O341" s="59" t="s">
        <v>207</v>
      </c>
      <c r="P341" s="47">
        <v>476686</v>
      </c>
      <c r="Q341" s="58">
        <v>4766.8599999999997</v>
      </c>
      <c r="R341" t="str">
        <f t="shared" si="6"/>
        <v>201702</v>
      </c>
      <c r="S341" s="39">
        <f>Q341</f>
        <v>4766.8599999999997</v>
      </c>
    </row>
    <row r="342" spans="1:19">
      <c r="A342" s="59" t="s">
        <v>198</v>
      </c>
      <c r="B342" s="59" t="s">
        <v>199</v>
      </c>
      <c r="C342" s="59" t="s">
        <v>200</v>
      </c>
      <c r="D342" s="59" t="s">
        <v>201</v>
      </c>
      <c r="E342" s="59" t="s">
        <v>201</v>
      </c>
      <c r="F342" s="59" t="s">
        <v>202</v>
      </c>
      <c r="G342" s="59" t="s">
        <v>203</v>
      </c>
      <c r="H342" s="59" t="s">
        <v>204</v>
      </c>
      <c r="I342" s="59" t="s">
        <v>241</v>
      </c>
      <c r="J342" s="59" t="s">
        <v>206</v>
      </c>
      <c r="K342" s="59" t="s">
        <v>207</v>
      </c>
      <c r="L342" s="59" t="s">
        <v>241</v>
      </c>
      <c r="M342" s="59" t="s">
        <v>426</v>
      </c>
      <c r="N342" s="59" t="s">
        <v>207</v>
      </c>
      <c r="O342" s="59" t="s">
        <v>207</v>
      </c>
      <c r="P342" s="47">
        <v>44705100</v>
      </c>
      <c r="Q342" s="62">
        <v>447051</v>
      </c>
      <c r="R342" t="str">
        <f t="shared" si="6"/>
        <v>201702</v>
      </c>
      <c r="S342" s="39">
        <f>Q342</f>
        <v>447051</v>
      </c>
    </row>
    <row r="343" spans="1:19">
      <c r="A343" s="59" t="s">
        <v>198</v>
      </c>
      <c r="B343" s="59" t="s">
        <v>199</v>
      </c>
      <c r="C343" s="59" t="s">
        <v>200</v>
      </c>
      <c r="D343" s="59" t="s">
        <v>201</v>
      </c>
      <c r="E343" s="59" t="s">
        <v>201</v>
      </c>
      <c r="F343" s="59" t="s">
        <v>202</v>
      </c>
      <c r="G343" s="59" t="s">
        <v>203</v>
      </c>
      <c r="H343" s="59" t="s">
        <v>204</v>
      </c>
      <c r="I343" s="59" t="s">
        <v>241</v>
      </c>
      <c r="J343" s="59" t="s">
        <v>206</v>
      </c>
      <c r="K343" s="59" t="s">
        <v>207</v>
      </c>
      <c r="L343" s="59" t="s">
        <v>241</v>
      </c>
      <c r="M343" s="59" t="s">
        <v>426</v>
      </c>
      <c r="N343" s="59" t="s">
        <v>207</v>
      </c>
      <c r="O343" s="59" t="s">
        <v>207</v>
      </c>
      <c r="P343" s="47">
        <v>33000188</v>
      </c>
      <c r="Q343" s="62">
        <v>330001.88</v>
      </c>
      <c r="R343" t="str">
        <f t="shared" si="6"/>
        <v>201702</v>
      </c>
      <c r="S343" s="39">
        <f>Q343</f>
        <v>330001.88</v>
      </c>
    </row>
    <row r="344" spans="1:19">
      <c r="A344" s="59" t="s">
        <v>198</v>
      </c>
      <c r="B344" s="59" t="s">
        <v>199</v>
      </c>
      <c r="C344" s="59" t="s">
        <v>200</v>
      </c>
      <c r="D344" s="59" t="s">
        <v>201</v>
      </c>
      <c r="E344" s="59" t="s">
        <v>201</v>
      </c>
      <c r="F344" s="59" t="s">
        <v>202</v>
      </c>
      <c r="G344" s="59" t="s">
        <v>203</v>
      </c>
      <c r="H344" s="59" t="s">
        <v>204</v>
      </c>
      <c r="I344" s="59" t="s">
        <v>241</v>
      </c>
      <c r="J344" s="59" t="s">
        <v>206</v>
      </c>
      <c r="K344" s="59" t="s">
        <v>207</v>
      </c>
      <c r="L344" s="59" t="s">
        <v>241</v>
      </c>
      <c r="M344" s="59" t="s">
        <v>426</v>
      </c>
      <c r="N344" s="59" t="s">
        <v>209</v>
      </c>
      <c r="O344" s="59" t="s">
        <v>207</v>
      </c>
      <c r="P344" s="47">
        <v>61931518</v>
      </c>
      <c r="Q344" s="55">
        <v>-619315.18000000005</v>
      </c>
      <c r="R344" t="str">
        <f t="shared" si="6"/>
        <v>201702</v>
      </c>
      <c r="S344" s="39">
        <f>-Q344</f>
        <v>619315.18000000005</v>
      </c>
    </row>
    <row r="345" spans="1:19">
      <c r="A345" s="59" t="s">
        <v>198</v>
      </c>
      <c r="B345" s="59" t="s">
        <v>199</v>
      </c>
      <c r="C345" s="59" t="s">
        <v>200</v>
      </c>
      <c r="D345" s="59" t="s">
        <v>201</v>
      </c>
      <c r="E345" s="59" t="s">
        <v>201</v>
      </c>
      <c r="F345" s="59" t="s">
        <v>202</v>
      </c>
      <c r="G345" s="59" t="s">
        <v>203</v>
      </c>
      <c r="H345" s="59" t="s">
        <v>204</v>
      </c>
      <c r="I345" s="59" t="s">
        <v>241</v>
      </c>
      <c r="J345" s="59" t="s">
        <v>206</v>
      </c>
      <c r="K345" s="59" t="s">
        <v>207</v>
      </c>
      <c r="L345" s="59" t="s">
        <v>241</v>
      </c>
      <c r="M345" s="59" t="s">
        <v>426</v>
      </c>
      <c r="N345" s="59" t="s">
        <v>209</v>
      </c>
      <c r="O345" s="59" t="s">
        <v>207</v>
      </c>
      <c r="P345" s="47">
        <v>33000188</v>
      </c>
      <c r="Q345" s="55">
        <v>-330001.88</v>
      </c>
      <c r="R345" t="str">
        <f t="shared" si="6"/>
        <v>201702</v>
      </c>
      <c r="S345" s="39">
        <f>-Q345</f>
        <v>330001.88</v>
      </c>
    </row>
    <row r="346" spans="1:19">
      <c r="A346" s="59" t="s">
        <v>198</v>
      </c>
      <c r="B346" s="59" t="s">
        <v>199</v>
      </c>
      <c r="C346" s="59" t="s">
        <v>200</v>
      </c>
      <c r="D346" s="59" t="s">
        <v>201</v>
      </c>
      <c r="E346" s="59" t="s">
        <v>201</v>
      </c>
      <c r="F346" s="59" t="s">
        <v>202</v>
      </c>
      <c r="G346" s="59" t="s">
        <v>203</v>
      </c>
      <c r="H346" s="59" t="s">
        <v>204</v>
      </c>
      <c r="I346" s="59" t="s">
        <v>241</v>
      </c>
      <c r="J346" s="59" t="s">
        <v>206</v>
      </c>
      <c r="K346" s="59" t="s">
        <v>207</v>
      </c>
      <c r="L346" s="59" t="s">
        <v>241</v>
      </c>
      <c r="M346" s="59" t="s">
        <v>426</v>
      </c>
      <c r="N346" s="59" t="s">
        <v>209</v>
      </c>
      <c r="O346" s="59" t="s">
        <v>207</v>
      </c>
      <c r="P346" s="47">
        <v>30244461</v>
      </c>
      <c r="Q346" s="55">
        <v>-302444.61</v>
      </c>
      <c r="R346" t="str">
        <f t="shared" si="6"/>
        <v>201702</v>
      </c>
      <c r="S346" s="39">
        <f>-Q346</f>
        <v>302444.61</v>
      </c>
    </row>
    <row r="347" spans="1:19">
      <c r="A347" s="59" t="s">
        <v>198</v>
      </c>
      <c r="B347" s="59" t="s">
        <v>199</v>
      </c>
      <c r="C347" s="59" t="s">
        <v>200</v>
      </c>
      <c r="D347" s="59" t="s">
        <v>201</v>
      </c>
      <c r="E347" s="59" t="s">
        <v>201</v>
      </c>
      <c r="F347" s="59" t="s">
        <v>202</v>
      </c>
      <c r="G347" s="59" t="s">
        <v>203</v>
      </c>
      <c r="H347" s="59" t="s">
        <v>204</v>
      </c>
      <c r="I347" s="59" t="s">
        <v>242</v>
      </c>
      <c r="J347" s="59" t="s">
        <v>206</v>
      </c>
      <c r="K347" s="59" t="s">
        <v>207</v>
      </c>
      <c r="L347" s="59" t="s">
        <v>242</v>
      </c>
      <c r="M347" s="59" t="s">
        <v>426</v>
      </c>
      <c r="N347" s="59" t="s">
        <v>207</v>
      </c>
      <c r="O347" s="59" t="s">
        <v>207</v>
      </c>
      <c r="P347" s="47">
        <v>3125194</v>
      </c>
      <c r="Q347" s="58">
        <v>31251.94</v>
      </c>
      <c r="R347" t="str">
        <f t="shared" si="6"/>
        <v>201703</v>
      </c>
      <c r="S347" s="39">
        <f>Q347</f>
        <v>31251.94</v>
      </c>
    </row>
    <row r="348" spans="1:19">
      <c r="A348" s="59" t="s">
        <v>198</v>
      </c>
      <c r="B348" s="59" t="s">
        <v>199</v>
      </c>
      <c r="C348" s="59" t="s">
        <v>200</v>
      </c>
      <c r="D348" s="59" t="s">
        <v>201</v>
      </c>
      <c r="E348" s="59" t="s">
        <v>201</v>
      </c>
      <c r="F348" s="59" t="s">
        <v>202</v>
      </c>
      <c r="G348" s="59" t="s">
        <v>203</v>
      </c>
      <c r="H348" s="59" t="s">
        <v>204</v>
      </c>
      <c r="I348" s="59" t="s">
        <v>242</v>
      </c>
      <c r="J348" s="59" t="s">
        <v>206</v>
      </c>
      <c r="K348" s="59" t="s">
        <v>207</v>
      </c>
      <c r="L348" s="59" t="s">
        <v>242</v>
      </c>
      <c r="M348" s="59" t="s">
        <v>426</v>
      </c>
      <c r="N348" s="59" t="s">
        <v>207</v>
      </c>
      <c r="O348" s="59" t="s">
        <v>207</v>
      </c>
      <c r="P348" s="47">
        <v>2838430</v>
      </c>
      <c r="Q348" s="58">
        <v>28384.3</v>
      </c>
      <c r="R348" t="str">
        <f t="shared" si="6"/>
        <v>201703</v>
      </c>
      <c r="S348" s="39">
        <f>Q348</f>
        <v>28384.3</v>
      </c>
    </row>
    <row r="349" spans="1:19">
      <c r="A349" s="59" t="s">
        <v>198</v>
      </c>
      <c r="B349" s="59" t="s">
        <v>199</v>
      </c>
      <c r="C349" s="59" t="s">
        <v>200</v>
      </c>
      <c r="D349" s="59" t="s">
        <v>201</v>
      </c>
      <c r="E349" s="59" t="s">
        <v>201</v>
      </c>
      <c r="F349" s="59" t="s">
        <v>202</v>
      </c>
      <c r="G349" s="59" t="s">
        <v>203</v>
      </c>
      <c r="H349" s="59" t="s">
        <v>204</v>
      </c>
      <c r="I349" s="59" t="s">
        <v>242</v>
      </c>
      <c r="J349" s="59" t="s">
        <v>206</v>
      </c>
      <c r="K349" s="59" t="s">
        <v>207</v>
      </c>
      <c r="L349" s="59" t="s">
        <v>242</v>
      </c>
      <c r="M349" s="59" t="s">
        <v>426</v>
      </c>
      <c r="N349" s="59" t="s">
        <v>207</v>
      </c>
      <c r="O349" s="59" t="s">
        <v>207</v>
      </c>
      <c r="P349" s="47">
        <v>50000000</v>
      </c>
      <c r="Q349" s="55">
        <v>500000</v>
      </c>
      <c r="R349" t="str">
        <f t="shared" si="6"/>
        <v>201703</v>
      </c>
      <c r="S349" s="39">
        <f>Q349</f>
        <v>500000</v>
      </c>
    </row>
    <row r="350" spans="1:19">
      <c r="A350" s="59" t="s">
        <v>198</v>
      </c>
      <c r="B350" s="59" t="s">
        <v>199</v>
      </c>
      <c r="C350" s="59" t="s">
        <v>200</v>
      </c>
      <c r="D350" s="59" t="s">
        <v>201</v>
      </c>
      <c r="E350" s="59" t="s">
        <v>201</v>
      </c>
      <c r="F350" s="59" t="s">
        <v>202</v>
      </c>
      <c r="G350" s="59" t="s">
        <v>203</v>
      </c>
      <c r="H350" s="59" t="s">
        <v>204</v>
      </c>
      <c r="I350" s="59" t="s">
        <v>242</v>
      </c>
      <c r="J350" s="59" t="s">
        <v>206</v>
      </c>
      <c r="K350" s="59" t="s">
        <v>207</v>
      </c>
      <c r="L350" s="59" t="s">
        <v>242</v>
      </c>
      <c r="M350" s="59" t="s">
        <v>426</v>
      </c>
      <c r="N350" s="59" t="s">
        <v>209</v>
      </c>
      <c r="O350" s="59" t="s">
        <v>207</v>
      </c>
      <c r="P350" s="47">
        <v>3009228</v>
      </c>
      <c r="Q350" s="58">
        <v>-30092.28</v>
      </c>
      <c r="R350" t="str">
        <f t="shared" si="6"/>
        <v>201703</v>
      </c>
      <c r="S350" s="39">
        <f>-Q350</f>
        <v>30092.28</v>
      </c>
    </row>
    <row r="351" spans="1:19">
      <c r="A351" s="59" t="s">
        <v>198</v>
      </c>
      <c r="B351" s="59" t="s">
        <v>199</v>
      </c>
      <c r="C351" s="59" t="s">
        <v>200</v>
      </c>
      <c r="D351" s="59" t="s">
        <v>201</v>
      </c>
      <c r="E351" s="59" t="s">
        <v>201</v>
      </c>
      <c r="F351" s="59" t="s">
        <v>202</v>
      </c>
      <c r="G351" s="59" t="s">
        <v>203</v>
      </c>
      <c r="H351" s="59" t="s">
        <v>204</v>
      </c>
      <c r="I351" s="59" t="s">
        <v>242</v>
      </c>
      <c r="J351" s="59" t="s">
        <v>206</v>
      </c>
      <c r="K351" s="59" t="s">
        <v>207</v>
      </c>
      <c r="L351" s="59" t="s">
        <v>242</v>
      </c>
      <c r="M351" s="59" t="s">
        <v>426</v>
      </c>
      <c r="N351" s="59" t="s">
        <v>209</v>
      </c>
      <c r="O351" s="59" t="s">
        <v>207</v>
      </c>
      <c r="P351" s="47">
        <v>20701433</v>
      </c>
      <c r="Q351" s="55">
        <v>-207014.33</v>
      </c>
      <c r="R351" t="str">
        <f t="shared" si="6"/>
        <v>201703</v>
      </c>
      <c r="S351" s="39">
        <f>-Q351</f>
        <v>207014.33</v>
      </c>
    </row>
    <row r="352" spans="1:19">
      <c r="A352" s="59" t="s">
        <v>198</v>
      </c>
      <c r="B352" s="59" t="s">
        <v>199</v>
      </c>
      <c r="C352" s="59" t="s">
        <v>200</v>
      </c>
      <c r="D352" s="59" t="s">
        <v>201</v>
      </c>
      <c r="E352" s="59" t="s">
        <v>201</v>
      </c>
      <c r="F352" s="59" t="s">
        <v>202</v>
      </c>
      <c r="G352" s="59" t="s">
        <v>203</v>
      </c>
      <c r="H352" s="59" t="s">
        <v>204</v>
      </c>
      <c r="I352" s="59" t="s">
        <v>243</v>
      </c>
      <c r="J352" s="59" t="s">
        <v>206</v>
      </c>
      <c r="K352" s="59" t="s">
        <v>207</v>
      </c>
      <c r="L352" s="59" t="s">
        <v>243</v>
      </c>
      <c r="M352" s="59" t="s">
        <v>426</v>
      </c>
      <c r="N352" s="59" t="s">
        <v>209</v>
      </c>
      <c r="O352" s="59" t="s">
        <v>207</v>
      </c>
      <c r="P352" s="47">
        <v>270627</v>
      </c>
      <c r="Q352" s="58">
        <v>-2706.27</v>
      </c>
      <c r="R352" t="str">
        <f t="shared" si="6"/>
        <v>201703</v>
      </c>
      <c r="S352" s="39">
        <f>-Q352</f>
        <v>2706.27</v>
      </c>
    </row>
    <row r="353" spans="1:19">
      <c r="A353" s="59" t="s">
        <v>198</v>
      </c>
      <c r="B353" s="59" t="s">
        <v>199</v>
      </c>
      <c r="C353" s="59" t="s">
        <v>200</v>
      </c>
      <c r="D353" s="59" t="s">
        <v>201</v>
      </c>
      <c r="E353" s="59" t="s">
        <v>201</v>
      </c>
      <c r="F353" s="59" t="s">
        <v>202</v>
      </c>
      <c r="G353" s="59" t="s">
        <v>203</v>
      </c>
      <c r="H353" s="59" t="s">
        <v>204</v>
      </c>
      <c r="I353" s="59" t="s">
        <v>244</v>
      </c>
      <c r="J353" s="59" t="s">
        <v>206</v>
      </c>
      <c r="K353" s="59" t="s">
        <v>207</v>
      </c>
      <c r="L353" s="59" t="s">
        <v>244</v>
      </c>
      <c r="M353" s="59" t="s">
        <v>426</v>
      </c>
      <c r="N353" s="59" t="s">
        <v>207</v>
      </c>
      <c r="O353" s="59" t="s">
        <v>207</v>
      </c>
      <c r="P353" s="47">
        <v>79948</v>
      </c>
      <c r="Q353" s="58">
        <v>799.48</v>
      </c>
      <c r="R353" t="str">
        <f t="shared" si="6"/>
        <v>201703</v>
      </c>
      <c r="S353" s="39">
        <f>Q353</f>
        <v>799.48</v>
      </c>
    </row>
    <row r="354" spans="1:19">
      <c r="A354" s="59" t="s">
        <v>198</v>
      </c>
      <c r="B354" s="59" t="s">
        <v>199</v>
      </c>
      <c r="C354" s="59" t="s">
        <v>200</v>
      </c>
      <c r="D354" s="59" t="s">
        <v>201</v>
      </c>
      <c r="E354" s="59" t="s">
        <v>201</v>
      </c>
      <c r="F354" s="59" t="s">
        <v>202</v>
      </c>
      <c r="G354" s="59" t="s">
        <v>203</v>
      </c>
      <c r="H354" s="59" t="s">
        <v>204</v>
      </c>
      <c r="I354" s="59" t="s">
        <v>244</v>
      </c>
      <c r="J354" s="59" t="s">
        <v>206</v>
      </c>
      <c r="K354" s="59" t="s">
        <v>207</v>
      </c>
      <c r="L354" s="59" t="s">
        <v>244</v>
      </c>
      <c r="M354" s="59" t="s">
        <v>426</v>
      </c>
      <c r="N354" s="59" t="s">
        <v>209</v>
      </c>
      <c r="O354" s="59" t="s">
        <v>207</v>
      </c>
      <c r="P354" s="47">
        <v>97361</v>
      </c>
      <c r="Q354" s="58">
        <v>-973.61</v>
      </c>
      <c r="R354" t="str">
        <f t="shared" si="6"/>
        <v>201703</v>
      </c>
      <c r="S354" s="39">
        <f t="shared" ref="S354:S360" si="7">-Q354</f>
        <v>973.61</v>
      </c>
    </row>
    <row r="355" spans="1:19">
      <c r="A355" s="59" t="s">
        <v>198</v>
      </c>
      <c r="B355" s="59" t="s">
        <v>199</v>
      </c>
      <c r="C355" s="59" t="s">
        <v>200</v>
      </c>
      <c r="D355" s="59" t="s">
        <v>201</v>
      </c>
      <c r="E355" s="59" t="s">
        <v>201</v>
      </c>
      <c r="F355" s="59" t="s">
        <v>202</v>
      </c>
      <c r="G355" s="59" t="s">
        <v>203</v>
      </c>
      <c r="H355" s="59" t="s">
        <v>204</v>
      </c>
      <c r="I355" s="59" t="s">
        <v>245</v>
      </c>
      <c r="J355" s="59" t="s">
        <v>206</v>
      </c>
      <c r="K355" s="59" t="s">
        <v>207</v>
      </c>
      <c r="L355" s="59" t="s">
        <v>245</v>
      </c>
      <c r="M355" s="59" t="s">
        <v>426</v>
      </c>
      <c r="N355" s="59" t="s">
        <v>209</v>
      </c>
      <c r="O355" s="59" t="s">
        <v>207</v>
      </c>
      <c r="P355" s="47">
        <v>28823</v>
      </c>
      <c r="Q355" s="58">
        <v>-288.23</v>
      </c>
      <c r="R355" t="str">
        <f t="shared" si="6"/>
        <v>201703</v>
      </c>
      <c r="S355" s="39">
        <f t="shared" si="7"/>
        <v>288.23</v>
      </c>
    </row>
    <row r="356" spans="1:19">
      <c r="A356" s="59" t="s">
        <v>198</v>
      </c>
      <c r="B356" s="59" t="s">
        <v>199</v>
      </c>
      <c r="C356" s="59" t="s">
        <v>200</v>
      </c>
      <c r="D356" s="59" t="s">
        <v>201</v>
      </c>
      <c r="E356" s="59" t="s">
        <v>201</v>
      </c>
      <c r="F356" s="59" t="s">
        <v>202</v>
      </c>
      <c r="G356" s="59" t="s">
        <v>203</v>
      </c>
      <c r="H356" s="59" t="s">
        <v>204</v>
      </c>
      <c r="I356" s="59" t="s">
        <v>245</v>
      </c>
      <c r="J356" s="59" t="s">
        <v>206</v>
      </c>
      <c r="K356" s="59" t="s">
        <v>207</v>
      </c>
      <c r="L356" s="59" t="s">
        <v>245</v>
      </c>
      <c r="M356" s="59" t="s">
        <v>426</v>
      </c>
      <c r="N356" s="59" t="s">
        <v>209</v>
      </c>
      <c r="O356" s="59" t="s">
        <v>207</v>
      </c>
      <c r="P356" s="47">
        <v>1122292</v>
      </c>
      <c r="Q356" s="58">
        <v>-11222.92</v>
      </c>
      <c r="R356" t="str">
        <f t="shared" si="6"/>
        <v>201703</v>
      </c>
      <c r="S356" s="39">
        <f t="shared" si="7"/>
        <v>11222.92</v>
      </c>
    </row>
    <row r="357" spans="1:19">
      <c r="A357" s="59" t="s">
        <v>198</v>
      </c>
      <c r="B357" s="59" t="s">
        <v>199</v>
      </c>
      <c r="C357" s="59" t="s">
        <v>200</v>
      </c>
      <c r="D357" s="59" t="s">
        <v>201</v>
      </c>
      <c r="E357" s="59" t="s">
        <v>201</v>
      </c>
      <c r="F357" s="59" t="s">
        <v>202</v>
      </c>
      <c r="G357" s="59" t="s">
        <v>203</v>
      </c>
      <c r="H357" s="59" t="s">
        <v>204</v>
      </c>
      <c r="I357" s="59" t="s">
        <v>245</v>
      </c>
      <c r="J357" s="59" t="s">
        <v>206</v>
      </c>
      <c r="K357" s="59" t="s">
        <v>207</v>
      </c>
      <c r="L357" s="59" t="s">
        <v>245</v>
      </c>
      <c r="M357" s="59" t="s">
        <v>426</v>
      </c>
      <c r="N357" s="59" t="s">
        <v>209</v>
      </c>
      <c r="O357" s="59" t="s">
        <v>207</v>
      </c>
      <c r="P357" s="47">
        <v>15000000</v>
      </c>
      <c r="Q357" s="55">
        <v>-150000</v>
      </c>
      <c r="R357" t="str">
        <f t="shared" si="6"/>
        <v>201703</v>
      </c>
      <c r="S357" s="39">
        <f t="shared" si="7"/>
        <v>150000</v>
      </c>
    </row>
    <row r="358" spans="1:19">
      <c r="A358" s="59" t="s">
        <v>198</v>
      </c>
      <c r="B358" s="59" t="s">
        <v>199</v>
      </c>
      <c r="C358" s="59" t="s">
        <v>200</v>
      </c>
      <c r="D358" s="59" t="s">
        <v>201</v>
      </c>
      <c r="E358" s="59" t="s">
        <v>201</v>
      </c>
      <c r="F358" s="59" t="s">
        <v>202</v>
      </c>
      <c r="G358" s="59" t="s">
        <v>203</v>
      </c>
      <c r="H358" s="59" t="s">
        <v>204</v>
      </c>
      <c r="I358" s="59" t="s">
        <v>245</v>
      </c>
      <c r="J358" s="59" t="s">
        <v>206</v>
      </c>
      <c r="K358" s="59" t="s">
        <v>207</v>
      </c>
      <c r="L358" s="59" t="s">
        <v>245</v>
      </c>
      <c r="M358" s="59" t="s">
        <v>426</v>
      </c>
      <c r="N358" s="59" t="s">
        <v>209</v>
      </c>
      <c r="O358" s="59" t="s">
        <v>207</v>
      </c>
      <c r="P358" s="47">
        <v>20000000</v>
      </c>
      <c r="Q358" s="55">
        <v>-200000</v>
      </c>
      <c r="R358" t="str">
        <f t="shared" si="6"/>
        <v>201703</v>
      </c>
      <c r="S358" s="39">
        <f t="shared" si="7"/>
        <v>200000</v>
      </c>
    </row>
    <row r="359" spans="1:19">
      <c r="A359" s="59" t="s">
        <v>198</v>
      </c>
      <c r="B359" s="59" t="s">
        <v>199</v>
      </c>
      <c r="C359" s="59" t="s">
        <v>200</v>
      </c>
      <c r="D359" s="59" t="s">
        <v>201</v>
      </c>
      <c r="E359" s="59" t="s">
        <v>201</v>
      </c>
      <c r="F359" s="59" t="s">
        <v>202</v>
      </c>
      <c r="G359" s="59" t="s">
        <v>203</v>
      </c>
      <c r="H359" s="59" t="s">
        <v>204</v>
      </c>
      <c r="I359" s="59" t="s">
        <v>245</v>
      </c>
      <c r="J359" s="59" t="s">
        <v>206</v>
      </c>
      <c r="K359" s="59" t="s">
        <v>207</v>
      </c>
      <c r="L359" s="59" t="s">
        <v>245</v>
      </c>
      <c r="M359" s="59" t="s">
        <v>426</v>
      </c>
      <c r="N359" s="59" t="s">
        <v>209</v>
      </c>
      <c r="O359" s="59" t="s">
        <v>207</v>
      </c>
      <c r="P359" s="47">
        <v>70000000</v>
      </c>
      <c r="Q359" s="61"/>
      <c r="R359" t="str">
        <f>MID(L359,1,6)</f>
        <v>201703</v>
      </c>
      <c r="S359" s="39">
        <f t="shared" si="7"/>
        <v>0</v>
      </c>
    </row>
    <row r="360" spans="1:19">
      <c r="A360" s="59" t="s">
        <v>198</v>
      </c>
      <c r="B360" s="59" t="s">
        <v>199</v>
      </c>
      <c r="C360" s="59" t="s">
        <v>200</v>
      </c>
      <c r="D360" s="59" t="s">
        <v>201</v>
      </c>
      <c r="E360" s="59" t="s">
        <v>201</v>
      </c>
      <c r="F360" s="59" t="s">
        <v>202</v>
      </c>
      <c r="G360" s="59" t="s">
        <v>203</v>
      </c>
      <c r="H360" s="59" t="s">
        <v>204</v>
      </c>
      <c r="I360" s="59" t="s">
        <v>245</v>
      </c>
      <c r="J360" s="59" t="s">
        <v>206</v>
      </c>
      <c r="K360" s="59" t="s">
        <v>207</v>
      </c>
      <c r="L360" s="59" t="s">
        <v>245</v>
      </c>
      <c r="M360" s="59" t="s">
        <v>426</v>
      </c>
      <c r="N360" s="59" t="s">
        <v>209</v>
      </c>
      <c r="O360" s="59" t="s">
        <v>207</v>
      </c>
      <c r="P360" s="47">
        <v>108800000</v>
      </c>
      <c r="Q360" s="61"/>
      <c r="R360" t="str">
        <f t="shared" si="6"/>
        <v>201703</v>
      </c>
      <c r="S360" s="39">
        <f t="shared" si="7"/>
        <v>0</v>
      </c>
    </row>
    <row r="361" spans="1:19">
      <c r="A361" s="59" t="s">
        <v>198</v>
      </c>
      <c r="B361" s="59" t="s">
        <v>199</v>
      </c>
      <c r="C361" s="59" t="s">
        <v>200</v>
      </c>
      <c r="D361" s="59" t="s">
        <v>201</v>
      </c>
      <c r="E361" s="59" t="s">
        <v>201</v>
      </c>
      <c r="F361" s="59" t="s">
        <v>202</v>
      </c>
      <c r="G361" s="59" t="s">
        <v>203</v>
      </c>
      <c r="H361" s="59" t="s">
        <v>204</v>
      </c>
      <c r="I361" s="59" t="s">
        <v>246</v>
      </c>
      <c r="J361" s="59" t="s">
        <v>206</v>
      </c>
      <c r="K361" s="59" t="s">
        <v>207</v>
      </c>
      <c r="L361" s="59" t="s">
        <v>246</v>
      </c>
      <c r="M361" s="59" t="s">
        <v>426</v>
      </c>
      <c r="N361" s="59" t="s">
        <v>207</v>
      </c>
      <c r="O361" s="59" t="s">
        <v>207</v>
      </c>
      <c r="P361" s="47">
        <v>20000000</v>
      </c>
      <c r="Q361" s="55">
        <v>200000</v>
      </c>
      <c r="R361" t="str">
        <f t="shared" si="6"/>
        <v>201703</v>
      </c>
      <c r="S361" s="39">
        <f>Q361</f>
        <v>200000</v>
      </c>
    </row>
    <row r="362" spans="1:19">
      <c r="A362" s="59" t="s">
        <v>198</v>
      </c>
      <c r="B362" s="59" t="s">
        <v>199</v>
      </c>
      <c r="C362" s="59" t="s">
        <v>200</v>
      </c>
      <c r="D362" s="59" t="s">
        <v>201</v>
      </c>
      <c r="E362" s="59" t="s">
        <v>201</v>
      </c>
      <c r="F362" s="59" t="s">
        <v>202</v>
      </c>
      <c r="G362" s="59" t="s">
        <v>203</v>
      </c>
      <c r="H362" s="59" t="s">
        <v>204</v>
      </c>
      <c r="I362" s="59" t="s">
        <v>246</v>
      </c>
      <c r="J362" s="59" t="s">
        <v>206</v>
      </c>
      <c r="K362" s="59" t="s">
        <v>207</v>
      </c>
      <c r="L362" s="59" t="s">
        <v>246</v>
      </c>
      <c r="M362" s="59" t="s">
        <v>426</v>
      </c>
      <c r="N362" s="59" t="s">
        <v>207</v>
      </c>
      <c r="O362" s="59" t="s">
        <v>207</v>
      </c>
      <c r="P362" s="47">
        <v>178800000</v>
      </c>
      <c r="Q362" s="55">
        <v>1788000</v>
      </c>
      <c r="R362" t="str">
        <f t="shared" si="6"/>
        <v>201703</v>
      </c>
      <c r="S362" s="39">
        <f>Q362</f>
        <v>1788000</v>
      </c>
    </row>
    <row r="363" spans="1:19">
      <c r="A363" s="59" t="s">
        <v>198</v>
      </c>
      <c r="B363" s="59" t="s">
        <v>199</v>
      </c>
      <c r="C363" s="59" t="s">
        <v>200</v>
      </c>
      <c r="D363" s="59" t="s">
        <v>201</v>
      </c>
      <c r="E363" s="59" t="s">
        <v>201</v>
      </c>
      <c r="F363" s="59" t="s">
        <v>202</v>
      </c>
      <c r="G363" s="59" t="s">
        <v>203</v>
      </c>
      <c r="H363" s="59" t="s">
        <v>204</v>
      </c>
      <c r="I363" s="59" t="s">
        <v>246</v>
      </c>
      <c r="J363" s="59" t="s">
        <v>206</v>
      </c>
      <c r="K363" s="59" t="s">
        <v>207</v>
      </c>
      <c r="L363" s="59" t="s">
        <v>246</v>
      </c>
      <c r="M363" s="59" t="s">
        <v>426</v>
      </c>
      <c r="N363" s="59" t="s">
        <v>209</v>
      </c>
      <c r="O363" s="59" t="s">
        <v>207</v>
      </c>
      <c r="P363" s="47">
        <v>737987</v>
      </c>
      <c r="Q363" s="58">
        <v>-7379.87</v>
      </c>
      <c r="R363" t="str">
        <f t="shared" si="6"/>
        <v>201703</v>
      </c>
      <c r="S363" s="39">
        <f>-Q363</f>
        <v>7379.87</v>
      </c>
    </row>
    <row r="364" spans="1:19">
      <c r="A364" s="59" t="s">
        <v>198</v>
      </c>
      <c r="B364" s="59" t="s">
        <v>199</v>
      </c>
      <c r="C364" s="59" t="s">
        <v>200</v>
      </c>
      <c r="D364" s="59" t="s">
        <v>201</v>
      </c>
      <c r="E364" s="59" t="s">
        <v>201</v>
      </c>
      <c r="F364" s="59" t="s">
        <v>202</v>
      </c>
      <c r="G364" s="59" t="s">
        <v>203</v>
      </c>
      <c r="H364" s="59" t="s">
        <v>204</v>
      </c>
      <c r="I364" s="59" t="s">
        <v>246</v>
      </c>
      <c r="J364" s="59" t="s">
        <v>206</v>
      </c>
      <c r="K364" s="59" t="s">
        <v>207</v>
      </c>
      <c r="L364" s="59" t="s">
        <v>246</v>
      </c>
      <c r="M364" s="59" t="s">
        <v>426</v>
      </c>
      <c r="N364" s="59" t="s">
        <v>209</v>
      </c>
      <c r="O364" s="59" t="s">
        <v>207</v>
      </c>
      <c r="P364" s="47">
        <v>15000000</v>
      </c>
      <c r="Q364" s="55">
        <v>-150000</v>
      </c>
      <c r="R364" t="str">
        <f t="shared" si="6"/>
        <v>201703</v>
      </c>
      <c r="S364" s="39">
        <f>-Q364</f>
        <v>150000</v>
      </c>
    </row>
    <row r="365" spans="1:19">
      <c r="A365" s="59" t="s">
        <v>198</v>
      </c>
      <c r="B365" s="59" t="s">
        <v>199</v>
      </c>
      <c r="C365" s="59" t="s">
        <v>200</v>
      </c>
      <c r="D365" s="59" t="s">
        <v>201</v>
      </c>
      <c r="E365" s="59" t="s">
        <v>201</v>
      </c>
      <c r="F365" s="59" t="s">
        <v>202</v>
      </c>
      <c r="G365" s="59" t="s">
        <v>203</v>
      </c>
      <c r="H365" s="59" t="s">
        <v>204</v>
      </c>
      <c r="I365" s="59" t="s">
        <v>247</v>
      </c>
      <c r="J365" s="59" t="s">
        <v>206</v>
      </c>
      <c r="K365" s="59" t="s">
        <v>207</v>
      </c>
      <c r="L365" s="59" t="s">
        <v>247</v>
      </c>
      <c r="M365" s="59" t="s">
        <v>426</v>
      </c>
      <c r="N365" s="59" t="s">
        <v>207</v>
      </c>
      <c r="O365" s="59" t="s">
        <v>207</v>
      </c>
      <c r="P365" s="47">
        <v>178800000</v>
      </c>
      <c r="Q365" s="61"/>
      <c r="R365" t="str">
        <f t="shared" si="6"/>
        <v>201703</v>
      </c>
      <c r="S365" s="39">
        <f>Q365</f>
        <v>0</v>
      </c>
    </row>
    <row r="366" spans="1:19">
      <c r="A366" s="59" t="s">
        <v>198</v>
      </c>
      <c r="B366" s="59" t="s">
        <v>199</v>
      </c>
      <c r="C366" s="59" t="s">
        <v>200</v>
      </c>
      <c r="D366" s="59" t="s">
        <v>201</v>
      </c>
      <c r="E366" s="59" t="s">
        <v>201</v>
      </c>
      <c r="F366" s="59" t="s">
        <v>202</v>
      </c>
      <c r="G366" s="59" t="s">
        <v>203</v>
      </c>
      <c r="H366" s="59" t="s">
        <v>204</v>
      </c>
      <c r="I366" s="59" t="s">
        <v>247</v>
      </c>
      <c r="J366" s="59" t="s">
        <v>206</v>
      </c>
      <c r="K366" s="59" t="s">
        <v>207</v>
      </c>
      <c r="L366" s="59" t="s">
        <v>247</v>
      </c>
      <c r="M366" s="59" t="s">
        <v>426</v>
      </c>
      <c r="N366" s="59" t="s">
        <v>209</v>
      </c>
      <c r="O366" s="59" t="s">
        <v>207</v>
      </c>
      <c r="P366" s="47">
        <v>1521065</v>
      </c>
      <c r="Q366" s="58">
        <v>-15210.65</v>
      </c>
      <c r="R366" t="str">
        <f t="shared" si="6"/>
        <v>201703</v>
      </c>
      <c r="S366" s="39">
        <f>-Q366</f>
        <v>15210.65</v>
      </c>
    </row>
    <row r="367" spans="1:19">
      <c r="A367" s="59" t="s">
        <v>198</v>
      </c>
      <c r="B367" s="59" t="s">
        <v>199</v>
      </c>
      <c r="C367" s="59" t="s">
        <v>200</v>
      </c>
      <c r="D367" s="59" t="s">
        <v>201</v>
      </c>
      <c r="E367" s="59" t="s">
        <v>201</v>
      </c>
      <c r="F367" s="59" t="s">
        <v>202</v>
      </c>
      <c r="G367" s="59" t="s">
        <v>203</v>
      </c>
      <c r="H367" s="59" t="s">
        <v>204</v>
      </c>
      <c r="I367" s="59" t="s">
        <v>248</v>
      </c>
      <c r="J367" s="59" t="s">
        <v>206</v>
      </c>
      <c r="K367" s="59" t="s">
        <v>207</v>
      </c>
      <c r="L367" s="59" t="s">
        <v>248</v>
      </c>
      <c r="M367" s="59" t="s">
        <v>426</v>
      </c>
      <c r="N367" s="59" t="s">
        <v>207</v>
      </c>
      <c r="O367" s="59" t="s">
        <v>207</v>
      </c>
      <c r="P367" s="47">
        <v>1821182</v>
      </c>
      <c r="Q367" s="58">
        <v>18211.82</v>
      </c>
      <c r="R367" t="str">
        <f t="shared" si="6"/>
        <v>201703</v>
      </c>
      <c r="S367" s="39">
        <f>Q367</f>
        <v>18211.82</v>
      </c>
    </row>
    <row r="368" spans="1:19">
      <c r="A368" s="59" t="s">
        <v>198</v>
      </c>
      <c r="B368" s="59" t="s">
        <v>199</v>
      </c>
      <c r="C368" s="59" t="s">
        <v>200</v>
      </c>
      <c r="D368" s="59" t="s">
        <v>201</v>
      </c>
      <c r="E368" s="59" t="s">
        <v>201</v>
      </c>
      <c r="F368" s="59" t="s">
        <v>202</v>
      </c>
      <c r="G368" s="59" t="s">
        <v>203</v>
      </c>
      <c r="H368" s="59" t="s">
        <v>204</v>
      </c>
      <c r="I368" s="59" t="s">
        <v>248</v>
      </c>
      <c r="J368" s="59" t="s">
        <v>206</v>
      </c>
      <c r="K368" s="59" t="s">
        <v>207</v>
      </c>
      <c r="L368" s="59" t="s">
        <v>248</v>
      </c>
      <c r="M368" s="59" t="s">
        <v>426</v>
      </c>
      <c r="N368" s="59" t="s">
        <v>207</v>
      </c>
      <c r="O368" s="59" t="s">
        <v>207</v>
      </c>
      <c r="P368" s="47">
        <v>225882</v>
      </c>
      <c r="Q368" s="58">
        <v>2258.8200000000002</v>
      </c>
      <c r="R368" t="str">
        <f t="shared" si="6"/>
        <v>201703</v>
      </c>
      <c r="S368" s="39">
        <f>Q368</f>
        <v>2258.8200000000002</v>
      </c>
    </row>
    <row r="369" spans="1:19">
      <c r="A369" s="59" t="s">
        <v>198</v>
      </c>
      <c r="B369" s="59" t="s">
        <v>199</v>
      </c>
      <c r="C369" s="59" t="s">
        <v>200</v>
      </c>
      <c r="D369" s="59" t="s">
        <v>201</v>
      </c>
      <c r="E369" s="59" t="s">
        <v>201</v>
      </c>
      <c r="F369" s="59" t="s">
        <v>202</v>
      </c>
      <c r="G369" s="59" t="s">
        <v>203</v>
      </c>
      <c r="H369" s="59" t="s">
        <v>204</v>
      </c>
      <c r="I369" s="59" t="s">
        <v>248</v>
      </c>
      <c r="J369" s="59" t="s">
        <v>206</v>
      </c>
      <c r="K369" s="59" t="s">
        <v>207</v>
      </c>
      <c r="L369" s="59" t="s">
        <v>248</v>
      </c>
      <c r="M369" s="59" t="s">
        <v>426</v>
      </c>
      <c r="N369" s="59" t="s">
        <v>209</v>
      </c>
      <c r="O369" s="59" t="s">
        <v>207</v>
      </c>
      <c r="P369" s="47">
        <v>39462778</v>
      </c>
      <c r="Q369" s="55">
        <v>-394627.78</v>
      </c>
      <c r="R369" t="str">
        <f t="shared" si="6"/>
        <v>201703</v>
      </c>
      <c r="S369" s="39">
        <f>-Q369</f>
        <v>394627.78</v>
      </c>
    </row>
    <row r="370" spans="1:19">
      <c r="A370" s="59" t="s">
        <v>198</v>
      </c>
      <c r="B370" s="59" t="s">
        <v>199</v>
      </c>
      <c r="C370" s="59" t="s">
        <v>200</v>
      </c>
      <c r="D370" s="59" t="s">
        <v>201</v>
      </c>
      <c r="E370" s="59" t="s">
        <v>201</v>
      </c>
      <c r="F370" s="59" t="s">
        <v>202</v>
      </c>
      <c r="G370" s="59" t="s">
        <v>203</v>
      </c>
      <c r="H370" s="59" t="s">
        <v>204</v>
      </c>
      <c r="I370" s="59" t="s">
        <v>249</v>
      </c>
      <c r="J370" s="59" t="s">
        <v>206</v>
      </c>
      <c r="K370" s="59" t="s">
        <v>207</v>
      </c>
      <c r="L370" s="59" t="s">
        <v>249</v>
      </c>
      <c r="M370" s="59" t="s">
        <v>426</v>
      </c>
      <c r="N370" s="59" t="s">
        <v>207</v>
      </c>
      <c r="O370" s="59" t="s">
        <v>207</v>
      </c>
      <c r="P370" s="47">
        <v>128701</v>
      </c>
      <c r="Q370" s="58">
        <v>1287.01</v>
      </c>
      <c r="R370" t="str">
        <f t="shared" si="6"/>
        <v>201703</v>
      </c>
      <c r="S370" s="39">
        <f>Q370</f>
        <v>1287.01</v>
      </c>
    </row>
    <row r="371" spans="1:19">
      <c r="A371" s="59" t="s">
        <v>198</v>
      </c>
      <c r="B371" s="59" t="s">
        <v>199</v>
      </c>
      <c r="C371" s="59" t="s">
        <v>200</v>
      </c>
      <c r="D371" s="59" t="s">
        <v>201</v>
      </c>
      <c r="E371" s="59" t="s">
        <v>201</v>
      </c>
      <c r="F371" s="59" t="s">
        <v>202</v>
      </c>
      <c r="G371" s="59" t="s">
        <v>203</v>
      </c>
      <c r="H371" s="59" t="s">
        <v>204</v>
      </c>
      <c r="I371" s="59" t="s">
        <v>249</v>
      </c>
      <c r="J371" s="59" t="s">
        <v>206</v>
      </c>
      <c r="K371" s="59" t="s">
        <v>207</v>
      </c>
      <c r="L371" s="59" t="s">
        <v>249</v>
      </c>
      <c r="M371" s="59" t="s">
        <v>426</v>
      </c>
      <c r="N371" s="59" t="s">
        <v>209</v>
      </c>
      <c r="O371" s="59" t="s">
        <v>207</v>
      </c>
      <c r="P371" s="47">
        <v>149318086</v>
      </c>
      <c r="Q371" s="55">
        <v>-1493180.86</v>
      </c>
      <c r="R371" t="str">
        <f t="shared" si="6"/>
        <v>201703</v>
      </c>
      <c r="S371" s="39">
        <f>-Q371</f>
        <v>1493180.86</v>
      </c>
    </row>
    <row r="372" spans="1:19">
      <c r="A372" s="59" t="s">
        <v>198</v>
      </c>
      <c r="B372" s="59" t="s">
        <v>199</v>
      </c>
      <c r="C372" s="59" t="s">
        <v>200</v>
      </c>
      <c r="D372" s="59" t="s">
        <v>201</v>
      </c>
      <c r="E372" s="59" t="s">
        <v>201</v>
      </c>
      <c r="F372" s="59" t="s">
        <v>202</v>
      </c>
      <c r="G372" s="59" t="s">
        <v>203</v>
      </c>
      <c r="H372" s="59" t="s">
        <v>204</v>
      </c>
      <c r="I372" s="59" t="s">
        <v>250</v>
      </c>
      <c r="J372" s="59" t="s">
        <v>206</v>
      </c>
      <c r="K372" s="59" t="s">
        <v>207</v>
      </c>
      <c r="L372" s="59" t="s">
        <v>250</v>
      </c>
      <c r="M372" s="59" t="s">
        <v>426</v>
      </c>
      <c r="N372" s="59" t="s">
        <v>207</v>
      </c>
      <c r="O372" s="59" t="s">
        <v>207</v>
      </c>
      <c r="P372" s="47">
        <v>313324</v>
      </c>
      <c r="Q372" s="58">
        <v>3133.24</v>
      </c>
      <c r="R372" t="str">
        <f t="shared" si="6"/>
        <v>201703</v>
      </c>
      <c r="S372" s="39">
        <f>Q372</f>
        <v>3133.24</v>
      </c>
    </row>
    <row r="373" spans="1:19">
      <c r="A373" s="59" t="s">
        <v>198</v>
      </c>
      <c r="B373" s="59" t="s">
        <v>199</v>
      </c>
      <c r="C373" s="59" t="s">
        <v>200</v>
      </c>
      <c r="D373" s="59" t="s">
        <v>201</v>
      </c>
      <c r="E373" s="59" t="s">
        <v>201</v>
      </c>
      <c r="F373" s="59" t="s">
        <v>202</v>
      </c>
      <c r="G373" s="59" t="s">
        <v>203</v>
      </c>
      <c r="H373" s="59" t="s">
        <v>204</v>
      </c>
      <c r="I373" s="59" t="s">
        <v>250</v>
      </c>
      <c r="J373" s="59" t="s">
        <v>206</v>
      </c>
      <c r="K373" s="59" t="s">
        <v>207</v>
      </c>
      <c r="L373" s="59" t="s">
        <v>250</v>
      </c>
      <c r="M373" s="59" t="s">
        <v>426</v>
      </c>
      <c r="N373" s="59" t="s">
        <v>207</v>
      </c>
      <c r="O373" s="59" t="s">
        <v>207</v>
      </c>
      <c r="P373" s="47">
        <v>574900</v>
      </c>
      <c r="Q373" s="58">
        <v>5749</v>
      </c>
      <c r="R373" t="str">
        <f t="shared" si="6"/>
        <v>201703</v>
      </c>
      <c r="S373" s="39">
        <f>Q373</f>
        <v>5749</v>
      </c>
    </row>
    <row r="374" spans="1:19">
      <c r="A374" s="59" t="s">
        <v>198</v>
      </c>
      <c r="B374" s="59" t="s">
        <v>199</v>
      </c>
      <c r="C374" s="59" t="s">
        <v>200</v>
      </c>
      <c r="D374" s="59" t="s">
        <v>201</v>
      </c>
      <c r="E374" s="59" t="s">
        <v>201</v>
      </c>
      <c r="F374" s="59" t="s">
        <v>202</v>
      </c>
      <c r="G374" s="59" t="s">
        <v>203</v>
      </c>
      <c r="H374" s="59" t="s">
        <v>204</v>
      </c>
      <c r="I374" s="59" t="s">
        <v>251</v>
      </c>
      <c r="J374" s="59" t="s">
        <v>206</v>
      </c>
      <c r="K374" s="59" t="s">
        <v>207</v>
      </c>
      <c r="L374" s="59" t="s">
        <v>251</v>
      </c>
      <c r="M374" s="59" t="s">
        <v>426</v>
      </c>
      <c r="N374" s="59" t="s">
        <v>209</v>
      </c>
      <c r="O374" s="59" t="s">
        <v>207</v>
      </c>
      <c r="P374" s="47">
        <v>84206</v>
      </c>
      <c r="Q374" s="58">
        <v>-842.06</v>
      </c>
      <c r="R374" t="str">
        <f t="shared" si="6"/>
        <v>201703</v>
      </c>
      <c r="S374" s="39">
        <f>-Q374</f>
        <v>842.06</v>
      </c>
    </row>
    <row r="375" spans="1:19">
      <c r="A375" s="59" t="s">
        <v>198</v>
      </c>
      <c r="B375" s="59" t="s">
        <v>199</v>
      </c>
      <c r="C375" s="59" t="s">
        <v>200</v>
      </c>
      <c r="D375" s="59" t="s">
        <v>201</v>
      </c>
      <c r="E375" s="59" t="s">
        <v>201</v>
      </c>
      <c r="F375" s="59" t="s">
        <v>202</v>
      </c>
      <c r="G375" s="59" t="s">
        <v>203</v>
      </c>
      <c r="H375" s="59" t="s">
        <v>204</v>
      </c>
      <c r="I375" s="59" t="s">
        <v>252</v>
      </c>
      <c r="J375" s="59" t="s">
        <v>206</v>
      </c>
      <c r="K375" s="59" t="s">
        <v>207</v>
      </c>
      <c r="L375" s="59" t="s">
        <v>252</v>
      </c>
      <c r="M375" s="59" t="s">
        <v>426</v>
      </c>
      <c r="N375" s="59" t="s">
        <v>209</v>
      </c>
      <c r="O375" s="59" t="s">
        <v>207</v>
      </c>
      <c r="P375" s="47">
        <v>186651</v>
      </c>
      <c r="Q375" s="58">
        <v>-1866.51</v>
      </c>
      <c r="R375" t="str">
        <f t="shared" si="6"/>
        <v>201703</v>
      </c>
      <c r="S375" s="39">
        <f>-Q375</f>
        <v>1866.51</v>
      </c>
    </row>
    <row r="376" spans="1:19">
      <c r="A376" s="59" t="s">
        <v>198</v>
      </c>
      <c r="B376" s="59" t="s">
        <v>199</v>
      </c>
      <c r="C376" s="59" t="s">
        <v>200</v>
      </c>
      <c r="D376" s="59" t="s">
        <v>201</v>
      </c>
      <c r="E376" s="59" t="s">
        <v>201</v>
      </c>
      <c r="F376" s="59" t="s">
        <v>202</v>
      </c>
      <c r="G376" s="59" t="s">
        <v>203</v>
      </c>
      <c r="H376" s="59" t="s">
        <v>204</v>
      </c>
      <c r="I376" s="59" t="s">
        <v>253</v>
      </c>
      <c r="J376" s="59" t="s">
        <v>206</v>
      </c>
      <c r="K376" s="59" t="s">
        <v>207</v>
      </c>
      <c r="L376" s="59" t="s">
        <v>253</v>
      </c>
      <c r="M376" s="59" t="s">
        <v>426</v>
      </c>
      <c r="N376" s="59" t="s">
        <v>207</v>
      </c>
      <c r="O376" s="59" t="s">
        <v>207</v>
      </c>
      <c r="P376" s="47">
        <v>765681</v>
      </c>
      <c r="Q376" s="58">
        <v>7656.81</v>
      </c>
      <c r="R376" t="str">
        <f t="shared" si="6"/>
        <v>201703</v>
      </c>
      <c r="S376" s="39">
        <f>Q376</f>
        <v>7656.81</v>
      </c>
    </row>
    <row r="377" spans="1:19">
      <c r="A377" s="59" t="s">
        <v>198</v>
      </c>
      <c r="B377" s="59" t="s">
        <v>199</v>
      </c>
      <c r="C377" s="59" t="s">
        <v>200</v>
      </c>
      <c r="D377" s="59" t="s">
        <v>201</v>
      </c>
      <c r="E377" s="59" t="s">
        <v>201</v>
      </c>
      <c r="F377" s="59" t="s">
        <v>202</v>
      </c>
      <c r="G377" s="59" t="s">
        <v>203</v>
      </c>
      <c r="H377" s="59" t="s">
        <v>204</v>
      </c>
      <c r="I377" s="59" t="s">
        <v>254</v>
      </c>
      <c r="J377" s="59" t="s">
        <v>206</v>
      </c>
      <c r="K377" s="59" t="s">
        <v>207</v>
      </c>
      <c r="L377" s="59" t="s">
        <v>254</v>
      </c>
      <c r="M377" s="59" t="s">
        <v>426</v>
      </c>
      <c r="N377" s="59" t="s">
        <v>207</v>
      </c>
      <c r="O377" s="59" t="s">
        <v>207</v>
      </c>
      <c r="P377" s="47">
        <v>375253</v>
      </c>
      <c r="Q377" s="58">
        <v>3752.53</v>
      </c>
      <c r="R377" t="str">
        <f t="shared" si="6"/>
        <v>201703</v>
      </c>
      <c r="S377" s="39">
        <f>Q377</f>
        <v>3752.53</v>
      </c>
    </row>
    <row r="378" spans="1:19">
      <c r="A378" s="59" t="s">
        <v>198</v>
      </c>
      <c r="B378" s="59" t="s">
        <v>199</v>
      </c>
      <c r="C378" s="59" t="s">
        <v>200</v>
      </c>
      <c r="D378" s="59" t="s">
        <v>201</v>
      </c>
      <c r="E378" s="59" t="s">
        <v>201</v>
      </c>
      <c r="F378" s="59" t="s">
        <v>202</v>
      </c>
      <c r="G378" s="59" t="s">
        <v>203</v>
      </c>
      <c r="H378" s="59" t="s">
        <v>204</v>
      </c>
      <c r="I378" s="59" t="s">
        <v>254</v>
      </c>
      <c r="J378" s="59" t="s">
        <v>206</v>
      </c>
      <c r="K378" s="59" t="s">
        <v>207</v>
      </c>
      <c r="L378" s="59" t="s">
        <v>254</v>
      </c>
      <c r="M378" s="59" t="s">
        <v>426</v>
      </c>
      <c r="N378" s="59" t="s">
        <v>207</v>
      </c>
      <c r="O378" s="59" t="s">
        <v>207</v>
      </c>
      <c r="P378" s="47">
        <v>833200</v>
      </c>
      <c r="Q378" s="58">
        <v>8332</v>
      </c>
      <c r="R378" t="str">
        <f t="shared" si="6"/>
        <v>201703</v>
      </c>
      <c r="S378" s="39">
        <f>Q378</f>
        <v>8332</v>
      </c>
    </row>
    <row r="379" spans="1:19">
      <c r="A379" s="59" t="s">
        <v>198</v>
      </c>
      <c r="B379" s="59" t="s">
        <v>199</v>
      </c>
      <c r="C379" s="59" t="s">
        <v>200</v>
      </c>
      <c r="D379" s="59" t="s">
        <v>201</v>
      </c>
      <c r="E379" s="59" t="s">
        <v>201</v>
      </c>
      <c r="F379" s="59" t="s">
        <v>202</v>
      </c>
      <c r="G379" s="59" t="s">
        <v>203</v>
      </c>
      <c r="H379" s="59" t="s">
        <v>204</v>
      </c>
      <c r="I379" s="59" t="s">
        <v>254</v>
      </c>
      <c r="J379" s="59" t="s">
        <v>206</v>
      </c>
      <c r="K379" s="59" t="s">
        <v>207</v>
      </c>
      <c r="L379" s="59" t="s">
        <v>254</v>
      </c>
      <c r="M379" s="59" t="s">
        <v>426</v>
      </c>
      <c r="N379" s="59" t="s">
        <v>209</v>
      </c>
      <c r="O379" s="59" t="s">
        <v>207</v>
      </c>
      <c r="P379" s="47">
        <v>16523620</v>
      </c>
      <c r="Q379" s="55">
        <v>-165236.20000000001</v>
      </c>
      <c r="R379" t="str">
        <f t="shared" si="6"/>
        <v>201703</v>
      </c>
      <c r="S379" s="39">
        <f>-Q379</f>
        <v>165236.20000000001</v>
      </c>
    </row>
    <row r="380" spans="1:19">
      <c r="A380" s="59" t="s">
        <v>198</v>
      </c>
      <c r="B380" s="59" t="s">
        <v>199</v>
      </c>
      <c r="C380" s="59" t="s">
        <v>200</v>
      </c>
      <c r="D380" s="59" t="s">
        <v>201</v>
      </c>
      <c r="E380" s="59" t="s">
        <v>201</v>
      </c>
      <c r="F380" s="59" t="s">
        <v>202</v>
      </c>
      <c r="G380" s="59" t="s">
        <v>203</v>
      </c>
      <c r="H380" s="59" t="s">
        <v>204</v>
      </c>
      <c r="I380" s="59" t="s">
        <v>255</v>
      </c>
      <c r="J380" s="59" t="s">
        <v>206</v>
      </c>
      <c r="K380" s="59" t="s">
        <v>207</v>
      </c>
      <c r="L380" s="59" t="s">
        <v>255</v>
      </c>
      <c r="M380" s="59" t="s">
        <v>426</v>
      </c>
      <c r="N380" s="59" t="s">
        <v>207</v>
      </c>
      <c r="O380" s="59" t="s">
        <v>207</v>
      </c>
      <c r="P380" s="47">
        <v>637942</v>
      </c>
      <c r="Q380" s="58">
        <v>6379.42</v>
      </c>
      <c r="R380" t="str">
        <f t="shared" si="6"/>
        <v>201703</v>
      </c>
      <c r="S380" s="39">
        <f>Q380</f>
        <v>6379.42</v>
      </c>
    </row>
    <row r="381" spans="1:19">
      <c r="A381" s="59" t="s">
        <v>198</v>
      </c>
      <c r="B381" s="59" t="s">
        <v>199</v>
      </c>
      <c r="C381" s="59" t="s">
        <v>200</v>
      </c>
      <c r="D381" s="59" t="s">
        <v>201</v>
      </c>
      <c r="E381" s="59" t="s">
        <v>201</v>
      </c>
      <c r="F381" s="59" t="s">
        <v>202</v>
      </c>
      <c r="G381" s="59" t="s">
        <v>203</v>
      </c>
      <c r="H381" s="59" t="s">
        <v>204</v>
      </c>
      <c r="I381" s="59" t="s">
        <v>255</v>
      </c>
      <c r="J381" s="59" t="s">
        <v>206</v>
      </c>
      <c r="K381" s="59" t="s">
        <v>207</v>
      </c>
      <c r="L381" s="59" t="s">
        <v>255</v>
      </c>
      <c r="M381" s="59" t="s">
        <v>426</v>
      </c>
      <c r="N381" s="59" t="s">
        <v>207</v>
      </c>
      <c r="O381" s="59" t="s">
        <v>207</v>
      </c>
      <c r="P381" s="47">
        <v>663</v>
      </c>
      <c r="Q381" s="58">
        <v>6.63</v>
      </c>
      <c r="R381" t="str">
        <f t="shared" si="6"/>
        <v>201703</v>
      </c>
      <c r="S381" s="39">
        <f>Q381</f>
        <v>6.63</v>
      </c>
    </row>
    <row r="382" spans="1:19">
      <c r="A382" s="59" t="s">
        <v>198</v>
      </c>
      <c r="B382" s="59" t="s">
        <v>199</v>
      </c>
      <c r="C382" s="59" t="s">
        <v>200</v>
      </c>
      <c r="D382" s="59" t="s">
        <v>201</v>
      </c>
      <c r="E382" s="59" t="s">
        <v>201</v>
      </c>
      <c r="F382" s="59" t="s">
        <v>202</v>
      </c>
      <c r="G382" s="59" t="s">
        <v>203</v>
      </c>
      <c r="H382" s="59" t="s">
        <v>204</v>
      </c>
      <c r="I382" s="59" t="s">
        <v>256</v>
      </c>
      <c r="J382" s="59" t="s">
        <v>206</v>
      </c>
      <c r="K382" s="59" t="s">
        <v>207</v>
      </c>
      <c r="L382" s="59" t="s">
        <v>256</v>
      </c>
      <c r="M382" s="59" t="s">
        <v>426</v>
      </c>
      <c r="N382" s="59" t="s">
        <v>209</v>
      </c>
      <c r="O382" s="59" t="s">
        <v>207</v>
      </c>
      <c r="P382" s="47">
        <v>387444</v>
      </c>
      <c r="Q382" s="58">
        <v>-3874.44</v>
      </c>
      <c r="R382" t="str">
        <f t="shared" si="6"/>
        <v>201703</v>
      </c>
      <c r="S382" s="39">
        <f>-Q382</f>
        <v>3874.44</v>
      </c>
    </row>
    <row r="383" spans="1:19">
      <c r="A383" s="59" t="s">
        <v>198</v>
      </c>
      <c r="B383" s="59" t="s">
        <v>199</v>
      </c>
      <c r="C383" s="59" t="s">
        <v>200</v>
      </c>
      <c r="D383" s="59" t="s">
        <v>201</v>
      </c>
      <c r="E383" s="59" t="s">
        <v>201</v>
      </c>
      <c r="F383" s="59" t="s">
        <v>202</v>
      </c>
      <c r="G383" s="59" t="s">
        <v>203</v>
      </c>
      <c r="H383" s="59" t="s">
        <v>204</v>
      </c>
      <c r="I383" s="59" t="s">
        <v>257</v>
      </c>
      <c r="J383" s="59" t="s">
        <v>206</v>
      </c>
      <c r="K383" s="59" t="s">
        <v>207</v>
      </c>
      <c r="L383" s="59" t="s">
        <v>257</v>
      </c>
      <c r="M383" s="59" t="s">
        <v>426</v>
      </c>
      <c r="N383" s="59" t="s">
        <v>207</v>
      </c>
      <c r="O383" s="59" t="s">
        <v>207</v>
      </c>
      <c r="P383" s="47">
        <v>1317438</v>
      </c>
      <c r="Q383" s="58">
        <v>13174.38</v>
      </c>
      <c r="R383" t="str">
        <f t="shared" si="6"/>
        <v>201703</v>
      </c>
      <c r="S383" s="39">
        <f>Q383</f>
        <v>13174.38</v>
      </c>
    </row>
    <row r="384" spans="1:19">
      <c r="A384" s="59" t="s">
        <v>198</v>
      </c>
      <c r="B384" s="59" t="s">
        <v>199</v>
      </c>
      <c r="C384" s="59" t="s">
        <v>200</v>
      </c>
      <c r="D384" s="59" t="s">
        <v>201</v>
      </c>
      <c r="E384" s="59" t="s">
        <v>201</v>
      </c>
      <c r="F384" s="59" t="s">
        <v>202</v>
      </c>
      <c r="G384" s="59" t="s">
        <v>203</v>
      </c>
      <c r="H384" s="59" t="s">
        <v>204</v>
      </c>
      <c r="I384" s="59" t="s">
        <v>257</v>
      </c>
      <c r="J384" s="59" t="s">
        <v>206</v>
      </c>
      <c r="K384" s="59" t="s">
        <v>207</v>
      </c>
      <c r="L384" s="59" t="s">
        <v>257</v>
      </c>
      <c r="M384" s="59" t="s">
        <v>426</v>
      </c>
      <c r="N384" s="59" t="s">
        <v>209</v>
      </c>
      <c r="O384" s="59" t="s">
        <v>207</v>
      </c>
      <c r="P384" s="47">
        <v>394743</v>
      </c>
      <c r="Q384" s="58">
        <v>-3947.43</v>
      </c>
      <c r="R384" t="str">
        <f t="shared" si="6"/>
        <v>201703</v>
      </c>
      <c r="S384" s="39">
        <f>-Q384</f>
        <v>3947.43</v>
      </c>
    </row>
    <row r="385" spans="1:19">
      <c r="A385" s="59" t="s">
        <v>198</v>
      </c>
      <c r="B385" s="59" t="s">
        <v>199</v>
      </c>
      <c r="C385" s="59" t="s">
        <v>200</v>
      </c>
      <c r="D385" s="59" t="s">
        <v>201</v>
      </c>
      <c r="E385" s="59" t="s">
        <v>201</v>
      </c>
      <c r="F385" s="59" t="s">
        <v>202</v>
      </c>
      <c r="G385" s="59" t="s">
        <v>203</v>
      </c>
      <c r="H385" s="59" t="s">
        <v>204</v>
      </c>
      <c r="I385" s="59" t="s">
        <v>257</v>
      </c>
      <c r="J385" s="59" t="s">
        <v>206</v>
      </c>
      <c r="K385" s="59" t="s">
        <v>207</v>
      </c>
      <c r="L385" s="59" t="s">
        <v>257</v>
      </c>
      <c r="M385" s="59" t="s">
        <v>426</v>
      </c>
      <c r="N385" s="59" t="s">
        <v>209</v>
      </c>
      <c r="O385" s="59" t="s">
        <v>207</v>
      </c>
      <c r="P385" s="47">
        <v>149973587</v>
      </c>
      <c r="Q385" s="55">
        <v>-1499735.87</v>
      </c>
      <c r="R385" t="str">
        <f t="shared" si="6"/>
        <v>201703</v>
      </c>
      <c r="S385" s="39">
        <f>-Q385</f>
        <v>1499735.87</v>
      </c>
    </row>
    <row r="386" spans="1:19">
      <c r="A386" s="59" t="s">
        <v>198</v>
      </c>
      <c r="B386" s="59" t="s">
        <v>199</v>
      </c>
      <c r="C386" s="59" t="s">
        <v>200</v>
      </c>
      <c r="D386" s="59" t="s">
        <v>201</v>
      </c>
      <c r="E386" s="59" t="s">
        <v>201</v>
      </c>
      <c r="F386" s="59" t="s">
        <v>202</v>
      </c>
      <c r="G386" s="59" t="s">
        <v>203</v>
      </c>
      <c r="H386" s="59" t="s">
        <v>204</v>
      </c>
      <c r="I386" s="59" t="s">
        <v>258</v>
      </c>
      <c r="J386" s="59" t="s">
        <v>206</v>
      </c>
      <c r="K386" s="59" t="s">
        <v>207</v>
      </c>
      <c r="L386" s="59" t="s">
        <v>258</v>
      </c>
      <c r="M386" s="59" t="s">
        <v>426</v>
      </c>
      <c r="N386" s="59" t="s">
        <v>207</v>
      </c>
      <c r="O386" s="59" t="s">
        <v>207</v>
      </c>
      <c r="P386" s="47">
        <v>15000000</v>
      </c>
      <c r="Q386" s="55">
        <v>150000</v>
      </c>
      <c r="R386" t="str">
        <f t="shared" si="6"/>
        <v>201703</v>
      </c>
      <c r="S386" s="39">
        <f>Q386</f>
        <v>150000</v>
      </c>
    </row>
    <row r="387" spans="1:19">
      <c r="A387" s="59" t="s">
        <v>198</v>
      </c>
      <c r="B387" s="59" t="s">
        <v>199</v>
      </c>
      <c r="C387" s="59" t="s">
        <v>200</v>
      </c>
      <c r="D387" s="59" t="s">
        <v>201</v>
      </c>
      <c r="E387" s="59" t="s">
        <v>201</v>
      </c>
      <c r="F387" s="59" t="s">
        <v>202</v>
      </c>
      <c r="G387" s="59" t="s">
        <v>203</v>
      </c>
      <c r="H387" s="59" t="s">
        <v>204</v>
      </c>
      <c r="I387" s="59" t="s">
        <v>258</v>
      </c>
      <c r="J387" s="59" t="s">
        <v>206</v>
      </c>
      <c r="K387" s="59" t="s">
        <v>207</v>
      </c>
      <c r="L387" s="59" t="s">
        <v>258</v>
      </c>
      <c r="M387" s="59" t="s">
        <v>426</v>
      </c>
      <c r="N387" s="59" t="s">
        <v>209</v>
      </c>
      <c r="O387" s="59" t="s">
        <v>207</v>
      </c>
      <c r="P387" s="47">
        <v>2330399</v>
      </c>
      <c r="Q387" s="58">
        <v>-23303.99</v>
      </c>
      <c r="R387" t="str">
        <f t="shared" ref="R387:R450" si="8">MID(L387,1,6)</f>
        <v>201703</v>
      </c>
      <c r="S387" s="39">
        <f>-Q387</f>
        <v>23303.99</v>
      </c>
    </row>
    <row r="388" spans="1:19">
      <c r="A388" s="59" t="s">
        <v>198</v>
      </c>
      <c r="B388" s="59" t="s">
        <v>199</v>
      </c>
      <c r="C388" s="59" t="s">
        <v>200</v>
      </c>
      <c r="D388" s="59" t="s">
        <v>201</v>
      </c>
      <c r="E388" s="59" t="s">
        <v>201</v>
      </c>
      <c r="F388" s="59" t="s">
        <v>202</v>
      </c>
      <c r="G388" s="59" t="s">
        <v>203</v>
      </c>
      <c r="H388" s="59" t="s">
        <v>204</v>
      </c>
      <c r="I388" s="59" t="s">
        <v>258</v>
      </c>
      <c r="J388" s="59" t="s">
        <v>206</v>
      </c>
      <c r="K388" s="59" t="s">
        <v>207</v>
      </c>
      <c r="L388" s="59" t="s">
        <v>258</v>
      </c>
      <c r="M388" s="59" t="s">
        <v>426</v>
      </c>
      <c r="N388" s="59" t="s">
        <v>209</v>
      </c>
      <c r="O388" s="59" t="s">
        <v>207</v>
      </c>
      <c r="P388" s="47">
        <v>395823</v>
      </c>
      <c r="Q388" s="58">
        <v>-3958.23</v>
      </c>
      <c r="R388" t="str">
        <f t="shared" si="8"/>
        <v>201703</v>
      </c>
      <c r="S388" s="39">
        <f>-Q388</f>
        <v>3958.23</v>
      </c>
    </row>
    <row r="389" spans="1:19">
      <c r="A389" s="59" t="s">
        <v>198</v>
      </c>
      <c r="B389" s="59" t="s">
        <v>199</v>
      </c>
      <c r="C389" s="59" t="s">
        <v>200</v>
      </c>
      <c r="D389" s="59" t="s">
        <v>201</v>
      </c>
      <c r="E389" s="59" t="s">
        <v>201</v>
      </c>
      <c r="F389" s="59" t="s">
        <v>202</v>
      </c>
      <c r="G389" s="59" t="s">
        <v>203</v>
      </c>
      <c r="H389" s="59" t="s">
        <v>204</v>
      </c>
      <c r="I389" s="59" t="s">
        <v>259</v>
      </c>
      <c r="J389" s="59" t="s">
        <v>206</v>
      </c>
      <c r="K389" s="59" t="s">
        <v>207</v>
      </c>
      <c r="L389" s="59" t="s">
        <v>259</v>
      </c>
      <c r="M389" s="59" t="s">
        <v>426</v>
      </c>
      <c r="N389" s="59" t="s">
        <v>207</v>
      </c>
      <c r="O389" s="59" t="s">
        <v>207</v>
      </c>
      <c r="P389" s="47">
        <v>2028030</v>
      </c>
      <c r="Q389" s="58">
        <v>20280.3</v>
      </c>
      <c r="R389" t="str">
        <f t="shared" si="8"/>
        <v>201703</v>
      </c>
      <c r="S389" s="39">
        <f>Q389</f>
        <v>20280.3</v>
      </c>
    </row>
    <row r="390" spans="1:19">
      <c r="A390" s="59" t="s">
        <v>198</v>
      </c>
      <c r="B390" s="59" t="s">
        <v>199</v>
      </c>
      <c r="C390" s="59" t="s">
        <v>200</v>
      </c>
      <c r="D390" s="59" t="s">
        <v>201</v>
      </c>
      <c r="E390" s="59" t="s">
        <v>201</v>
      </c>
      <c r="F390" s="59" t="s">
        <v>202</v>
      </c>
      <c r="G390" s="59" t="s">
        <v>203</v>
      </c>
      <c r="H390" s="59" t="s">
        <v>204</v>
      </c>
      <c r="I390" s="59" t="s">
        <v>260</v>
      </c>
      <c r="J390" s="59" t="s">
        <v>206</v>
      </c>
      <c r="K390" s="59" t="s">
        <v>207</v>
      </c>
      <c r="L390" s="59" t="s">
        <v>260</v>
      </c>
      <c r="M390" s="59" t="s">
        <v>426</v>
      </c>
      <c r="N390" s="59" t="s">
        <v>209</v>
      </c>
      <c r="O390" s="59" t="s">
        <v>207</v>
      </c>
      <c r="P390" s="47">
        <v>3523659</v>
      </c>
      <c r="Q390" s="58">
        <v>-35236.589999999997</v>
      </c>
      <c r="R390" t="str">
        <f t="shared" si="8"/>
        <v>201703</v>
      </c>
      <c r="S390" s="39">
        <f>-Q390</f>
        <v>35236.589999999997</v>
      </c>
    </row>
    <row r="391" spans="1:19">
      <c r="A391" s="59" t="s">
        <v>198</v>
      </c>
      <c r="B391" s="59" t="s">
        <v>199</v>
      </c>
      <c r="C391" s="59" t="s">
        <v>200</v>
      </c>
      <c r="D391" s="59" t="s">
        <v>201</v>
      </c>
      <c r="E391" s="59" t="s">
        <v>201</v>
      </c>
      <c r="F391" s="59" t="s">
        <v>202</v>
      </c>
      <c r="G391" s="59" t="s">
        <v>203</v>
      </c>
      <c r="H391" s="59" t="s">
        <v>204</v>
      </c>
      <c r="I391" s="59" t="s">
        <v>260</v>
      </c>
      <c r="J391" s="59" t="s">
        <v>206</v>
      </c>
      <c r="K391" s="59" t="s">
        <v>207</v>
      </c>
      <c r="L391" s="59" t="s">
        <v>260</v>
      </c>
      <c r="M391" s="59" t="s">
        <v>426</v>
      </c>
      <c r="N391" s="59" t="s">
        <v>209</v>
      </c>
      <c r="O391" s="59" t="s">
        <v>207</v>
      </c>
      <c r="P391" s="47">
        <v>49472750</v>
      </c>
      <c r="Q391" s="55">
        <v>-494727.5</v>
      </c>
      <c r="R391" t="str">
        <f t="shared" si="8"/>
        <v>201703</v>
      </c>
      <c r="S391" s="39">
        <f>-Q391</f>
        <v>494727.5</v>
      </c>
    </row>
    <row r="392" spans="1:19">
      <c r="A392" s="59" t="s">
        <v>198</v>
      </c>
      <c r="B392" s="59" t="s">
        <v>199</v>
      </c>
      <c r="C392" s="59" t="s">
        <v>200</v>
      </c>
      <c r="D392" s="59" t="s">
        <v>201</v>
      </c>
      <c r="E392" s="59" t="s">
        <v>201</v>
      </c>
      <c r="F392" s="59" t="s">
        <v>202</v>
      </c>
      <c r="G392" s="59" t="s">
        <v>203</v>
      </c>
      <c r="H392" s="59" t="s">
        <v>204</v>
      </c>
      <c r="I392" s="59" t="s">
        <v>261</v>
      </c>
      <c r="J392" s="59" t="s">
        <v>206</v>
      </c>
      <c r="K392" s="59" t="s">
        <v>207</v>
      </c>
      <c r="L392" s="59" t="s">
        <v>261</v>
      </c>
      <c r="M392" s="59" t="s">
        <v>426</v>
      </c>
      <c r="N392" s="59" t="s">
        <v>207</v>
      </c>
      <c r="O392" s="59" t="s">
        <v>207</v>
      </c>
      <c r="P392" s="47">
        <v>200000000</v>
      </c>
      <c r="Q392" s="55">
        <v>2000000</v>
      </c>
      <c r="R392" t="str">
        <f t="shared" si="8"/>
        <v>201703</v>
      </c>
      <c r="S392" s="39">
        <f>Q392</f>
        <v>2000000</v>
      </c>
    </row>
    <row r="393" spans="1:19">
      <c r="A393" s="59" t="s">
        <v>198</v>
      </c>
      <c r="B393" s="59" t="s">
        <v>199</v>
      </c>
      <c r="C393" s="59" t="s">
        <v>200</v>
      </c>
      <c r="D393" s="59" t="s">
        <v>201</v>
      </c>
      <c r="E393" s="59" t="s">
        <v>201</v>
      </c>
      <c r="F393" s="59" t="s">
        <v>202</v>
      </c>
      <c r="G393" s="59" t="s">
        <v>203</v>
      </c>
      <c r="H393" s="59" t="s">
        <v>204</v>
      </c>
      <c r="I393" s="59" t="s">
        <v>261</v>
      </c>
      <c r="J393" s="59" t="s">
        <v>206</v>
      </c>
      <c r="K393" s="59" t="s">
        <v>207</v>
      </c>
      <c r="L393" s="59" t="s">
        <v>261</v>
      </c>
      <c r="M393" s="59" t="s">
        <v>426</v>
      </c>
      <c r="N393" s="59" t="s">
        <v>209</v>
      </c>
      <c r="O393" s="59" t="s">
        <v>207</v>
      </c>
      <c r="P393" s="47">
        <v>850629</v>
      </c>
      <c r="Q393" s="58">
        <v>-8506.2900000000009</v>
      </c>
      <c r="R393" t="str">
        <f t="shared" si="8"/>
        <v>201703</v>
      </c>
      <c r="S393" s="39">
        <f>-Q393</f>
        <v>8506.2900000000009</v>
      </c>
    </row>
    <row r="394" spans="1:19">
      <c r="A394" s="59" t="s">
        <v>198</v>
      </c>
      <c r="B394" s="59" t="s">
        <v>199</v>
      </c>
      <c r="C394" s="59" t="s">
        <v>200</v>
      </c>
      <c r="D394" s="59" t="s">
        <v>201</v>
      </c>
      <c r="E394" s="59" t="s">
        <v>201</v>
      </c>
      <c r="F394" s="59" t="s">
        <v>202</v>
      </c>
      <c r="G394" s="59" t="s">
        <v>203</v>
      </c>
      <c r="H394" s="59" t="s">
        <v>204</v>
      </c>
      <c r="I394" s="59" t="s">
        <v>261</v>
      </c>
      <c r="J394" s="59" t="s">
        <v>206</v>
      </c>
      <c r="K394" s="59" t="s">
        <v>207</v>
      </c>
      <c r="L394" s="59" t="s">
        <v>261</v>
      </c>
      <c r="M394" s="59" t="s">
        <v>426</v>
      </c>
      <c r="N394" s="59" t="s">
        <v>209</v>
      </c>
      <c r="O394" s="59" t="s">
        <v>207</v>
      </c>
      <c r="P394" s="47">
        <v>75000000</v>
      </c>
      <c r="Q394" s="55">
        <v>-750000</v>
      </c>
      <c r="R394" t="str">
        <f t="shared" si="8"/>
        <v>201703</v>
      </c>
      <c r="S394" s="39">
        <f>-Q394</f>
        <v>750000</v>
      </c>
    </row>
    <row r="395" spans="1:19">
      <c r="A395" s="59" t="s">
        <v>198</v>
      </c>
      <c r="B395" s="59" t="s">
        <v>199</v>
      </c>
      <c r="C395" s="59" t="s">
        <v>200</v>
      </c>
      <c r="D395" s="59" t="s">
        <v>201</v>
      </c>
      <c r="E395" s="59" t="s">
        <v>201</v>
      </c>
      <c r="F395" s="59" t="s">
        <v>202</v>
      </c>
      <c r="G395" s="59" t="s">
        <v>203</v>
      </c>
      <c r="H395" s="59" t="s">
        <v>204</v>
      </c>
      <c r="I395" s="59" t="s">
        <v>262</v>
      </c>
      <c r="J395" s="59" t="s">
        <v>206</v>
      </c>
      <c r="K395" s="59" t="s">
        <v>207</v>
      </c>
      <c r="L395" s="59" t="s">
        <v>262</v>
      </c>
      <c r="M395" s="59" t="s">
        <v>426</v>
      </c>
      <c r="N395" s="59" t="s">
        <v>207</v>
      </c>
      <c r="O395" s="59" t="s">
        <v>207</v>
      </c>
      <c r="P395" s="47">
        <v>2897671</v>
      </c>
      <c r="Q395" s="58">
        <v>28976.71</v>
      </c>
      <c r="R395" t="str">
        <f t="shared" si="8"/>
        <v>201704</v>
      </c>
      <c r="S395" s="39">
        <f>Q395</f>
        <v>28976.71</v>
      </c>
    </row>
    <row r="396" spans="1:19">
      <c r="A396" s="59" t="s">
        <v>198</v>
      </c>
      <c r="B396" s="59" t="s">
        <v>199</v>
      </c>
      <c r="C396" s="59" t="s">
        <v>200</v>
      </c>
      <c r="D396" s="59" t="s">
        <v>201</v>
      </c>
      <c r="E396" s="59" t="s">
        <v>201</v>
      </c>
      <c r="F396" s="59" t="s">
        <v>202</v>
      </c>
      <c r="G396" s="59" t="s">
        <v>203</v>
      </c>
      <c r="H396" s="59" t="s">
        <v>204</v>
      </c>
      <c r="I396" s="59" t="s">
        <v>263</v>
      </c>
      <c r="J396" s="59" t="s">
        <v>206</v>
      </c>
      <c r="K396" s="59" t="s">
        <v>207</v>
      </c>
      <c r="L396" s="59" t="s">
        <v>263</v>
      </c>
      <c r="M396" s="59" t="s">
        <v>426</v>
      </c>
      <c r="N396" s="59" t="s">
        <v>207</v>
      </c>
      <c r="O396" s="59" t="s">
        <v>207</v>
      </c>
      <c r="P396" s="47">
        <v>105455</v>
      </c>
      <c r="Q396" s="58">
        <v>1054.55</v>
      </c>
      <c r="R396" t="str">
        <f t="shared" si="8"/>
        <v>201704</v>
      </c>
      <c r="S396" s="39">
        <f>Q396</f>
        <v>1054.55</v>
      </c>
    </row>
    <row r="397" spans="1:19">
      <c r="A397" s="59" t="s">
        <v>198</v>
      </c>
      <c r="B397" s="59" t="s">
        <v>199</v>
      </c>
      <c r="C397" s="59" t="s">
        <v>200</v>
      </c>
      <c r="D397" s="59" t="s">
        <v>201</v>
      </c>
      <c r="E397" s="59" t="s">
        <v>201</v>
      </c>
      <c r="F397" s="59" t="s">
        <v>202</v>
      </c>
      <c r="G397" s="59" t="s">
        <v>203</v>
      </c>
      <c r="H397" s="59" t="s">
        <v>204</v>
      </c>
      <c r="I397" s="59" t="s">
        <v>264</v>
      </c>
      <c r="J397" s="59" t="s">
        <v>206</v>
      </c>
      <c r="K397" s="59" t="s">
        <v>207</v>
      </c>
      <c r="L397" s="59" t="s">
        <v>264</v>
      </c>
      <c r="M397" s="59" t="s">
        <v>426</v>
      </c>
      <c r="N397" s="59" t="s">
        <v>207</v>
      </c>
      <c r="O397" s="59" t="s">
        <v>207</v>
      </c>
      <c r="P397" s="47">
        <v>412964</v>
      </c>
      <c r="Q397" s="58">
        <v>4129.6400000000003</v>
      </c>
      <c r="R397" t="str">
        <f t="shared" si="8"/>
        <v>201704</v>
      </c>
      <c r="S397" s="39">
        <f>Q397</f>
        <v>4129.6400000000003</v>
      </c>
    </row>
    <row r="398" spans="1:19">
      <c r="A398" s="59" t="s">
        <v>198</v>
      </c>
      <c r="B398" s="59" t="s">
        <v>199</v>
      </c>
      <c r="C398" s="59" t="s">
        <v>200</v>
      </c>
      <c r="D398" s="59" t="s">
        <v>201</v>
      </c>
      <c r="E398" s="59" t="s">
        <v>201</v>
      </c>
      <c r="F398" s="59" t="s">
        <v>202</v>
      </c>
      <c r="G398" s="59" t="s">
        <v>203</v>
      </c>
      <c r="H398" s="59" t="s">
        <v>204</v>
      </c>
      <c r="I398" s="59" t="s">
        <v>264</v>
      </c>
      <c r="J398" s="59" t="s">
        <v>206</v>
      </c>
      <c r="K398" s="59" t="s">
        <v>207</v>
      </c>
      <c r="L398" s="59" t="s">
        <v>264</v>
      </c>
      <c r="M398" s="59" t="s">
        <v>426</v>
      </c>
      <c r="N398" s="59" t="s">
        <v>209</v>
      </c>
      <c r="O398" s="59" t="s">
        <v>207</v>
      </c>
      <c r="P398" s="47">
        <v>100402824</v>
      </c>
      <c r="Q398" s="61"/>
      <c r="R398" t="str">
        <f t="shared" si="8"/>
        <v>201704</v>
      </c>
      <c r="S398" s="39">
        <f>-Q398</f>
        <v>0</v>
      </c>
    </row>
    <row r="399" spans="1:19">
      <c r="A399" s="59" t="s">
        <v>198</v>
      </c>
      <c r="B399" s="59" t="s">
        <v>199</v>
      </c>
      <c r="C399" s="59" t="s">
        <v>200</v>
      </c>
      <c r="D399" s="59" t="s">
        <v>201</v>
      </c>
      <c r="E399" s="59" t="s">
        <v>201</v>
      </c>
      <c r="F399" s="59" t="s">
        <v>202</v>
      </c>
      <c r="G399" s="59" t="s">
        <v>203</v>
      </c>
      <c r="H399" s="59" t="s">
        <v>204</v>
      </c>
      <c r="I399" s="59" t="s">
        <v>265</v>
      </c>
      <c r="J399" s="59" t="s">
        <v>206</v>
      </c>
      <c r="K399" s="59" t="s">
        <v>207</v>
      </c>
      <c r="L399" s="59" t="s">
        <v>265</v>
      </c>
      <c r="M399" s="59" t="s">
        <v>426</v>
      </c>
      <c r="N399" s="59" t="s">
        <v>207</v>
      </c>
      <c r="O399" s="59" t="s">
        <v>207</v>
      </c>
      <c r="P399" s="47">
        <v>1119471</v>
      </c>
      <c r="Q399" s="58">
        <v>11194.71</v>
      </c>
      <c r="R399" t="str">
        <f t="shared" si="8"/>
        <v>201704</v>
      </c>
      <c r="S399" s="39">
        <f>Q399</f>
        <v>11194.71</v>
      </c>
    </row>
    <row r="400" spans="1:19">
      <c r="A400" s="59" t="s">
        <v>198</v>
      </c>
      <c r="B400" s="59" t="s">
        <v>199</v>
      </c>
      <c r="C400" s="59" t="s">
        <v>200</v>
      </c>
      <c r="D400" s="59" t="s">
        <v>201</v>
      </c>
      <c r="E400" s="59" t="s">
        <v>201</v>
      </c>
      <c r="F400" s="59" t="s">
        <v>202</v>
      </c>
      <c r="G400" s="59" t="s">
        <v>203</v>
      </c>
      <c r="H400" s="59" t="s">
        <v>204</v>
      </c>
      <c r="I400" s="59" t="s">
        <v>265</v>
      </c>
      <c r="J400" s="59" t="s">
        <v>206</v>
      </c>
      <c r="K400" s="59" t="s">
        <v>207</v>
      </c>
      <c r="L400" s="59" t="s">
        <v>265</v>
      </c>
      <c r="M400" s="59" t="s">
        <v>426</v>
      </c>
      <c r="N400" s="59" t="s">
        <v>207</v>
      </c>
      <c r="O400" s="59" t="s">
        <v>207</v>
      </c>
      <c r="P400" s="47">
        <v>15000000</v>
      </c>
      <c r="Q400" s="55">
        <v>150000</v>
      </c>
      <c r="R400" t="str">
        <f t="shared" si="8"/>
        <v>201704</v>
      </c>
      <c r="S400" s="39">
        <f>Q400</f>
        <v>150000</v>
      </c>
    </row>
    <row r="401" spans="1:19">
      <c r="A401" s="59" t="s">
        <v>198</v>
      </c>
      <c r="B401" s="59" t="s">
        <v>199</v>
      </c>
      <c r="C401" s="59" t="s">
        <v>200</v>
      </c>
      <c r="D401" s="59" t="s">
        <v>201</v>
      </c>
      <c r="E401" s="59" t="s">
        <v>201</v>
      </c>
      <c r="F401" s="59" t="s">
        <v>202</v>
      </c>
      <c r="G401" s="59" t="s">
        <v>203</v>
      </c>
      <c r="H401" s="59" t="s">
        <v>204</v>
      </c>
      <c r="I401" s="59" t="s">
        <v>265</v>
      </c>
      <c r="J401" s="59" t="s">
        <v>206</v>
      </c>
      <c r="K401" s="59" t="s">
        <v>207</v>
      </c>
      <c r="L401" s="59" t="s">
        <v>265</v>
      </c>
      <c r="M401" s="59" t="s">
        <v>426</v>
      </c>
      <c r="N401" s="59" t="s">
        <v>207</v>
      </c>
      <c r="O401" s="59" t="s">
        <v>207</v>
      </c>
      <c r="P401" s="47">
        <v>100402824</v>
      </c>
      <c r="Q401" s="61"/>
      <c r="R401" t="str">
        <f t="shared" si="8"/>
        <v>201704</v>
      </c>
      <c r="S401" s="39">
        <f>Q401</f>
        <v>0</v>
      </c>
    </row>
    <row r="402" spans="1:19">
      <c r="A402" s="59" t="s">
        <v>198</v>
      </c>
      <c r="B402" s="59" t="s">
        <v>199</v>
      </c>
      <c r="C402" s="59" t="s">
        <v>200</v>
      </c>
      <c r="D402" s="59" t="s">
        <v>201</v>
      </c>
      <c r="E402" s="59" t="s">
        <v>201</v>
      </c>
      <c r="F402" s="59" t="s">
        <v>202</v>
      </c>
      <c r="G402" s="59" t="s">
        <v>203</v>
      </c>
      <c r="H402" s="59" t="s">
        <v>204</v>
      </c>
      <c r="I402" s="59" t="s">
        <v>265</v>
      </c>
      <c r="J402" s="59" t="s">
        <v>206</v>
      </c>
      <c r="K402" s="59" t="s">
        <v>207</v>
      </c>
      <c r="L402" s="59" t="s">
        <v>265</v>
      </c>
      <c r="M402" s="59" t="s">
        <v>426</v>
      </c>
      <c r="N402" s="59" t="s">
        <v>207</v>
      </c>
      <c r="O402" s="59" t="s">
        <v>207</v>
      </c>
      <c r="P402" s="47">
        <v>18500000</v>
      </c>
      <c r="Q402" s="55">
        <v>185000</v>
      </c>
      <c r="R402" t="str">
        <f t="shared" si="8"/>
        <v>201704</v>
      </c>
      <c r="S402" s="39">
        <f>Q402</f>
        <v>185000</v>
      </c>
    </row>
    <row r="403" spans="1:19">
      <c r="A403" s="59" t="s">
        <v>198</v>
      </c>
      <c r="B403" s="59" t="s">
        <v>199</v>
      </c>
      <c r="C403" s="59" t="s">
        <v>200</v>
      </c>
      <c r="D403" s="59" t="s">
        <v>201</v>
      </c>
      <c r="E403" s="59" t="s">
        <v>201</v>
      </c>
      <c r="F403" s="59" t="s">
        <v>202</v>
      </c>
      <c r="G403" s="59" t="s">
        <v>203</v>
      </c>
      <c r="H403" s="59" t="s">
        <v>204</v>
      </c>
      <c r="I403" s="59" t="s">
        <v>266</v>
      </c>
      <c r="J403" s="59" t="s">
        <v>206</v>
      </c>
      <c r="K403" s="59" t="s">
        <v>207</v>
      </c>
      <c r="L403" s="59" t="s">
        <v>266</v>
      </c>
      <c r="M403" s="59" t="s">
        <v>426</v>
      </c>
      <c r="N403" s="59" t="s">
        <v>209</v>
      </c>
      <c r="O403" s="59" t="s">
        <v>207</v>
      </c>
      <c r="P403" s="47">
        <v>2674370</v>
      </c>
      <c r="Q403" s="58">
        <v>-26743.7</v>
      </c>
      <c r="R403" t="str">
        <f t="shared" si="8"/>
        <v>201704</v>
      </c>
      <c r="S403" s="39">
        <f>-Q403</f>
        <v>26743.7</v>
      </c>
    </row>
    <row r="404" spans="1:19">
      <c r="A404" s="59" t="s">
        <v>198</v>
      </c>
      <c r="B404" s="59" t="s">
        <v>199</v>
      </c>
      <c r="C404" s="59" t="s">
        <v>200</v>
      </c>
      <c r="D404" s="59" t="s">
        <v>201</v>
      </c>
      <c r="E404" s="59" t="s">
        <v>201</v>
      </c>
      <c r="F404" s="59" t="s">
        <v>202</v>
      </c>
      <c r="G404" s="59" t="s">
        <v>203</v>
      </c>
      <c r="H404" s="59" t="s">
        <v>204</v>
      </c>
      <c r="I404" s="59" t="s">
        <v>267</v>
      </c>
      <c r="J404" s="59" t="s">
        <v>206</v>
      </c>
      <c r="K404" s="59" t="s">
        <v>207</v>
      </c>
      <c r="L404" s="59" t="s">
        <v>267</v>
      </c>
      <c r="M404" s="59" t="s">
        <v>426</v>
      </c>
      <c r="N404" s="59" t="s">
        <v>207</v>
      </c>
      <c r="O404" s="59" t="s">
        <v>207</v>
      </c>
      <c r="P404" s="47">
        <v>150000000</v>
      </c>
      <c r="Q404" s="55">
        <v>1500000</v>
      </c>
      <c r="R404" t="str">
        <f t="shared" si="8"/>
        <v>201704</v>
      </c>
      <c r="S404" s="39">
        <f>Q404</f>
        <v>1500000</v>
      </c>
    </row>
    <row r="405" spans="1:19">
      <c r="A405" s="59" t="s">
        <v>198</v>
      </c>
      <c r="B405" s="59" t="s">
        <v>199</v>
      </c>
      <c r="C405" s="59" t="s">
        <v>200</v>
      </c>
      <c r="D405" s="59" t="s">
        <v>201</v>
      </c>
      <c r="E405" s="59" t="s">
        <v>201</v>
      </c>
      <c r="F405" s="59" t="s">
        <v>202</v>
      </c>
      <c r="G405" s="59" t="s">
        <v>203</v>
      </c>
      <c r="H405" s="59" t="s">
        <v>204</v>
      </c>
      <c r="I405" s="59" t="s">
        <v>267</v>
      </c>
      <c r="J405" s="59" t="s">
        <v>206</v>
      </c>
      <c r="K405" s="59" t="s">
        <v>207</v>
      </c>
      <c r="L405" s="59" t="s">
        <v>267</v>
      </c>
      <c r="M405" s="59" t="s">
        <v>426</v>
      </c>
      <c r="N405" s="59" t="s">
        <v>209</v>
      </c>
      <c r="O405" s="59" t="s">
        <v>207</v>
      </c>
      <c r="P405" s="47">
        <v>8555</v>
      </c>
      <c r="Q405" s="58">
        <v>-85.55</v>
      </c>
      <c r="R405" t="str">
        <f t="shared" si="8"/>
        <v>201704</v>
      </c>
      <c r="S405" s="39">
        <f>-Q405</f>
        <v>85.55</v>
      </c>
    </row>
    <row r="406" spans="1:19">
      <c r="A406" s="59" t="s">
        <v>198</v>
      </c>
      <c r="B406" s="59" t="s">
        <v>199</v>
      </c>
      <c r="C406" s="59" t="s">
        <v>200</v>
      </c>
      <c r="D406" s="59" t="s">
        <v>201</v>
      </c>
      <c r="E406" s="59" t="s">
        <v>201</v>
      </c>
      <c r="F406" s="59" t="s">
        <v>202</v>
      </c>
      <c r="G406" s="59" t="s">
        <v>203</v>
      </c>
      <c r="H406" s="59" t="s">
        <v>204</v>
      </c>
      <c r="I406" s="59" t="s">
        <v>427</v>
      </c>
      <c r="J406" s="59" t="s">
        <v>206</v>
      </c>
      <c r="K406" s="59" t="s">
        <v>207</v>
      </c>
      <c r="L406" s="59" t="s">
        <v>427</v>
      </c>
      <c r="M406" s="59" t="s">
        <v>426</v>
      </c>
      <c r="N406" s="59" t="s">
        <v>207</v>
      </c>
      <c r="O406" s="59" t="s">
        <v>207</v>
      </c>
      <c r="P406" s="47">
        <v>2600141</v>
      </c>
      <c r="Q406" s="58">
        <v>26001.41</v>
      </c>
      <c r="R406" t="str">
        <f t="shared" si="8"/>
        <v>201704</v>
      </c>
      <c r="S406" s="39">
        <f>Q406</f>
        <v>26001.41</v>
      </c>
    </row>
    <row r="407" spans="1:19">
      <c r="A407" s="59" t="s">
        <v>198</v>
      </c>
      <c r="B407" s="59" t="s">
        <v>199</v>
      </c>
      <c r="C407" s="59" t="s">
        <v>200</v>
      </c>
      <c r="D407" s="59" t="s">
        <v>201</v>
      </c>
      <c r="E407" s="59" t="s">
        <v>201</v>
      </c>
      <c r="F407" s="59" t="s">
        <v>202</v>
      </c>
      <c r="G407" s="59" t="s">
        <v>203</v>
      </c>
      <c r="H407" s="59" t="s">
        <v>204</v>
      </c>
      <c r="I407" s="59" t="s">
        <v>268</v>
      </c>
      <c r="J407" s="59" t="s">
        <v>206</v>
      </c>
      <c r="K407" s="59" t="s">
        <v>207</v>
      </c>
      <c r="L407" s="59" t="s">
        <v>268</v>
      </c>
      <c r="M407" s="59" t="s">
        <v>426</v>
      </c>
      <c r="N407" s="59" t="s">
        <v>207</v>
      </c>
      <c r="O407" s="59" t="s">
        <v>207</v>
      </c>
      <c r="P407" s="47">
        <v>6684686</v>
      </c>
      <c r="Q407" s="61"/>
      <c r="R407" t="str">
        <f t="shared" si="8"/>
        <v>201704</v>
      </c>
      <c r="S407" s="39">
        <f>Q407</f>
        <v>0</v>
      </c>
    </row>
    <row r="408" spans="1:19">
      <c r="A408" s="59" t="s">
        <v>198</v>
      </c>
      <c r="B408" s="59" t="s">
        <v>199</v>
      </c>
      <c r="C408" s="59" t="s">
        <v>200</v>
      </c>
      <c r="D408" s="59" t="s">
        <v>201</v>
      </c>
      <c r="E408" s="59" t="s">
        <v>201</v>
      </c>
      <c r="F408" s="59" t="s">
        <v>202</v>
      </c>
      <c r="G408" s="59" t="s">
        <v>203</v>
      </c>
      <c r="H408" s="59" t="s">
        <v>204</v>
      </c>
      <c r="I408" s="59" t="s">
        <v>268</v>
      </c>
      <c r="J408" s="59" t="s">
        <v>206</v>
      </c>
      <c r="K408" s="59" t="s">
        <v>207</v>
      </c>
      <c r="L408" s="59" t="s">
        <v>268</v>
      </c>
      <c r="M408" s="59" t="s">
        <v>426</v>
      </c>
      <c r="N408" s="59" t="s">
        <v>209</v>
      </c>
      <c r="O408" s="59" t="s">
        <v>207</v>
      </c>
      <c r="P408" s="47">
        <v>30156644</v>
      </c>
      <c r="Q408" s="55">
        <v>-301566.44</v>
      </c>
      <c r="R408" t="str">
        <f t="shared" si="8"/>
        <v>201704</v>
      </c>
      <c r="S408" s="39">
        <f>-Q408</f>
        <v>301566.44</v>
      </c>
    </row>
    <row r="409" spans="1:19">
      <c r="A409" s="59" t="s">
        <v>198</v>
      </c>
      <c r="B409" s="59" t="s">
        <v>199</v>
      </c>
      <c r="C409" s="59" t="s">
        <v>200</v>
      </c>
      <c r="D409" s="59" t="s">
        <v>201</v>
      </c>
      <c r="E409" s="59" t="s">
        <v>201</v>
      </c>
      <c r="F409" s="59" t="s">
        <v>202</v>
      </c>
      <c r="G409" s="59" t="s">
        <v>203</v>
      </c>
      <c r="H409" s="59" t="s">
        <v>204</v>
      </c>
      <c r="I409" s="59" t="s">
        <v>269</v>
      </c>
      <c r="J409" s="59" t="s">
        <v>206</v>
      </c>
      <c r="K409" s="59" t="s">
        <v>207</v>
      </c>
      <c r="L409" s="59" t="s">
        <v>269</v>
      </c>
      <c r="M409" s="59" t="s">
        <v>426</v>
      </c>
      <c r="N409" s="59" t="s">
        <v>207</v>
      </c>
      <c r="O409" s="59" t="s">
        <v>207</v>
      </c>
      <c r="P409" s="47">
        <v>5491079</v>
      </c>
      <c r="Q409" s="58">
        <v>54910.79</v>
      </c>
      <c r="R409" t="str">
        <f t="shared" si="8"/>
        <v>201704</v>
      </c>
      <c r="S409" s="39">
        <f>Q409</f>
        <v>54910.79</v>
      </c>
    </row>
    <row r="410" spans="1:19">
      <c r="A410" s="59" t="s">
        <v>198</v>
      </c>
      <c r="B410" s="59" t="s">
        <v>199</v>
      </c>
      <c r="C410" s="59" t="s">
        <v>200</v>
      </c>
      <c r="D410" s="59" t="s">
        <v>201</v>
      </c>
      <c r="E410" s="59" t="s">
        <v>201</v>
      </c>
      <c r="F410" s="59" t="s">
        <v>202</v>
      </c>
      <c r="G410" s="59" t="s">
        <v>203</v>
      </c>
      <c r="H410" s="59" t="s">
        <v>204</v>
      </c>
      <c r="I410" s="59" t="s">
        <v>269</v>
      </c>
      <c r="J410" s="59" t="s">
        <v>206</v>
      </c>
      <c r="K410" s="59" t="s">
        <v>207</v>
      </c>
      <c r="L410" s="59" t="s">
        <v>269</v>
      </c>
      <c r="M410" s="59" t="s">
        <v>426</v>
      </c>
      <c r="N410" s="59" t="s">
        <v>207</v>
      </c>
      <c r="O410" s="59" t="s">
        <v>207</v>
      </c>
      <c r="P410" s="47">
        <v>634501</v>
      </c>
      <c r="Q410" s="58">
        <v>6345.01</v>
      </c>
      <c r="R410" t="str">
        <f t="shared" si="8"/>
        <v>201704</v>
      </c>
      <c r="S410" s="39">
        <f>Q410</f>
        <v>6345.01</v>
      </c>
    </row>
    <row r="411" spans="1:19">
      <c r="A411" s="59" t="s">
        <v>198</v>
      </c>
      <c r="B411" s="59" t="s">
        <v>199</v>
      </c>
      <c r="C411" s="59" t="s">
        <v>200</v>
      </c>
      <c r="D411" s="59" t="s">
        <v>201</v>
      </c>
      <c r="E411" s="59" t="s">
        <v>201</v>
      </c>
      <c r="F411" s="59" t="s">
        <v>202</v>
      </c>
      <c r="G411" s="59" t="s">
        <v>203</v>
      </c>
      <c r="H411" s="59" t="s">
        <v>204</v>
      </c>
      <c r="I411" s="59" t="s">
        <v>269</v>
      </c>
      <c r="J411" s="59" t="s">
        <v>206</v>
      </c>
      <c r="K411" s="59" t="s">
        <v>207</v>
      </c>
      <c r="L411" s="59" t="s">
        <v>269</v>
      </c>
      <c r="M411" s="59" t="s">
        <v>426</v>
      </c>
      <c r="N411" s="59" t="s">
        <v>209</v>
      </c>
      <c r="O411" s="59" t="s">
        <v>207</v>
      </c>
      <c r="P411" s="47">
        <v>6684686</v>
      </c>
      <c r="Q411" s="61"/>
      <c r="R411" t="str">
        <f t="shared" si="8"/>
        <v>201704</v>
      </c>
      <c r="S411" s="39">
        <f>-Q411</f>
        <v>0</v>
      </c>
    </row>
    <row r="412" spans="1:19">
      <c r="A412" s="59" t="s">
        <v>198</v>
      </c>
      <c r="B412" s="59" t="s">
        <v>199</v>
      </c>
      <c r="C412" s="59" t="s">
        <v>200</v>
      </c>
      <c r="D412" s="59" t="s">
        <v>201</v>
      </c>
      <c r="E412" s="59" t="s">
        <v>201</v>
      </c>
      <c r="F412" s="59" t="s">
        <v>202</v>
      </c>
      <c r="G412" s="59" t="s">
        <v>203</v>
      </c>
      <c r="H412" s="59" t="s">
        <v>204</v>
      </c>
      <c r="I412" s="59" t="s">
        <v>269</v>
      </c>
      <c r="J412" s="59" t="s">
        <v>206</v>
      </c>
      <c r="K412" s="59" t="s">
        <v>207</v>
      </c>
      <c r="L412" s="59" t="s">
        <v>269</v>
      </c>
      <c r="M412" s="59" t="s">
        <v>426</v>
      </c>
      <c r="N412" s="59" t="s">
        <v>209</v>
      </c>
      <c r="O412" s="59" t="s">
        <v>207</v>
      </c>
      <c r="P412" s="47">
        <v>6684686</v>
      </c>
      <c r="Q412" s="58">
        <v>-66846.86</v>
      </c>
      <c r="R412" t="str">
        <f t="shared" si="8"/>
        <v>201704</v>
      </c>
      <c r="S412" s="39">
        <f>-Q412</f>
        <v>66846.86</v>
      </c>
    </row>
    <row r="413" spans="1:19">
      <c r="A413" s="59" t="s">
        <v>198</v>
      </c>
      <c r="B413" s="59" t="s">
        <v>199</v>
      </c>
      <c r="C413" s="59" t="s">
        <v>200</v>
      </c>
      <c r="D413" s="59" t="s">
        <v>201</v>
      </c>
      <c r="E413" s="59" t="s">
        <v>201</v>
      </c>
      <c r="F413" s="59" t="s">
        <v>202</v>
      </c>
      <c r="G413" s="59" t="s">
        <v>203</v>
      </c>
      <c r="H413" s="59" t="s">
        <v>204</v>
      </c>
      <c r="I413" s="59" t="s">
        <v>270</v>
      </c>
      <c r="J413" s="59" t="s">
        <v>206</v>
      </c>
      <c r="K413" s="59" t="s">
        <v>207</v>
      </c>
      <c r="L413" s="59" t="s">
        <v>270</v>
      </c>
      <c r="M413" s="59" t="s">
        <v>426</v>
      </c>
      <c r="N413" s="59" t="s">
        <v>207</v>
      </c>
      <c r="O413" s="59" t="s">
        <v>207</v>
      </c>
      <c r="P413" s="47">
        <v>4107018</v>
      </c>
      <c r="Q413" s="58">
        <v>41070.18</v>
      </c>
      <c r="R413" t="str">
        <f t="shared" si="8"/>
        <v>201704</v>
      </c>
      <c r="S413" s="39">
        <f>Q413</f>
        <v>41070.18</v>
      </c>
    </row>
    <row r="414" spans="1:19">
      <c r="A414" s="59" t="s">
        <v>198</v>
      </c>
      <c r="B414" s="59" t="s">
        <v>199</v>
      </c>
      <c r="C414" s="59" t="s">
        <v>200</v>
      </c>
      <c r="D414" s="59" t="s">
        <v>201</v>
      </c>
      <c r="E414" s="59" t="s">
        <v>201</v>
      </c>
      <c r="F414" s="59" t="s">
        <v>202</v>
      </c>
      <c r="G414" s="59" t="s">
        <v>203</v>
      </c>
      <c r="H414" s="59" t="s">
        <v>204</v>
      </c>
      <c r="I414" s="59" t="s">
        <v>270</v>
      </c>
      <c r="J414" s="59" t="s">
        <v>206</v>
      </c>
      <c r="K414" s="59" t="s">
        <v>207</v>
      </c>
      <c r="L414" s="59" t="s">
        <v>270</v>
      </c>
      <c r="M414" s="59" t="s">
        <v>426</v>
      </c>
      <c r="N414" s="59" t="s">
        <v>209</v>
      </c>
      <c r="O414" s="59" t="s">
        <v>207</v>
      </c>
      <c r="P414" s="47">
        <v>5624645</v>
      </c>
      <c r="Q414" s="58">
        <v>-56246.45</v>
      </c>
      <c r="R414" t="str">
        <f t="shared" si="8"/>
        <v>201704</v>
      </c>
      <c r="S414" s="39">
        <f>-Q414</f>
        <v>56246.45</v>
      </c>
    </row>
    <row r="415" spans="1:19">
      <c r="A415" s="59" t="s">
        <v>198</v>
      </c>
      <c r="B415" s="59" t="s">
        <v>199</v>
      </c>
      <c r="C415" s="59" t="s">
        <v>200</v>
      </c>
      <c r="D415" s="59" t="s">
        <v>201</v>
      </c>
      <c r="E415" s="59" t="s">
        <v>201</v>
      </c>
      <c r="F415" s="59" t="s">
        <v>202</v>
      </c>
      <c r="G415" s="59" t="s">
        <v>203</v>
      </c>
      <c r="H415" s="59" t="s">
        <v>204</v>
      </c>
      <c r="I415" s="59" t="s">
        <v>271</v>
      </c>
      <c r="J415" s="59" t="s">
        <v>206</v>
      </c>
      <c r="K415" s="59" t="s">
        <v>207</v>
      </c>
      <c r="L415" s="59" t="s">
        <v>271</v>
      </c>
      <c r="M415" s="59" t="s">
        <v>426</v>
      </c>
      <c r="N415" s="59" t="s">
        <v>209</v>
      </c>
      <c r="O415" s="59" t="s">
        <v>207</v>
      </c>
      <c r="P415" s="47">
        <v>2099330</v>
      </c>
      <c r="Q415" s="58">
        <v>-20993.3</v>
      </c>
      <c r="R415" t="str">
        <f t="shared" si="8"/>
        <v>201704</v>
      </c>
      <c r="S415" s="39">
        <f>-Q415</f>
        <v>20993.3</v>
      </c>
    </row>
    <row r="416" spans="1:19">
      <c r="A416" s="59" t="s">
        <v>198</v>
      </c>
      <c r="B416" s="59" t="s">
        <v>199</v>
      </c>
      <c r="C416" s="59" t="s">
        <v>200</v>
      </c>
      <c r="D416" s="59" t="s">
        <v>201</v>
      </c>
      <c r="E416" s="59" t="s">
        <v>201</v>
      </c>
      <c r="F416" s="59" t="s">
        <v>202</v>
      </c>
      <c r="G416" s="59" t="s">
        <v>203</v>
      </c>
      <c r="H416" s="59" t="s">
        <v>204</v>
      </c>
      <c r="I416" s="59" t="s">
        <v>272</v>
      </c>
      <c r="J416" s="59" t="s">
        <v>206</v>
      </c>
      <c r="K416" s="59" t="s">
        <v>207</v>
      </c>
      <c r="L416" s="59" t="s">
        <v>272</v>
      </c>
      <c r="M416" s="59" t="s">
        <v>426</v>
      </c>
      <c r="N416" s="59" t="s">
        <v>207</v>
      </c>
      <c r="O416" s="59" t="s">
        <v>207</v>
      </c>
      <c r="P416" s="47">
        <v>878092</v>
      </c>
      <c r="Q416" s="58">
        <v>8780.92</v>
      </c>
      <c r="R416" t="str">
        <f t="shared" si="8"/>
        <v>201704</v>
      </c>
      <c r="S416" s="39">
        <f>Q416</f>
        <v>8780.92</v>
      </c>
    </row>
    <row r="417" spans="1:19">
      <c r="A417" s="59" t="s">
        <v>198</v>
      </c>
      <c r="B417" s="59" t="s">
        <v>199</v>
      </c>
      <c r="C417" s="59" t="s">
        <v>200</v>
      </c>
      <c r="D417" s="59" t="s">
        <v>201</v>
      </c>
      <c r="E417" s="59" t="s">
        <v>201</v>
      </c>
      <c r="F417" s="59" t="s">
        <v>202</v>
      </c>
      <c r="G417" s="59" t="s">
        <v>203</v>
      </c>
      <c r="H417" s="59" t="s">
        <v>204</v>
      </c>
      <c r="I417" s="59" t="s">
        <v>273</v>
      </c>
      <c r="J417" s="59" t="s">
        <v>206</v>
      </c>
      <c r="K417" s="59" t="s">
        <v>207</v>
      </c>
      <c r="L417" s="59" t="s">
        <v>273</v>
      </c>
      <c r="M417" s="59" t="s">
        <v>426</v>
      </c>
      <c r="N417" s="59" t="s">
        <v>209</v>
      </c>
      <c r="O417" s="59" t="s">
        <v>207</v>
      </c>
      <c r="P417" s="47">
        <v>485982</v>
      </c>
      <c r="Q417" s="58">
        <v>-4859.82</v>
      </c>
      <c r="R417" t="str">
        <f t="shared" si="8"/>
        <v>201704</v>
      </c>
      <c r="S417" s="39">
        <f>-Q417</f>
        <v>4859.82</v>
      </c>
    </row>
    <row r="418" spans="1:19">
      <c r="A418" s="59" t="s">
        <v>198</v>
      </c>
      <c r="B418" s="59" t="s">
        <v>199</v>
      </c>
      <c r="C418" s="59" t="s">
        <v>200</v>
      </c>
      <c r="D418" s="59" t="s">
        <v>201</v>
      </c>
      <c r="E418" s="59" t="s">
        <v>201</v>
      </c>
      <c r="F418" s="59" t="s">
        <v>202</v>
      </c>
      <c r="G418" s="59" t="s">
        <v>203</v>
      </c>
      <c r="H418" s="59" t="s">
        <v>204</v>
      </c>
      <c r="I418" s="59" t="s">
        <v>273</v>
      </c>
      <c r="J418" s="59" t="s">
        <v>206</v>
      </c>
      <c r="K418" s="59" t="s">
        <v>207</v>
      </c>
      <c r="L418" s="59" t="s">
        <v>273</v>
      </c>
      <c r="M418" s="59" t="s">
        <v>426</v>
      </c>
      <c r="N418" s="59" t="s">
        <v>209</v>
      </c>
      <c r="O418" s="59" t="s">
        <v>207</v>
      </c>
      <c r="P418" s="47">
        <v>14783879</v>
      </c>
      <c r="Q418" s="55">
        <v>-147838.79</v>
      </c>
      <c r="R418" t="str">
        <f t="shared" si="8"/>
        <v>201704</v>
      </c>
      <c r="S418" s="39">
        <f>-Q418</f>
        <v>147838.79</v>
      </c>
    </row>
    <row r="419" spans="1:19">
      <c r="A419" s="59" t="s">
        <v>198</v>
      </c>
      <c r="B419" s="59" t="s">
        <v>199</v>
      </c>
      <c r="C419" s="59" t="s">
        <v>200</v>
      </c>
      <c r="D419" s="59" t="s">
        <v>201</v>
      </c>
      <c r="E419" s="59" t="s">
        <v>201</v>
      </c>
      <c r="F419" s="59" t="s">
        <v>202</v>
      </c>
      <c r="G419" s="59" t="s">
        <v>203</v>
      </c>
      <c r="H419" s="59" t="s">
        <v>204</v>
      </c>
      <c r="I419" s="59" t="s">
        <v>274</v>
      </c>
      <c r="J419" s="59" t="s">
        <v>206</v>
      </c>
      <c r="K419" s="59" t="s">
        <v>207</v>
      </c>
      <c r="L419" s="59" t="s">
        <v>274</v>
      </c>
      <c r="M419" s="59" t="s">
        <v>426</v>
      </c>
      <c r="N419" s="59" t="s">
        <v>207</v>
      </c>
      <c r="O419" s="59" t="s">
        <v>207</v>
      </c>
      <c r="P419" s="47">
        <v>165355</v>
      </c>
      <c r="Q419" s="58">
        <v>1653.55</v>
      </c>
      <c r="R419" t="str">
        <f t="shared" si="8"/>
        <v>201704</v>
      </c>
      <c r="S419" s="39">
        <f>Q419</f>
        <v>1653.55</v>
      </c>
    </row>
    <row r="420" spans="1:19">
      <c r="A420" s="59" t="s">
        <v>198</v>
      </c>
      <c r="B420" s="59" t="s">
        <v>199</v>
      </c>
      <c r="C420" s="59" t="s">
        <v>200</v>
      </c>
      <c r="D420" s="59" t="s">
        <v>201</v>
      </c>
      <c r="E420" s="59" t="s">
        <v>201</v>
      </c>
      <c r="F420" s="59" t="s">
        <v>202</v>
      </c>
      <c r="G420" s="59" t="s">
        <v>203</v>
      </c>
      <c r="H420" s="59" t="s">
        <v>204</v>
      </c>
      <c r="I420" s="59" t="s">
        <v>274</v>
      </c>
      <c r="J420" s="59" t="s">
        <v>206</v>
      </c>
      <c r="K420" s="59" t="s">
        <v>207</v>
      </c>
      <c r="L420" s="59" t="s">
        <v>274</v>
      </c>
      <c r="M420" s="59" t="s">
        <v>426</v>
      </c>
      <c r="N420" s="59" t="s">
        <v>207</v>
      </c>
      <c r="O420" s="59" t="s">
        <v>207</v>
      </c>
      <c r="P420" s="47">
        <v>100000000</v>
      </c>
      <c r="Q420" s="55">
        <v>1000000</v>
      </c>
      <c r="R420" t="str">
        <f t="shared" si="8"/>
        <v>201704</v>
      </c>
      <c r="S420" s="39">
        <f>Q420</f>
        <v>1000000</v>
      </c>
    </row>
    <row r="421" spans="1:19">
      <c r="A421" s="59" t="s">
        <v>198</v>
      </c>
      <c r="B421" s="59" t="s">
        <v>199</v>
      </c>
      <c r="C421" s="59" t="s">
        <v>200</v>
      </c>
      <c r="D421" s="59" t="s">
        <v>201</v>
      </c>
      <c r="E421" s="59" t="s">
        <v>201</v>
      </c>
      <c r="F421" s="59" t="s">
        <v>202</v>
      </c>
      <c r="G421" s="59" t="s">
        <v>203</v>
      </c>
      <c r="H421" s="59" t="s">
        <v>204</v>
      </c>
      <c r="I421" s="59" t="s">
        <v>274</v>
      </c>
      <c r="J421" s="59" t="s">
        <v>206</v>
      </c>
      <c r="K421" s="59" t="s">
        <v>207</v>
      </c>
      <c r="L421" s="59" t="s">
        <v>274</v>
      </c>
      <c r="M421" s="59" t="s">
        <v>426</v>
      </c>
      <c r="N421" s="59" t="s">
        <v>207</v>
      </c>
      <c r="O421" s="59" t="s">
        <v>207</v>
      </c>
      <c r="P421" s="47">
        <v>100000000</v>
      </c>
      <c r="Q421" s="55">
        <v>1000000</v>
      </c>
      <c r="R421" t="str">
        <f t="shared" si="8"/>
        <v>201704</v>
      </c>
      <c r="S421" s="39">
        <f>Q421</f>
        <v>1000000</v>
      </c>
    </row>
    <row r="422" spans="1:19">
      <c r="A422" s="59" t="s">
        <v>198</v>
      </c>
      <c r="B422" s="59" t="s">
        <v>199</v>
      </c>
      <c r="C422" s="59" t="s">
        <v>200</v>
      </c>
      <c r="D422" s="59" t="s">
        <v>201</v>
      </c>
      <c r="E422" s="59" t="s">
        <v>201</v>
      </c>
      <c r="F422" s="59" t="s">
        <v>202</v>
      </c>
      <c r="G422" s="59" t="s">
        <v>203</v>
      </c>
      <c r="H422" s="59" t="s">
        <v>204</v>
      </c>
      <c r="I422" s="59" t="s">
        <v>275</v>
      </c>
      <c r="J422" s="59" t="s">
        <v>206</v>
      </c>
      <c r="K422" s="59" t="s">
        <v>207</v>
      </c>
      <c r="L422" s="59" t="s">
        <v>275</v>
      </c>
      <c r="M422" s="59" t="s">
        <v>426</v>
      </c>
      <c r="N422" s="59" t="s">
        <v>209</v>
      </c>
      <c r="O422" s="59" t="s">
        <v>207</v>
      </c>
      <c r="P422" s="47">
        <v>444727</v>
      </c>
      <c r="Q422" s="58">
        <v>-4447.2700000000004</v>
      </c>
      <c r="R422" t="str">
        <f t="shared" si="8"/>
        <v>201704</v>
      </c>
      <c r="S422" s="39">
        <f>-Q422</f>
        <v>4447.2700000000004</v>
      </c>
    </row>
    <row r="423" spans="1:19">
      <c r="A423" s="59" t="s">
        <v>198</v>
      </c>
      <c r="B423" s="59" t="s">
        <v>199</v>
      </c>
      <c r="C423" s="59" t="s">
        <v>200</v>
      </c>
      <c r="D423" s="59" t="s">
        <v>201</v>
      </c>
      <c r="E423" s="59" t="s">
        <v>201</v>
      </c>
      <c r="F423" s="59" t="s">
        <v>202</v>
      </c>
      <c r="G423" s="59" t="s">
        <v>203</v>
      </c>
      <c r="H423" s="59" t="s">
        <v>204</v>
      </c>
      <c r="I423" s="59" t="s">
        <v>275</v>
      </c>
      <c r="J423" s="59" t="s">
        <v>206</v>
      </c>
      <c r="K423" s="59" t="s">
        <v>207</v>
      </c>
      <c r="L423" s="59" t="s">
        <v>275</v>
      </c>
      <c r="M423" s="59" t="s">
        <v>426</v>
      </c>
      <c r="N423" s="59" t="s">
        <v>209</v>
      </c>
      <c r="O423" s="59" t="s">
        <v>207</v>
      </c>
      <c r="P423" s="47">
        <v>44832133</v>
      </c>
      <c r="Q423" s="55">
        <v>-448321.33</v>
      </c>
      <c r="R423" t="str">
        <f t="shared" si="8"/>
        <v>201704</v>
      </c>
      <c r="S423" s="39">
        <f>-Q423</f>
        <v>448321.33</v>
      </c>
    </row>
    <row r="424" spans="1:19">
      <c r="A424" s="59" t="s">
        <v>198</v>
      </c>
      <c r="B424" s="59" t="s">
        <v>199</v>
      </c>
      <c r="C424" s="59" t="s">
        <v>200</v>
      </c>
      <c r="D424" s="59" t="s">
        <v>201</v>
      </c>
      <c r="E424" s="59" t="s">
        <v>201</v>
      </c>
      <c r="F424" s="59" t="s">
        <v>202</v>
      </c>
      <c r="G424" s="59" t="s">
        <v>203</v>
      </c>
      <c r="H424" s="59" t="s">
        <v>204</v>
      </c>
      <c r="I424" s="59" t="s">
        <v>276</v>
      </c>
      <c r="J424" s="59" t="s">
        <v>206</v>
      </c>
      <c r="K424" s="59" t="s">
        <v>207</v>
      </c>
      <c r="L424" s="59" t="s">
        <v>276</v>
      </c>
      <c r="M424" s="59" t="s">
        <v>426</v>
      </c>
      <c r="N424" s="59" t="s">
        <v>207</v>
      </c>
      <c r="O424" s="59" t="s">
        <v>207</v>
      </c>
      <c r="P424" s="47">
        <v>1634209</v>
      </c>
      <c r="Q424" s="58">
        <v>16342.09</v>
      </c>
      <c r="R424" t="str">
        <f t="shared" si="8"/>
        <v>201704</v>
      </c>
      <c r="S424" s="39">
        <f>Q424</f>
        <v>16342.09</v>
      </c>
    </row>
    <row r="425" spans="1:19">
      <c r="A425" s="59" t="s">
        <v>198</v>
      </c>
      <c r="B425" s="59" t="s">
        <v>199</v>
      </c>
      <c r="C425" s="59" t="s">
        <v>200</v>
      </c>
      <c r="D425" s="59" t="s">
        <v>201</v>
      </c>
      <c r="E425" s="59" t="s">
        <v>201</v>
      </c>
      <c r="F425" s="59" t="s">
        <v>202</v>
      </c>
      <c r="G425" s="59" t="s">
        <v>203</v>
      </c>
      <c r="H425" s="59" t="s">
        <v>204</v>
      </c>
      <c r="I425" s="59" t="s">
        <v>277</v>
      </c>
      <c r="J425" s="59" t="s">
        <v>206</v>
      </c>
      <c r="K425" s="59" t="s">
        <v>207</v>
      </c>
      <c r="L425" s="59" t="s">
        <v>277</v>
      </c>
      <c r="M425" s="59" t="s">
        <v>426</v>
      </c>
      <c r="N425" s="59" t="s">
        <v>207</v>
      </c>
      <c r="O425" s="59" t="s">
        <v>207</v>
      </c>
      <c r="P425" s="47">
        <v>1010793</v>
      </c>
      <c r="Q425" s="58">
        <v>10107.93</v>
      </c>
      <c r="R425" t="str">
        <f t="shared" si="8"/>
        <v>201704</v>
      </c>
      <c r="S425" s="39">
        <f>Q425</f>
        <v>10107.93</v>
      </c>
    </row>
    <row r="426" spans="1:19">
      <c r="A426" s="59" t="s">
        <v>198</v>
      </c>
      <c r="B426" s="59" t="s">
        <v>199</v>
      </c>
      <c r="C426" s="59" t="s">
        <v>200</v>
      </c>
      <c r="D426" s="59" t="s">
        <v>201</v>
      </c>
      <c r="E426" s="59" t="s">
        <v>201</v>
      </c>
      <c r="F426" s="59" t="s">
        <v>202</v>
      </c>
      <c r="G426" s="59" t="s">
        <v>203</v>
      </c>
      <c r="H426" s="59" t="s">
        <v>204</v>
      </c>
      <c r="I426" s="59" t="s">
        <v>277</v>
      </c>
      <c r="J426" s="59" t="s">
        <v>206</v>
      </c>
      <c r="K426" s="59" t="s">
        <v>207</v>
      </c>
      <c r="L426" s="59" t="s">
        <v>277</v>
      </c>
      <c r="M426" s="59" t="s">
        <v>426</v>
      </c>
      <c r="N426" s="59" t="s">
        <v>209</v>
      </c>
      <c r="O426" s="59" t="s">
        <v>207</v>
      </c>
      <c r="P426" s="47">
        <v>264525</v>
      </c>
      <c r="Q426" s="58">
        <v>-2645.25</v>
      </c>
      <c r="R426" t="str">
        <f t="shared" si="8"/>
        <v>201704</v>
      </c>
      <c r="S426" s="39">
        <f>-Q426</f>
        <v>2645.25</v>
      </c>
    </row>
    <row r="427" spans="1:19">
      <c r="A427" s="59" t="s">
        <v>198</v>
      </c>
      <c r="B427" s="59" t="s">
        <v>199</v>
      </c>
      <c r="C427" s="59" t="s">
        <v>200</v>
      </c>
      <c r="D427" s="59" t="s">
        <v>201</v>
      </c>
      <c r="E427" s="59" t="s">
        <v>201</v>
      </c>
      <c r="F427" s="59" t="s">
        <v>202</v>
      </c>
      <c r="G427" s="59" t="s">
        <v>203</v>
      </c>
      <c r="H427" s="59" t="s">
        <v>204</v>
      </c>
      <c r="I427" s="59" t="s">
        <v>278</v>
      </c>
      <c r="J427" s="59" t="s">
        <v>206</v>
      </c>
      <c r="K427" s="59" t="s">
        <v>207</v>
      </c>
      <c r="L427" s="59" t="s">
        <v>278</v>
      </c>
      <c r="M427" s="59" t="s">
        <v>426</v>
      </c>
      <c r="N427" s="59" t="s">
        <v>209</v>
      </c>
      <c r="O427" s="59" t="s">
        <v>207</v>
      </c>
      <c r="P427" s="47">
        <v>167224</v>
      </c>
      <c r="Q427" s="58">
        <v>-1672.24</v>
      </c>
      <c r="R427" t="str">
        <f t="shared" si="8"/>
        <v>201705</v>
      </c>
      <c r="S427" s="39">
        <f>-Q427</f>
        <v>1672.24</v>
      </c>
    </row>
    <row r="428" spans="1:19">
      <c r="A428" s="59" t="s">
        <v>198</v>
      </c>
      <c r="B428" s="59" t="s">
        <v>199</v>
      </c>
      <c r="C428" s="59" t="s">
        <v>200</v>
      </c>
      <c r="D428" s="59" t="s">
        <v>201</v>
      </c>
      <c r="E428" s="59" t="s">
        <v>201</v>
      </c>
      <c r="F428" s="59" t="s">
        <v>202</v>
      </c>
      <c r="G428" s="59" t="s">
        <v>203</v>
      </c>
      <c r="H428" s="59" t="s">
        <v>204</v>
      </c>
      <c r="I428" s="59" t="s">
        <v>278</v>
      </c>
      <c r="J428" s="59" t="s">
        <v>206</v>
      </c>
      <c r="K428" s="59" t="s">
        <v>207</v>
      </c>
      <c r="L428" s="59" t="s">
        <v>278</v>
      </c>
      <c r="M428" s="59" t="s">
        <v>426</v>
      </c>
      <c r="N428" s="59" t="s">
        <v>207</v>
      </c>
      <c r="O428" s="59" t="s">
        <v>207</v>
      </c>
      <c r="P428" s="47">
        <v>5000000</v>
      </c>
      <c r="Q428" s="55">
        <v>50000</v>
      </c>
      <c r="R428" t="str">
        <f t="shared" si="8"/>
        <v>201705</v>
      </c>
      <c r="S428" s="39">
        <f>Q428</f>
        <v>50000</v>
      </c>
    </row>
    <row r="429" spans="1:19">
      <c r="A429" s="59" t="s">
        <v>198</v>
      </c>
      <c r="B429" s="59" t="s">
        <v>199</v>
      </c>
      <c r="C429" s="59" t="s">
        <v>200</v>
      </c>
      <c r="D429" s="59" t="s">
        <v>201</v>
      </c>
      <c r="E429" s="59" t="s">
        <v>201</v>
      </c>
      <c r="F429" s="59" t="s">
        <v>202</v>
      </c>
      <c r="G429" s="59" t="s">
        <v>203</v>
      </c>
      <c r="H429" s="59" t="s">
        <v>204</v>
      </c>
      <c r="I429" s="59" t="s">
        <v>278</v>
      </c>
      <c r="J429" s="59" t="s">
        <v>206</v>
      </c>
      <c r="K429" s="59" t="s">
        <v>207</v>
      </c>
      <c r="L429" s="59" t="s">
        <v>278</v>
      </c>
      <c r="M429" s="59" t="s">
        <v>426</v>
      </c>
      <c r="N429" s="59" t="s">
        <v>207</v>
      </c>
      <c r="O429" s="59" t="s">
        <v>207</v>
      </c>
      <c r="P429" s="47">
        <v>79500000</v>
      </c>
      <c r="Q429" s="55">
        <v>795000</v>
      </c>
      <c r="R429" t="str">
        <f t="shared" si="8"/>
        <v>201705</v>
      </c>
      <c r="S429" s="39">
        <f>Q429</f>
        <v>795000</v>
      </c>
    </row>
    <row r="430" spans="1:19">
      <c r="A430" s="59" t="s">
        <v>198</v>
      </c>
      <c r="B430" s="59" t="s">
        <v>199</v>
      </c>
      <c r="C430" s="59" t="s">
        <v>200</v>
      </c>
      <c r="D430" s="59" t="s">
        <v>201</v>
      </c>
      <c r="E430" s="59" t="s">
        <v>201</v>
      </c>
      <c r="F430" s="59" t="s">
        <v>202</v>
      </c>
      <c r="G430" s="59" t="s">
        <v>203</v>
      </c>
      <c r="H430" s="59" t="s">
        <v>204</v>
      </c>
      <c r="I430" s="59" t="s">
        <v>278</v>
      </c>
      <c r="J430" s="59" t="s">
        <v>206</v>
      </c>
      <c r="K430" s="59" t="s">
        <v>207</v>
      </c>
      <c r="L430" s="59" t="s">
        <v>278</v>
      </c>
      <c r="M430" s="59" t="s">
        <v>426</v>
      </c>
      <c r="N430" s="59" t="s">
        <v>209</v>
      </c>
      <c r="O430" s="59" t="s">
        <v>207</v>
      </c>
      <c r="P430" s="47">
        <v>105435790</v>
      </c>
      <c r="Q430" s="55">
        <v>-1054357.8999999999</v>
      </c>
      <c r="R430" t="str">
        <f t="shared" si="8"/>
        <v>201705</v>
      </c>
      <c r="S430" s="39">
        <f>-Q430</f>
        <v>1054357.8999999999</v>
      </c>
    </row>
    <row r="431" spans="1:19">
      <c r="A431" s="59" t="s">
        <v>198</v>
      </c>
      <c r="B431" s="59" t="s">
        <v>199</v>
      </c>
      <c r="C431" s="59" t="s">
        <v>200</v>
      </c>
      <c r="D431" s="59" t="s">
        <v>201</v>
      </c>
      <c r="E431" s="59" t="s">
        <v>201</v>
      </c>
      <c r="F431" s="59" t="s">
        <v>202</v>
      </c>
      <c r="G431" s="59" t="s">
        <v>203</v>
      </c>
      <c r="H431" s="59" t="s">
        <v>204</v>
      </c>
      <c r="I431" s="59" t="s">
        <v>279</v>
      </c>
      <c r="J431" s="59" t="s">
        <v>206</v>
      </c>
      <c r="K431" s="59" t="s">
        <v>207</v>
      </c>
      <c r="L431" s="59" t="s">
        <v>279</v>
      </c>
      <c r="M431" s="59" t="s">
        <v>426</v>
      </c>
      <c r="N431" s="59" t="s">
        <v>207</v>
      </c>
      <c r="O431" s="59" t="s">
        <v>207</v>
      </c>
      <c r="P431" s="47">
        <v>192311</v>
      </c>
      <c r="Q431" s="58">
        <v>1923.11</v>
      </c>
      <c r="R431" t="str">
        <f t="shared" si="8"/>
        <v>201705</v>
      </c>
      <c r="S431" s="39">
        <f>Q431</f>
        <v>1923.11</v>
      </c>
    </row>
    <row r="432" spans="1:19">
      <c r="A432" s="59" t="s">
        <v>198</v>
      </c>
      <c r="B432" s="59" t="s">
        <v>199</v>
      </c>
      <c r="C432" s="59" t="s">
        <v>200</v>
      </c>
      <c r="D432" s="59" t="s">
        <v>201</v>
      </c>
      <c r="E432" s="59" t="s">
        <v>201</v>
      </c>
      <c r="F432" s="59" t="s">
        <v>202</v>
      </c>
      <c r="G432" s="59" t="s">
        <v>203</v>
      </c>
      <c r="H432" s="59" t="s">
        <v>204</v>
      </c>
      <c r="I432" s="59" t="s">
        <v>279</v>
      </c>
      <c r="J432" s="59" t="s">
        <v>206</v>
      </c>
      <c r="K432" s="59" t="s">
        <v>207</v>
      </c>
      <c r="L432" s="59" t="s">
        <v>279</v>
      </c>
      <c r="M432" s="59" t="s">
        <v>426</v>
      </c>
      <c r="N432" s="59" t="s">
        <v>207</v>
      </c>
      <c r="O432" s="59" t="s">
        <v>207</v>
      </c>
      <c r="P432" s="47">
        <v>1822690</v>
      </c>
      <c r="Q432" s="58">
        <v>18226.900000000001</v>
      </c>
      <c r="R432" t="str">
        <f t="shared" si="8"/>
        <v>201705</v>
      </c>
      <c r="S432" s="39">
        <f>Q432</f>
        <v>18226.900000000001</v>
      </c>
    </row>
    <row r="433" spans="1:19">
      <c r="A433" s="59" t="s">
        <v>198</v>
      </c>
      <c r="B433" s="59" t="s">
        <v>199</v>
      </c>
      <c r="C433" s="59" t="s">
        <v>200</v>
      </c>
      <c r="D433" s="59" t="s">
        <v>201</v>
      </c>
      <c r="E433" s="59" t="s">
        <v>201</v>
      </c>
      <c r="F433" s="59" t="s">
        <v>202</v>
      </c>
      <c r="G433" s="59" t="s">
        <v>203</v>
      </c>
      <c r="H433" s="59" t="s">
        <v>204</v>
      </c>
      <c r="I433" s="59" t="s">
        <v>279</v>
      </c>
      <c r="J433" s="59" t="s">
        <v>206</v>
      </c>
      <c r="K433" s="59" t="s">
        <v>207</v>
      </c>
      <c r="L433" s="59" t="s">
        <v>279</v>
      </c>
      <c r="M433" s="59" t="s">
        <v>426</v>
      </c>
      <c r="N433" s="59" t="s">
        <v>209</v>
      </c>
      <c r="O433" s="59" t="s">
        <v>207</v>
      </c>
      <c r="P433" s="47">
        <v>19891827</v>
      </c>
      <c r="Q433" s="55">
        <v>-198918.27</v>
      </c>
      <c r="R433" t="str">
        <f t="shared" si="8"/>
        <v>201705</v>
      </c>
      <c r="S433" s="39">
        <f>-Q433</f>
        <v>198918.27</v>
      </c>
    </row>
    <row r="434" spans="1:19">
      <c r="A434" s="59" t="s">
        <v>198</v>
      </c>
      <c r="B434" s="59" t="s">
        <v>199</v>
      </c>
      <c r="C434" s="59" t="s">
        <v>200</v>
      </c>
      <c r="D434" s="59" t="s">
        <v>201</v>
      </c>
      <c r="E434" s="59" t="s">
        <v>201</v>
      </c>
      <c r="F434" s="59" t="s">
        <v>202</v>
      </c>
      <c r="G434" s="59" t="s">
        <v>203</v>
      </c>
      <c r="H434" s="59" t="s">
        <v>204</v>
      </c>
      <c r="I434" s="59" t="s">
        <v>280</v>
      </c>
      <c r="J434" s="59" t="s">
        <v>206</v>
      </c>
      <c r="K434" s="59" t="s">
        <v>207</v>
      </c>
      <c r="L434" s="59" t="s">
        <v>280</v>
      </c>
      <c r="M434" s="59" t="s">
        <v>426</v>
      </c>
      <c r="N434" s="59" t="s">
        <v>209</v>
      </c>
      <c r="O434" s="59" t="s">
        <v>207</v>
      </c>
      <c r="P434" s="47">
        <v>490034</v>
      </c>
      <c r="Q434" s="58">
        <v>-4900.34</v>
      </c>
      <c r="R434" t="str">
        <f t="shared" si="8"/>
        <v>201705</v>
      </c>
      <c r="S434" s="39">
        <f>-Q434</f>
        <v>4900.34</v>
      </c>
    </row>
    <row r="435" spans="1:19">
      <c r="A435" s="59" t="s">
        <v>198</v>
      </c>
      <c r="B435" s="59" t="s">
        <v>199</v>
      </c>
      <c r="C435" s="59" t="s">
        <v>200</v>
      </c>
      <c r="D435" s="59" t="s">
        <v>201</v>
      </c>
      <c r="E435" s="59" t="s">
        <v>201</v>
      </c>
      <c r="F435" s="59" t="s">
        <v>202</v>
      </c>
      <c r="G435" s="59" t="s">
        <v>203</v>
      </c>
      <c r="H435" s="59" t="s">
        <v>204</v>
      </c>
      <c r="I435" s="59" t="s">
        <v>280</v>
      </c>
      <c r="J435" s="59" t="s">
        <v>206</v>
      </c>
      <c r="K435" s="59" t="s">
        <v>207</v>
      </c>
      <c r="L435" s="59" t="s">
        <v>280</v>
      </c>
      <c r="M435" s="59" t="s">
        <v>426</v>
      </c>
      <c r="N435" s="59" t="s">
        <v>209</v>
      </c>
      <c r="O435" s="59" t="s">
        <v>207</v>
      </c>
      <c r="P435" s="47">
        <v>50939697</v>
      </c>
      <c r="Q435" s="55">
        <v>-509396.97</v>
      </c>
      <c r="R435" t="str">
        <f t="shared" si="8"/>
        <v>201705</v>
      </c>
      <c r="S435" s="39">
        <f>-Q435</f>
        <v>509396.97</v>
      </c>
    </row>
    <row r="436" spans="1:19">
      <c r="A436" s="59" t="s">
        <v>198</v>
      </c>
      <c r="B436" s="59" t="s">
        <v>199</v>
      </c>
      <c r="C436" s="59" t="s">
        <v>200</v>
      </c>
      <c r="D436" s="59" t="s">
        <v>201</v>
      </c>
      <c r="E436" s="59" t="s">
        <v>201</v>
      </c>
      <c r="F436" s="59" t="s">
        <v>202</v>
      </c>
      <c r="G436" s="59" t="s">
        <v>203</v>
      </c>
      <c r="H436" s="59" t="s">
        <v>204</v>
      </c>
      <c r="I436" s="59" t="s">
        <v>281</v>
      </c>
      <c r="J436" s="59" t="s">
        <v>206</v>
      </c>
      <c r="K436" s="59" t="s">
        <v>207</v>
      </c>
      <c r="L436" s="59" t="s">
        <v>281</v>
      </c>
      <c r="M436" s="59" t="s">
        <v>426</v>
      </c>
      <c r="N436" s="59" t="s">
        <v>207</v>
      </c>
      <c r="O436" s="59" t="s">
        <v>207</v>
      </c>
      <c r="P436" s="47">
        <v>624528</v>
      </c>
      <c r="Q436" s="58">
        <v>6245.28</v>
      </c>
      <c r="R436" t="str">
        <f t="shared" si="8"/>
        <v>201705</v>
      </c>
      <c r="S436" s="39">
        <f>Q436</f>
        <v>6245.28</v>
      </c>
    </row>
    <row r="437" spans="1:19">
      <c r="A437" s="59" t="s">
        <v>198</v>
      </c>
      <c r="B437" s="59" t="s">
        <v>199</v>
      </c>
      <c r="C437" s="59" t="s">
        <v>200</v>
      </c>
      <c r="D437" s="59" t="s">
        <v>201</v>
      </c>
      <c r="E437" s="59" t="s">
        <v>201</v>
      </c>
      <c r="F437" s="59" t="s">
        <v>202</v>
      </c>
      <c r="G437" s="59" t="s">
        <v>203</v>
      </c>
      <c r="H437" s="59" t="s">
        <v>204</v>
      </c>
      <c r="I437" s="59" t="s">
        <v>281</v>
      </c>
      <c r="J437" s="59" t="s">
        <v>206</v>
      </c>
      <c r="K437" s="59" t="s">
        <v>207</v>
      </c>
      <c r="L437" s="59" t="s">
        <v>281</v>
      </c>
      <c r="M437" s="59" t="s">
        <v>426</v>
      </c>
      <c r="N437" s="59" t="s">
        <v>207</v>
      </c>
      <c r="O437" s="59" t="s">
        <v>207</v>
      </c>
      <c r="P437" s="47">
        <v>25000000</v>
      </c>
      <c r="Q437" s="55">
        <v>250000</v>
      </c>
      <c r="R437" t="str">
        <f t="shared" si="8"/>
        <v>201705</v>
      </c>
      <c r="S437" s="39">
        <f>Q437</f>
        <v>250000</v>
      </c>
    </row>
    <row r="438" spans="1:19">
      <c r="A438" s="59" t="s">
        <v>198</v>
      </c>
      <c r="B438" s="59" t="s">
        <v>199</v>
      </c>
      <c r="C438" s="59" t="s">
        <v>200</v>
      </c>
      <c r="D438" s="59" t="s">
        <v>201</v>
      </c>
      <c r="E438" s="59" t="s">
        <v>201</v>
      </c>
      <c r="F438" s="59" t="s">
        <v>202</v>
      </c>
      <c r="G438" s="59" t="s">
        <v>203</v>
      </c>
      <c r="H438" s="59" t="s">
        <v>204</v>
      </c>
      <c r="I438" s="59" t="s">
        <v>282</v>
      </c>
      <c r="J438" s="59" t="s">
        <v>206</v>
      </c>
      <c r="K438" s="59" t="s">
        <v>207</v>
      </c>
      <c r="L438" s="59" t="s">
        <v>282</v>
      </c>
      <c r="M438" s="59" t="s">
        <v>426</v>
      </c>
      <c r="N438" s="59" t="s">
        <v>209</v>
      </c>
      <c r="O438" s="59" t="s">
        <v>207</v>
      </c>
      <c r="P438" s="47">
        <v>1037386</v>
      </c>
      <c r="Q438" s="58">
        <v>-10373.86</v>
      </c>
      <c r="R438" t="str">
        <f t="shared" si="8"/>
        <v>201705</v>
      </c>
      <c r="S438" s="39">
        <f t="shared" ref="S438:S443" si="9">-Q438</f>
        <v>10373.86</v>
      </c>
    </row>
    <row r="439" spans="1:19">
      <c r="A439" s="59" t="s">
        <v>198</v>
      </c>
      <c r="B439" s="59" t="s">
        <v>199</v>
      </c>
      <c r="C439" s="59" t="s">
        <v>200</v>
      </c>
      <c r="D439" s="59" t="s">
        <v>201</v>
      </c>
      <c r="E439" s="59" t="s">
        <v>201</v>
      </c>
      <c r="F439" s="59" t="s">
        <v>202</v>
      </c>
      <c r="G439" s="59" t="s">
        <v>203</v>
      </c>
      <c r="H439" s="59" t="s">
        <v>204</v>
      </c>
      <c r="I439" s="59" t="s">
        <v>283</v>
      </c>
      <c r="J439" s="59" t="s">
        <v>206</v>
      </c>
      <c r="K439" s="59" t="s">
        <v>207</v>
      </c>
      <c r="L439" s="59" t="s">
        <v>283</v>
      </c>
      <c r="M439" s="59" t="s">
        <v>426</v>
      </c>
      <c r="N439" s="59" t="s">
        <v>209</v>
      </c>
      <c r="O439" s="59" t="s">
        <v>207</v>
      </c>
      <c r="P439" s="47">
        <v>494714</v>
      </c>
      <c r="Q439" s="58">
        <v>-4947.1400000000003</v>
      </c>
      <c r="R439" t="str">
        <f t="shared" si="8"/>
        <v>201705</v>
      </c>
      <c r="S439" s="39">
        <f t="shared" si="9"/>
        <v>4947.1400000000003</v>
      </c>
    </row>
    <row r="440" spans="1:19">
      <c r="A440" s="59" t="s">
        <v>198</v>
      </c>
      <c r="B440" s="59" t="s">
        <v>199</v>
      </c>
      <c r="C440" s="59" t="s">
        <v>200</v>
      </c>
      <c r="D440" s="59" t="s">
        <v>201</v>
      </c>
      <c r="E440" s="59" t="s">
        <v>201</v>
      </c>
      <c r="F440" s="59" t="s">
        <v>202</v>
      </c>
      <c r="G440" s="59" t="s">
        <v>203</v>
      </c>
      <c r="H440" s="59" t="s">
        <v>204</v>
      </c>
      <c r="I440" s="59" t="s">
        <v>283</v>
      </c>
      <c r="J440" s="59" t="s">
        <v>206</v>
      </c>
      <c r="K440" s="59" t="s">
        <v>207</v>
      </c>
      <c r="L440" s="59" t="s">
        <v>283</v>
      </c>
      <c r="M440" s="59" t="s">
        <v>426</v>
      </c>
      <c r="N440" s="59" t="s">
        <v>209</v>
      </c>
      <c r="O440" s="59" t="s">
        <v>207</v>
      </c>
      <c r="P440" s="47">
        <v>24814423</v>
      </c>
      <c r="Q440" s="55">
        <v>-248144.23</v>
      </c>
      <c r="R440" t="str">
        <f t="shared" si="8"/>
        <v>201705</v>
      </c>
      <c r="S440" s="39">
        <f t="shared" si="9"/>
        <v>248144.23</v>
      </c>
    </row>
    <row r="441" spans="1:19">
      <c r="A441" s="59" t="s">
        <v>198</v>
      </c>
      <c r="B441" s="59" t="s">
        <v>199</v>
      </c>
      <c r="C441" s="59" t="s">
        <v>200</v>
      </c>
      <c r="D441" s="59" t="s">
        <v>201</v>
      </c>
      <c r="E441" s="59" t="s">
        <v>201</v>
      </c>
      <c r="F441" s="59" t="s">
        <v>202</v>
      </c>
      <c r="G441" s="59" t="s">
        <v>203</v>
      </c>
      <c r="H441" s="59" t="s">
        <v>204</v>
      </c>
      <c r="I441" s="59" t="s">
        <v>284</v>
      </c>
      <c r="J441" s="59" t="s">
        <v>206</v>
      </c>
      <c r="K441" s="59" t="s">
        <v>207</v>
      </c>
      <c r="L441" s="59" t="s">
        <v>284</v>
      </c>
      <c r="M441" s="59" t="s">
        <v>426</v>
      </c>
      <c r="N441" s="59" t="s">
        <v>209</v>
      </c>
      <c r="O441" s="59" t="s">
        <v>207</v>
      </c>
      <c r="P441" s="47">
        <v>21260</v>
      </c>
      <c r="Q441" s="58">
        <v>-212.6</v>
      </c>
      <c r="R441" t="str">
        <f t="shared" si="8"/>
        <v>201705</v>
      </c>
      <c r="S441" s="39">
        <f t="shared" si="9"/>
        <v>212.6</v>
      </c>
    </row>
    <row r="442" spans="1:19">
      <c r="A442" s="59" t="s">
        <v>198</v>
      </c>
      <c r="B442" s="59" t="s">
        <v>199</v>
      </c>
      <c r="C442" s="59" t="s">
        <v>200</v>
      </c>
      <c r="D442" s="59" t="s">
        <v>201</v>
      </c>
      <c r="E442" s="59" t="s">
        <v>201</v>
      </c>
      <c r="F442" s="59" t="s">
        <v>202</v>
      </c>
      <c r="G442" s="59" t="s">
        <v>203</v>
      </c>
      <c r="H442" s="59" t="s">
        <v>204</v>
      </c>
      <c r="I442" s="59" t="s">
        <v>285</v>
      </c>
      <c r="J442" s="59" t="s">
        <v>206</v>
      </c>
      <c r="K442" s="59" t="s">
        <v>207</v>
      </c>
      <c r="L442" s="59" t="s">
        <v>285</v>
      </c>
      <c r="M442" s="59" t="s">
        <v>426</v>
      </c>
      <c r="N442" s="59" t="s">
        <v>209</v>
      </c>
      <c r="O442" s="59" t="s">
        <v>207</v>
      </c>
      <c r="P442" s="47">
        <v>5187</v>
      </c>
      <c r="Q442" s="58">
        <v>-51.87</v>
      </c>
      <c r="R442" t="str">
        <f t="shared" si="8"/>
        <v>201705</v>
      </c>
      <c r="S442" s="39">
        <f t="shared" si="9"/>
        <v>51.87</v>
      </c>
    </row>
    <row r="443" spans="1:19">
      <c r="A443" s="59" t="s">
        <v>198</v>
      </c>
      <c r="B443" s="59" t="s">
        <v>199</v>
      </c>
      <c r="C443" s="59" t="s">
        <v>200</v>
      </c>
      <c r="D443" s="59" t="s">
        <v>201</v>
      </c>
      <c r="E443" s="59" t="s">
        <v>201</v>
      </c>
      <c r="F443" s="59" t="s">
        <v>202</v>
      </c>
      <c r="G443" s="59" t="s">
        <v>203</v>
      </c>
      <c r="H443" s="59" t="s">
        <v>204</v>
      </c>
      <c r="I443" s="59" t="s">
        <v>286</v>
      </c>
      <c r="J443" s="59" t="s">
        <v>206</v>
      </c>
      <c r="K443" s="59" t="s">
        <v>207</v>
      </c>
      <c r="L443" s="59" t="s">
        <v>286</v>
      </c>
      <c r="M443" s="59" t="s">
        <v>426</v>
      </c>
      <c r="N443" s="59" t="s">
        <v>209</v>
      </c>
      <c r="O443" s="59" t="s">
        <v>207</v>
      </c>
      <c r="P443" s="47">
        <v>152443</v>
      </c>
      <c r="Q443" s="58">
        <v>-1524.43</v>
      </c>
      <c r="R443" t="str">
        <f t="shared" si="8"/>
        <v>201705</v>
      </c>
      <c r="S443" s="39">
        <f t="shared" si="9"/>
        <v>1524.43</v>
      </c>
    </row>
    <row r="444" spans="1:19">
      <c r="A444" s="59" t="s">
        <v>198</v>
      </c>
      <c r="B444" s="59" t="s">
        <v>199</v>
      </c>
      <c r="C444" s="59" t="s">
        <v>200</v>
      </c>
      <c r="D444" s="59" t="s">
        <v>201</v>
      </c>
      <c r="E444" s="59" t="s">
        <v>201</v>
      </c>
      <c r="F444" s="59" t="s">
        <v>202</v>
      </c>
      <c r="G444" s="59" t="s">
        <v>203</v>
      </c>
      <c r="H444" s="59" t="s">
        <v>204</v>
      </c>
      <c r="I444" s="59" t="s">
        <v>287</v>
      </c>
      <c r="J444" s="59" t="s">
        <v>206</v>
      </c>
      <c r="K444" s="59" t="s">
        <v>207</v>
      </c>
      <c r="L444" s="59" t="s">
        <v>287</v>
      </c>
      <c r="M444" s="59" t="s">
        <v>426</v>
      </c>
      <c r="N444" s="59" t="s">
        <v>207</v>
      </c>
      <c r="O444" s="59" t="s">
        <v>207</v>
      </c>
      <c r="P444" s="47">
        <v>299450</v>
      </c>
      <c r="Q444" s="58">
        <v>2994.5</v>
      </c>
      <c r="R444" t="str">
        <f t="shared" si="8"/>
        <v>201705</v>
      </c>
      <c r="S444" s="39">
        <f>Q444</f>
        <v>2994.5</v>
      </c>
    </row>
    <row r="445" spans="1:19">
      <c r="A445" s="59" t="s">
        <v>198</v>
      </c>
      <c r="B445" s="59" t="s">
        <v>199</v>
      </c>
      <c r="C445" s="59" t="s">
        <v>200</v>
      </c>
      <c r="D445" s="59" t="s">
        <v>201</v>
      </c>
      <c r="E445" s="59" t="s">
        <v>201</v>
      </c>
      <c r="F445" s="59" t="s">
        <v>202</v>
      </c>
      <c r="G445" s="59" t="s">
        <v>203</v>
      </c>
      <c r="H445" s="59" t="s">
        <v>204</v>
      </c>
      <c r="I445" s="59" t="s">
        <v>288</v>
      </c>
      <c r="J445" s="59" t="s">
        <v>206</v>
      </c>
      <c r="K445" s="59" t="s">
        <v>207</v>
      </c>
      <c r="L445" s="59" t="s">
        <v>288</v>
      </c>
      <c r="M445" s="59" t="s">
        <v>426</v>
      </c>
      <c r="N445" s="59" t="s">
        <v>207</v>
      </c>
      <c r="O445" s="59" t="s">
        <v>207</v>
      </c>
      <c r="P445" s="47">
        <v>384554</v>
      </c>
      <c r="Q445" s="58">
        <v>3845.54</v>
      </c>
      <c r="R445" t="str">
        <f t="shared" si="8"/>
        <v>201705</v>
      </c>
      <c r="S445" s="39">
        <f>Q445</f>
        <v>3845.54</v>
      </c>
    </row>
    <row r="446" spans="1:19">
      <c r="A446" s="59" t="s">
        <v>198</v>
      </c>
      <c r="B446" s="59" t="s">
        <v>199</v>
      </c>
      <c r="C446" s="59" t="s">
        <v>200</v>
      </c>
      <c r="D446" s="59" t="s">
        <v>201</v>
      </c>
      <c r="E446" s="59" t="s">
        <v>201</v>
      </c>
      <c r="F446" s="59" t="s">
        <v>202</v>
      </c>
      <c r="G446" s="59" t="s">
        <v>203</v>
      </c>
      <c r="H446" s="59" t="s">
        <v>204</v>
      </c>
      <c r="I446" s="59" t="s">
        <v>288</v>
      </c>
      <c r="J446" s="59" t="s">
        <v>206</v>
      </c>
      <c r="K446" s="59" t="s">
        <v>207</v>
      </c>
      <c r="L446" s="59" t="s">
        <v>288</v>
      </c>
      <c r="M446" s="59" t="s">
        <v>426</v>
      </c>
      <c r="N446" s="59" t="s">
        <v>209</v>
      </c>
      <c r="O446" s="59" t="s">
        <v>207</v>
      </c>
      <c r="P446" s="47">
        <v>35123383</v>
      </c>
      <c r="Q446" s="55">
        <v>-351233.83</v>
      </c>
      <c r="R446" t="str">
        <f t="shared" si="8"/>
        <v>201705</v>
      </c>
      <c r="S446" s="39">
        <f>-Q446</f>
        <v>351233.83</v>
      </c>
    </row>
    <row r="447" spans="1:19">
      <c r="A447" s="59" t="s">
        <v>198</v>
      </c>
      <c r="B447" s="59" t="s">
        <v>199</v>
      </c>
      <c r="C447" s="59" t="s">
        <v>200</v>
      </c>
      <c r="D447" s="59" t="s">
        <v>201</v>
      </c>
      <c r="E447" s="59" t="s">
        <v>201</v>
      </c>
      <c r="F447" s="59" t="s">
        <v>202</v>
      </c>
      <c r="G447" s="59" t="s">
        <v>203</v>
      </c>
      <c r="H447" s="59" t="s">
        <v>204</v>
      </c>
      <c r="I447" s="59" t="s">
        <v>289</v>
      </c>
      <c r="J447" s="59" t="s">
        <v>206</v>
      </c>
      <c r="K447" s="59" t="s">
        <v>207</v>
      </c>
      <c r="L447" s="59" t="s">
        <v>289</v>
      </c>
      <c r="M447" s="59" t="s">
        <v>426</v>
      </c>
      <c r="N447" s="59" t="s">
        <v>209</v>
      </c>
      <c r="O447" s="59" t="s">
        <v>207</v>
      </c>
      <c r="P447" s="47">
        <v>929509</v>
      </c>
      <c r="Q447" s="58">
        <v>-9295.09</v>
      </c>
      <c r="R447" t="str">
        <f t="shared" si="8"/>
        <v>201705</v>
      </c>
      <c r="S447" s="39">
        <f>-Q447</f>
        <v>9295.09</v>
      </c>
    </row>
    <row r="448" spans="1:19">
      <c r="A448" s="59" t="s">
        <v>198</v>
      </c>
      <c r="B448" s="59" t="s">
        <v>199</v>
      </c>
      <c r="C448" s="59" t="s">
        <v>200</v>
      </c>
      <c r="D448" s="59" t="s">
        <v>201</v>
      </c>
      <c r="E448" s="59" t="s">
        <v>201</v>
      </c>
      <c r="F448" s="59" t="s">
        <v>202</v>
      </c>
      <c r="G448" s="59" t="s">
        <v>203</v>
      </c>
      <c r="H448" s="59" t="s">
        <v>204</v>
      </c>
      <c r="I448" s="59" t="s">
        <v>289</v>
      </c>
      <c r="J448" s="59" t="s">
        <v>206</v>
      </c>
      <c r="K448" s="59" t="s">
        <v>207</v>
      </c>
      <c r="L448" s="59" t="s">
        <v>289</v>
      </c>
      <c r="M448" s="59" t="s">
        <v>426</v>
      </c>
      <c r="N448" s="59" t="s">
        <v>209</v>
      </c>
      <c r="O448" s="59" t="s">
        <v>207</v>
      </c>
      <c r="P448" s="47">
        <v>19965379</v>
      </c>
      <c r="Q448" s="55">
        <v>-199653.79</v>
      </c>
      <c r="R448" t="str">
        <f t="shared" si="8"/>
        <v>201705</v>
      </c>
      <c r="S448" s="39">
        <f>-Q448</f>
        <v>199653.79</v>
      </c>
    </row>
    <row r="449" spans="1:19">
      <c r="A449" s="59" t="s">
        <v>198</v>
      </c>
      <c r="B449" s="59" t="s">
        <v>199</v>
      </c>
      <c r="C449" s="59" t="s">
        <v>200</v>
      </c>
      <c r="D449" s="59" t="s">
        <v>201</v>
      </c>
      <c r="E449" s="59" t="s">
        <v>201</v>
      </c>
      <c r="F449" s="59" t="s">
        <v>202</v>
      </c>
      <c r="G449" s="59" t="s">
        <v>203</v>
      </c>
      <c r="H449" s="59" t="s">
        <v>204</v>
      </c>
      <c r="I449" s="59" t="s">
        <v>290</v>
      </c>
      <c r="J449" s="59" t="s">
        <v>206</v>
      </c>
      <c r="K449" s="59" t="s">
        <v>207</v>
      </c>
      <c r="L449" s="59" t="s">
        <v>290</v>
      </c>
      <c r="M449" s="59" t="s">
        <v>426</v>
      </c>
      <c r="N449" s="59" t="s">
        <v>207</v>
      </c>
      <c r="O449" s="59" t="s">
        <v>207</v>
      </c>
      <c r="P449" s="47">
        <v>641526</v>
      </c>
      <c r="Q449" s="58">
        <v>6415.26</v>
      </c>
      <c r="R449" t="str">
        <f t="shared" si="8"/>
        <v>201705</v>
      </c>
      <c r="S449" s="39">
        <f>Q449</f>
        <v>6415.26</v>
      </c>
    </row>
    <row r="450" spans="1:19">
      <c r="A450" s="59" t="s">
        <v>198</v>
      </c>
      <c r="B450" s="59" t="s">
        <v>199</v>
      </c>
      <c r="C450" s="59" t="s">
        <v>200</v>
      </c>
      <c r="D450" s="59" t="s">
        <v>201</v>
      </c>
      <c r="E450" s="59" t="s">
        <v>201</v>
      </c>
      <c r="F450" s="59" t="s">
        <v>202</v>
      </c>
      <c r="G450" s="59" t="s">
        <v>203</v>
      </c>
      <c r="H450" s="59" t="s">
        <v>204</v>
      </c>
      <c r="I450" s="59" t="s">
        <v>291</v>
      </c>
      <c r="J450" s="59" t="s">
        <v>206</v>
      </c>
      <c r="K450" s="59" t="s">
        <v>207</v>
      </c>
      <c r="L450" s="59" t="s">
        <v>291</v>
      </c>
      <c r="M450" s="59" t="s">
        <v>426</v>
      </c>
      <c r="N450" s="59" t="s">
        <v>207</v>
      </c>
      <c r="O450" s="59" t="s">
        <v>207</v>
      </c>
      <c r="P450" s="47">
        <v>117770</v>
      </c>
      <c r="Q450" s="58">
        <v>1177.7</v>
      </c>
      <c r="R450" t="str">
        <f t="shared" si="8"/>
        <v>201705</v>
      </c>
      <c r="S450" s="39">
        <f>Q450</f>
        <v>1177.7</v>
      </c>
    </row>
    <row r="451" spans="1:19">
      <c r="A451" s="59" t="s">
        <v>198</v>
      </c>
      <c r="B451" s="59" t="s">
        <v>199</v>
      </c>
      <c r="C451" s="59" t="s">
        <v>200</v>
      </c>
      <c r="D451" s="59" t="s">
        <v>201</v>
      </c>
      <c r="E451" s="59" t="s">
        <v>201</v>
      </c>
      <c r="F451" s="59" t="s">
        <v>202</v>
      </c>
      <c r="G451" s="59" t="s">
        <v>203</v>
      </c>
      <c r="H451" s="59" t="s">
        <v>204</v>
      </c>
      <c r="I451" s="59" t="s">
        <v>292</v>
      </c>
      <c r="J451" s="59" t="s">
        <v>206</v>
      </c>
      <c r="K451" s="59" t="s">
        <v>207</v>
      </c>
      <c r="L451" s="59" t="s">
        <v>292</v>
      </c>
      <c r="M451" s="59" t="s">
        <v>426</v>
      </c>
      <c r="N451" s="59" t="s">
        <v>209</v>
      </c>
      <c r="O451" s="59" t="s">
        <v>207</v>
      </c>
      <c r="P451" s="47">
        <v>365424</v>
      </c>
      <c r="Q451" s="58">
        <v>-3654.24</v>
      </c>
      <c r="R451" t="str">
        <f t="shared" ref="R451:R514" si="10">MID(L451,1,6)</f>
        <v>201705</v>
      </c>
      <c r="S451" s="39">
        <f>-Q451</f>
        <v>3654.24</v>
      </c>
    </row>
    <row r="452" spans="1:19">
      <c r="A452" s="59" t="s">
        <v>198</v>
      </c>
      <c r="B452" s="59" t="s">
        <v>199</v>
      </c>
      <c r="C452" s="59" t="s">
        <v>200</v>
      </c>
      <c r="D452" s="59" t="s">
        <v>201</v>
      </c>
      <c r="E452" s="59" t="s">
        <v>201</v>
      </c>
      <c r="F452" s="59" t="s">
        <v>202</v>
      </c>
      <c r="G452" s="59" t="s">
        <v>203</v>
      </c>
      <c r="H452" s="59" t="s">
        <v>204</v>
      </c>
      <c r="I452" s="59" t="s">
        <v>293</v>
      </c>
      <c r="J452" s="59" t="s">
        <v>206</v>
      </c>
      <c r="K452" s="59" t="s">
        <v>207</v>
      </c>
      <c r="L452" s="59" t="s">
        <v>293</v>
      </c>
      <c r="M452" s="59" t="s">
        <v>426</v>
      </c>
      <c r="N452" s="59" t="s">
        <v>207</v>
      </c>
      <c r="O452" s="59" t="s">
        <v>207</v>
      </c>
      <c r="P452" s="47">
        <v>637342</v>
      </c>
      <c r="Q452" s="58">
        <v>6373.42</v>
      </c>
      <c r="R452" t="str">
        <f t="shared" si="10"/>
        <v>201705</v>
      </c>
      <c r="S452" s="39">
        <f>Q452</f>
        <v>6373.42</v>
      </c>
    </row>
    <row r="453" spans="1:19">
      <c r="A453" s="59" t="s">
        <v>198</v>
      </c>
      <c r="B453" s="59" t="s">
        <v>199</v>
      </c>
      <c r="C453" s="59" t="s">
        <v>200</v>
      </c>
      <c r="D453" s="59" t="s">
        <v>201</v>
      </c>
      <c r="E453" s="59" t="s">
        <v>201</v>
      </c>
      <c r="F453" s="59" t="s">
        <v>202</v>
      </c>
      <c r="G453" s="59" t="s">
        <v>203</v>
      </c>
      <c r="H453" s="59" t="s">
        <v>204</v>
      </c>
      <c r="I453" s="59" t="s">
        <v>293</v>
      </c>
      <c r="J453" s="59" t="s">
        <v>206</v>
      </c>
      <c r="K453" s="59" t="s">
        <v>207</v>
      </c>
      <c r="L453" s="59" t="s">
        <v>293</v>
      </c>
      <c r="M453" s="59" t="s">
        <v>426</v>
      </c>
      <c r="N453" s="59" t="s">
        <v>207</v>
      </c>
      <c r="O453" s="59" t="s">
        <v>207</v>
      </c>
      <c r="P453" s="47">
        <v>10000000</v>
      </c>
      <c r="Q453" s="61"/>
      <c r="R453" t="str">
        <f t="shared" si="10"/>
        <v>201705</v>
      </c>
      <c r="S453" s="39">
        <f>Q453</f>
        <v>0</v>
      </c>
    </row>
    <row r="454" spans="1:19">
      <c r="A454" s="59" t="s">
        <v>198</v>
      </c>
      <c r="B454" s="59" t="s">
        <v>199</v>
      </c>
      <c r="C454" s="59" t="s">
        <v>200</v>
      </c>
      <c r="D454" s="59" t="s">
        <v>201</v>
      </c>
      <c r="E454" s="59" t="s">
        <v>201</v>
      </c>
      <c r="F454" s="59" t="s">
        <v>202</v>
      </c>
      <c r="G454" s="59" t="s">
        <v>203</v>
      </c>
      <c r="H454" s="59" t="s">
        <v>204</v>
      </c>
      <c r="I454" s="59" t="s">
        <v>294</v>
      </c>
      <c r="J454" s="59" t="s">
        <v>206</v>
      </c>
      <c r="K454" s="59" t="s">
        <v>207</v>
      </c>
      <c r="L454" s="59" t="s">
        <v>294</v>
      </c>
      <c r="M454" s="59" t="s">
        <v>426</v>
      </c>
      <c r="N454" s="59" t="s">
        <v>209</v>
      </c>
      <c r="O454" s="59" t="s">
        <v>207</v>
      </c>
      <c r="P454" s="47">
        <v>786662</v>
      </c>
      <c r="Q454" s="58">
        <v>-7866.62</v>
      </c>
      <c r="R454" t="str">
        <f t="shared" si="10"/>
        <v>201705</v>
      </c>
      <c r="S454" s="39">
        <f>-Q454</f>
        <v>7866.62</v>
      </c>
    </row>
    <row r="455" spans="1:19">
      <c r="A455" s="59" t="s">
        <v>198</v>
      </c>
      <c r="B455" s="59" t="s">
        <v>199</v>
      </c>
      <c r="C455" s="59" t="s">
        <v>200</v>
      </c>
      <c r="D455" s="59" t="s">
        <v>201</v>
      </c>
      <c r="E455" s="59" t="s">
        <v>201</v>
      </c>
      <c r="F455" s="59" t="s">
        <v>202</v>
      </c>
      <c r="G455" s="59" t="s">
        <v>203</v>
      </c>
      <c r="H455" s="59" t="s">
        <v>204</v>
      </c>
      <c r="I455" s="59" t="s">
        <v>295</v>
      </c>
      <c r="J455" s="59" t="s">
        <v>206</v>
      </c>
      <c r="K455" s="59" t="s">
        <v>207</v>
      </c>
      <c r="L455" s="59" t="s">
        <v>295</v>
      </c>
      <c r="M455" s="59" t="s">
        <v>426</v>
      </c>
      <c r="N455" s="59" t="s">
        <v>209</v>
      </c>
      <c r="O455" s="59" t="s">
        <v>207</v>
      </c>
      <c r="P455" s="47">
        <v>10505</v>
      </c>
      <c r="Q455" s="58">
        <v>-105.05</v>
      </c>
      <c r="R455" t="str">
        <f t="shared" si="10"/>
        <v>201705</v>
      </c>
      <c r="S455" s="39">
        <f>-Q455</f>
        <v>105.05</v>
      </c>
    </row>
    <row r="456" spans="1:19">
      <c r="A456" s="59" t="s">
        <v>198</v>
      </c>
      <c r="B456" s="59" t="s">
        <v>199</v>
      </c>
      <c r="C456" s="59" t="s">
        <v>200</v>
      </c>
      <c r="D456" s="59" t="s">
        <v>201</v>
      </c>
      <c r="E456" s="59" t="s">
        <v>201</v>
      </c>
      <c r="F456" s="59" t="s">
        <v>202</v>
      </c>
      <c r="G456" s="59" t="s">
        <v>203</v>
      </c>
      <c r="H456" s="59" t="s">
        <v>204</v>
      </c>
      <c r="I456" s="59" t="s">
        <v>296</v>
      </c>
      <c r="J456" s="59" t="s">
        <v>206</v>
      </c>
      <c r="K456" s="59" t="s">
        <v>207</v>
      </c>
      <c r="L456" s="59" t="s">
        <v>296</v>
      </c>
      <c r="M456" s="59" t="s">
        <v>426</v>
      </c>
      <c r="N456" s="59" t="s">
        <v>209</v>
      </c>
      <c r="O456" s="59" t="s">
        <v>207</v>
      </c>
      <c r="P456" s="47">
        <v>8416</v>
      </c>
      <c r="Q456" s="58">
        <v>-84.16</v>
      </c>
      <c r="R456" t="str">
        <f t="shared" si="10"/>
        <v>201705</v>
      </c>
      <c r="S456" s="39">
        <f>-Q456</f>
        <v>84.16</v>
      </c>
    </row>
    <row r="457" spans="1:19">
      <c r="A457" s="59" t="s">
        <v>198</v>
      </c>
      <c r="B457" s="59" t="s">
        <v>199</v>
      </c>
      <c r="C457" s="59" t="s">
        <v>200</v>
      </c>
      <c r="D457" s="59" t="s">
        <v>201</v>
      </c>
      <c r="E457" s="59" t="s">
        <v>201</v>
      </c>
      <c r="F457" s="59" t="s">
        <v>202</v>
      </c>
      <c r="G457" s="59" t="s">
        <v>203</v>
      </c>
      <c r="H457" s="59" t="s">
        <v>204</v>
      </c>
      <c r="I457" s="59" t="s">
        <v>297</v>
      </c>
      <c r="J457" s="59" t="s">
        <v>206</v>
      </c>
      <c r="K457" s="59" t="s">
        <v>207</v>
      </c>
      <c r="L457" s="59" t="s">
        <v>297</v>
      </c>
      <c r="M457" s="59" t="s">
        <v>426</v>
      </c>
      <c r="N457" s="59" t="s">
        <v>207</v>
      </c>
      <c r="O457" s="59" t="s">
        <v>207</v>
      </c>
      <c r="P457" s="47">
        <v>2156270</v>
      </c>
      <c r="Q457" s="58">
        <v>21562.7</v>
      </c>
      <c r="R457" t="str">
        <f t="shared" si="10"/>
        <v>201705</v>
      </c>
      <c r="S457" s="39">
        <f>Q457</f>
        <v>21562.7</v>
      </c>
    </row>
    <row r="458" spans="1:19">
      <c r="A458" s="59" t="s">
        <v>198</v>
      </c>
      <c r="B458" s="59" t="s">
        <v>199</v>
      </c>
      <c r="C458" s="59" t="s">
        <v>200</v>
      </c>
      <c r="D458" s="59" t="s">
        <v>201</v>
      </c>
      <c r="E458" s="59" t="s">
        <v>201</v>
      </c>
      <c r="F458" s="59" t="s">
        <v>202</v>
      </c>
      <c r="G458" s="59" t="s">
        <v>203</v>
      </c>
      <c r="H458" s="59" t="s">
        <v>204</v>
      </c>
      <c r="I458" s="59" t="s">
        <v>297</v>
      </c>
      <c r="J458" s="59" t="s">
        <v>206</v>
      </c>
      <c r="K458" s="59" t="s">
        <v>207</v>
      </c>
      <c r="L458" s="59" t="s">
        <v>297</v>
      </c>
      <c r="M458" s="59" t="s">
        <v>426</v>
      </c>
      <c r="N458" s="59" t="s">
        <v>207</v>
      </c>
      <c r="O458" s="59" t="s">
        <v>207</v>
      </c>
      <c r="P458" s="47">
        <v>100000000</v>
      </c>
      <c r="Q458" s="55">
        <v>1000000</v>
      </c>
      <c r="R458" t="str">
        <f t="shared" si="10"/>
        <v>201705</v>
      </c>
      <c r="S458" s="39">
        <f>Q458</f>
        <v>1000000</v>
      </c>
    </row>
    <row r="459" spans="1:19">
      <c r="A459" s="59" t="s">
        <v>198</v>
      </c>
      <c r="B459" s="59" t="s">
        <v>199</v>
      </c>
      <c r="C459" s="59" t="s">
        <v>200</v>
      </c>
      <c r="D459" s="59" t="s">
        <v>201</v>
      </c>
      <c r="E459" s="59" t="s">
        <v>201</v>
      </c>
      <c r="F459" s="59" t="s">
        <v>202</v>
      </c>
      <c r="G459" s="59" t="s">
        <v>203</v>
      </c>
      <c r="H459" s="59" t="s">
        <v>204</v>
      </c>
      <c r="I459" s="59" t="s">
        <v>297</v>
      </c>
      <c r="J459" s="59" t="s">
        <v>206</v>
      </c>
      <c r="K459" s="59" t="s">
        <v>207</v>
      </c>
      <c r="L459" s="59" t="s">
        <v>297</v>
      </c>
      <c r="M459" s="59" t="s">
        <v>426</v>
      </c>
      <c r="N459" s="59" t="s">
        <v>209</v>
      </c>
      <c r="O459" s="59" t="s">
        <v>207</v>
      </c>
      <c r="P459" s="47">
        <v>1938406</v>
      </c>
      <c r="Q459" s="58">
        <v>-19384.060000000001</v>
      </c>
      <c r="R459" t="str">
        <f t="shared" si="10"/>
        <v>201705</v>
      </c>
      <c r="S459" s="39">
        <f>-Q459</f>
        <v>19384.060000000001</v>
      </c>
    </row>
    <row r="460" spans="1:19">
      <c r="A460" s="59" t="s">
        <v>198</v>
      </c>
      <c r="B460" s="59" t="s">
        <v>199</v>
      </c>
      <c r="C460" s="59" t="s">
        <v>200</v>
      </c>
      <c r="D460" s="59" t="s">
        <v>201</v>
      </c>
      <c r="E460" s="59" t="s">
        <v>201</v>
      </c>
      <c r="F460" s="59" t="s">
        <v>202</v>
      </c>
      <c r="G460" s="59" t="s">
        <v>203</v>
      </c>
      <c r="H460" s="59" t="s">
        <v>204</v>
      </c>
      <c r="I460" s="59" t="s">
        <v>297</v>
      </c>
      <c r="J460" s="59" t="s">
        <v>206</v>
      </c>
      <c r="K460" s="59" t="s">
        <v>207</v>
      </c>
      <c r="L460" s="59" t="s">
        <v>297</v>
      </c>
      <c r="M460" s="59" t="s">
        <v>426</v>
      </c>
      <c r="N460" s="59" t="s">
        <v>207</v>
      </c>
      <c r="O460" s="59" t="s">
        <v>207</v>
      </c>
      <c r="P460" s="47">
        <v>10900000</v>
      </c>
      <c r="Q460" s="55">
        <v>109000</v>
      </c>
      <c r="R460" t="str">
        <f t="shared" si="10"/>
        <v>201705</v>
      </c>
      <c r="S460" s="39">
        <f t="shared" ref="S460:S468" si="11">Q460</f>
        <v>109000</v>
      </c>
    </row>
    <row r="461" spans="1:19">
      <c r="A461" s="59" t="s">
        <v>198</v>
      </c>
      <c r="B461" s="59" t="s">
        <v>199</v>
      </c>
      <c r="C461" s="59" t="s">
        <v>200</v>
      </c>
      <c r="D461" s="59" t="s">
        <v>201</v>
      </c>
      <c r="E461" s="59" t="s">
        <v>201</v>
      </c>
      <c r="F461" s="59" t="s">
        <v>202</v>
      </c>
      <c r="G461" s="59" t="s">
        <v>203</v>
      </c>
      <c r="H461" s="59" t="s">
        <v>204</v>
      </c>
      <c r="I461" s="59" t="s">
        <v>297</v>
      </c>
      <c r="J461" s="59" t="s">
        <v>206</v>
      </c>
      <c r="K461" s="59" t="s">
        <v>207</v>
      </c>
      <c r="L461" s="59" t="s">
        <v>297</v>
      </c>
      <c r="M461" s="59" t="s">
        <v>426</v>
      </c>
      <c r="N461" s="59" t="s">
        <v>207</v>
      </c>
      <c r="O461" s="59" t="s">
        <v>207</v>
      </c>
      <c r="P461" s="47">
        <v>25000000</v>
      </c>
      <c r="Q461" s="55">
        <v>250000</v>
      </c>
      <c r="R461" t="str">
        <f t="shared" si="10"/>
        <v>201705</v>
      </c>
      <c r="S461" s="39">
        <f t="shared" si="11"/>
        <v>250000</v>
      </c>
    </row>
    <row r="462" spans="1:19">
      <c r="A462" s="59" t="s">
        <v>198</v>
      </c>
      <c r="B462" s="59" t="s">
        <v>199</v>
      </c>
      <c r="C462" s="59" t="s">
        <v>200</v>
      </c>
      <c r="D462" s="59" t="s">
        <v>201</v>
      </c>
      <c r="E462" s="59" t="s">
        <v>201</v>
      </c>
      <c r="F462" s="59" t="s">
        <v>202</v>
      </c>
      <c r="G462" s="59" t="s">
        <v>203</v>
      </c>
      <c r="H462" s="59" t="s">
        <v>204</v>
      </c>
      <c r="I462" s="59" t="s">
        <v>297</v>
      </c>
      <c r="J462" s="59" t="s">
        <v>206</v>
      </c>
      <c r="K462" s="59" t="s">
        <v>207</v>
      </c>
      <c r="L462" s="59" t="s">
        <v>297</v>
      </c>
      <c r="M462" s="59" t="s">
        <v>426</v>
      </c>
      <c r="N462" s="59" t="s">
        <v>207</v>
      </c>
      <c r="O462" s="59" t="s">
        <v>207</v>
      </c>
      <c r="P462" s="47">
        <v>25000000</v>
      </c>
      <c r="Q462" s="55">
        <v>250000</v>
      </c>
      <c r="R462" t="str">
        <f t="shared" si="10"/>
        <v>201705</v>
      </c>
      <c r="S462" s="39">
        <f t="shared" si="11"/>
        <v>250000</v>
      </c>
    </row>
    <row r="463" spans="1:19">
      <c r="A463" s="59" t="s">
        <v>198</v>
      </c>
      <c r="B463" s="59" t="s">
        <v>199</v>
      </c>
      <c r="C463" s="59" t="s">
        <v>200</v>
      </c>
      <c r="D463" s="59" t="s">
        <v>201</v>
      </c>
      <c r="E463" s="59" t="s">
        <v>201</v>
      </c>
      <c r="F463" s="59" t="s">
        <v>202</v>
      </c>
      <c r="G463" s="59" t="s">
        <v>203</v>
      </c>
      <c r="H463" s="59" t="s">
        <v>204</v>
      </c>
      <c r="I463" s="59" t="s">
        <v>298</v>
      </c>
      <c r="J463" s="59" t="s">
        <v>206</v>
      </c>
      <c r="K463" s="59" t="s">
        <v>207</v>
      </c>
      <c r="L463" s="59" t="s">
        <v>298</v>
      </c>
      <c r="M463" s="59" t="s">
        <v>426</v>
      </c>
      <c r="N463" s="59" t="s">
        <v>207</v>
      </c>
      <c r="O463" s="59" t="s">
        <v>207</v>
      </c>
      <c r="P463" s="47">
        <v>182917</v>
      </c>
      <c r="Q463" s="58">
        <v>1829.17</v>
      </c>
      <c r="R463" t="str">
        <f t="shared" si="10"/>
        <v>201706</v>
      </c>
      <c r="S463" s="39">
        <f t="shared" si="11"/>
        <v>1829.17</v>
      </c>
    </row>
    <row r="464" spans="1:19">
      <c r="A464" s="59" t="s">
        <v>198</v>
      </c>
      <c r="B464" s="59" t="s">
        <v>199</v>
      </c>
      <c r="C464" s="59" t="s">
        <v>200</v>
      </c>
      <c r="D464" s="59" t="s">
        <v>201</v>
      </c>
      <c r="E464" s="59" t="s">
        <v>201</v>
      </c>
      <c r="F464" s="59" t="s">
        <v>202</v>
      </c>
      <c r="G464" s="59" t="s">
        <v>203</v>
      </c>
      <c r="H464" s="59" t="s">
        <v>204</v>
      </c>
      <c r="I464" s="59" t="s">
        <v>298</v>
      </c>
      <c r="J464" s="59" t="s">
        <v>206</v>
      </c>
      <c r="K464" s="59" t="s">
        <v>207</v>
      </c>
      <c r="L464" s="59" t="s">
        <v>298</v>
      </c>
      <c r="M464" s="59" t="s">
        <v>426</v>
      </c>
      <c r="N464" s="59" t="s">
        <v>207</v>
      </c>
      <c r="O464" s="59" t="s">
        <v>207</v>
      </c>
      <c r="P464" s="47">
        <v>20000000</v>
      </c>
      <c r="Q464" s="55">
        <v>200000</v>
      </c>
      <c r="R464" t="str">
        <f t="shared" si="10"/>
        <v>201706</v>
      </c>
      <c r="S464" s="39">
        <f t="shared" si="11"/>
        <v>200000</v>
      </c>
    </row>
    <row r="465" spans="1:19">
      <c r="A465" s="59" t="s">
        <v>198</v>
      </c>
      <c r="B465" s="59" t="s">
        <v>199</v>
      </c>
      <c r="C465" s="59" t="s">
        <v>200</v>
      </c>
      <c r="D465" s="59" t="s">
        <v>201</v>
      </c>
      <c r="E465" s="59" t="s">
        <v>201</v>
      </c>
      <c r="F465" s="59" t="s">
        <v>202</v>
      </c>
      <c r="G465" s="59" t="s">
        <v>203</v>
      </c>
      <c r="H465" s="59" t="s">
        <v>204</v>
      </c>
      <c r="I465" s="59" t="s">
        <v>298</v>
      </c>
      <c r="J465" s="59" t="s">
        <v>206</v>
      </c>
      <c r="K465" s="59" t="s">
        <v>207</v>
      </c>
      <c r="L465" s="59" t="s">
        <v>298</v>
      </c>
      <c r="M465" s="59" t="s">
        <v>426</v>
      </c>
      <c r="N465" s="59" t="s">
        <v>207</v>
      </c>
      <c r="O465" s="59" t="s">
        <v>207</v>
      </c>
      <c r="P465" s="47">
        <v>40000000</v>
      </c>
      <c r="Q465" s="55">
        <v>400000</v>
      </c>
      <c r="R465" t="str">
        <f t="shared" si="10"/>
        <v>201706</v>
      </c>
      <c r="S465" s="39">
        <f t="shared" si="11"/>
        <v>400000</v>
      </c>
    </row>
    <row r="466" spans="1:19">
      <c r="A466" s="59" t="s">
        <v>198</v>
      </c>
      <c r="B466" s="59" t="s">
        <v>199</v>
      </c>
      <c r="C466" s="59" t="s">
        <v>200</v>
      </c>
      <c r="D466" s="59" t="s">
        <v>201</v>
      </c>
      <c r="E466" s="59" t="s">
        <v>201</v>
      </c>
      <c r="F466" s="59" t="s">
        <v>202</v>
      </c>
      <c r="G466" s="59" t="s">
        <v>203</v>
      </c>
      <c r="H466" s="59" t="s">
        <v>204</v>
      </c>
      <c r="I466" s="59" t="s">
        <v>299</v>
      </c>
      <c r="J466" s="59" t="s">
        <v>206</v>
      </c>
      <c r="K466" s="59" t="s">
        <v>207</v>
      </c>
      <c r="L466" s="59" t="s">
        <v>299</v>
      </c>
      <c r="M466" s="59" t="s">
        <v>426</v>
      </c>
      <c r="N466" s="59" t="s">
        <v>207</v>
      </c>
      <c r="O466" s="59" t="s">
        <v>207</v>
      </c>
      <c r="P466" s="47">
        <v>384224</v>
      </c>
      <c r="Q466" s="58">
        <v>3842.24</v>
      </c>
      <c r="R466" t="str">
        <f t="shared" si="10"/>
        <v>201706</v>
      </c>
      <c r="S466" s="39">
        <f t="shared" si="11"/>
        <v>3842.24</v>
      </c>
    </row>
    <row r="467" spans="1:19">
      <c r="A467" s="59" t="s">
        <v>198</v>
      </c>
      <c r="B467" s="59" t="s">
        <v>199</v>
      </c>
      <c r="C467" s="59" t="s">
        <v>200</v>
      </c>
      <c r="D467" s="59" t="s">
        <v>201</v>
      </c>
      <c r="E467" s="59" t="s">
        <v>201</v>
      </c>
      <c r="F467" s="59" t="s">
        <v>202</v>
      </c>
      <c r="G467" s="59" t="s">
        <v>203</v>
      </c>
      <c r="H467" s="59" t="s">
        <v>204</v>
      </c>
      <c r="I467" s="59" t="s">
        <v>300</v>
      </c>
      <c r="J467" s="59" t="s">
        <v>206</v>
      </c>
      <c r="K467" s="59" t="s">
        <v>207</v>
      </c>
      <c r="L467" s="59" t="s">
        <v>300</v>
      </c>
      <c r="M467" s="59" t="s">
        <v>426</v>
      </c>
      <c r="N467" s="59" t="s">
        <v>207</v>
      </c>
      <c r="O467" s="59" t="s">
        <v>207</v>
      </c>
      <c r="P467" s="47">
        <v>1700754</v>
      </c>
      <c r="Q467" s="58">
        <v>17007.54</v>
      </c>
      <c r="R467" t="str">
        <f t="shared" si="10"/>
        <v>201706</v>
      </c>
      <c r="S467" s="39">
        <f t="shared" si="11"/>
        <v>17007.54</v>
      </c>
    </row>
    <row r="468" spans="1:19">
      <c r="A468" s="59" t="s">
        <v>198</v>
      </c>
      <c r="B468" s="59" t="s">
        <v>199</v>
      </c>
      <c r="C468" s="59" t="s">
        <v>200</v>
      </c>
      <c r="D468" s="59" t="s">
        <v>201</v>
      </c>
      <c r="E468" s="59" t="s">
        <v>201</v>
      </c>
      <c r="F468" s="59" t="s">
        <v>202</v>
      </c>
      <c r="G468" s="59" t="s">
        <v>203</v>
      </c>
      <c r="H468" s="59" t="s">
        <v>204</v>
      </c>
      <c r="I468" s="59" t="s">
        <v>301</v>
      </c>
      <c r="J468" s="59" t="s">
        <v>206</v>
      </c>
      <c r="K468" s="59" t="s">
        <v>207</v>
      </c>
      <c r="L468" s="59" t="s">
        <v>301</v>
      </c>
      <c r="M468" s="59" t="s">
        <v>426</v>
      </c>
      <c r="N468" s="59" t="s">
        <v>207</v>
      </c>
      <c r="O468" s="59" t="s">
        <v>207</v>
      </c>
      <c r="P468" s="47">
        <v>1055734</v>
      </c>
      <c r="Q468" s="58">
        <v>10557.34</v>
      </c>
      <c r="R468" t="str">
        <f t="shared" si="10"/>
        <v>201706</v>
      </c>
      <c r="S468" s="39">
        <f t="shared" si="11"/>
        <v>10557.34</v>
      </c>
    </row>
    <row r="469" spans="1:19">
      <c r="A469" s="59" t="s">
        <v>198</v>
      </c>
      <c r="B469" s="59" t="s">
        <v>199</v>
      </c>
      <c r="C469" s="59" t="s">
        <v>200</v>
      </c>
      <c r="D469" s="59" t="s">
        <v>201</v>
      </c>
      <c r="E469" s="59" t="s">
        <v>201</v>
      </c>
      <c r="F469" s="59" t="s">
        <v>202</v>
      </c>
      <c r="G469" s="59" t="s">
        <v>203</v>
      </c>
      <c r="H469" s="59" t="s">
        <v>204</v>
      </c>
      <c r="I469" s="59" t="s">
        <v>302</v>
      </c>
      <c r="J469" s="59" t="s">
        <v>206</v>
      </c>
      <c r="K469" s="59" t="s">
        <v>207</v>
      </c>
      <c r="L469" s="59" t="s">
        <v>302</v>
      </c>
      <c r="M469" s="59" t="s">
        <v>426</v>
      </c>
      <c r="N469" s="59" t="s">
        <v>209</v>
      </c>
      <c r="O469" s="59" t="s">
        <v>207</v>
      </c>
      <c r="P469" s="47">
        <v>467859</v>
      </c>
      <c r="Q469" s="58">
        <v>-4678.59</v>
      </c>
      <c r="R469" t="str">
        <f t="shared" si="10"/>
        <v>201706</v>
      </c>
      <c r="S469" s="39">
        <f>-Q469</f>
        <v>4678.59</v>
      </c>
    </row>
    <row r="470" spans="1:19">
      <c r="A470" s="59" t="s">
        <v>198</v>
      </c>
      <c r="B470" s="59" t="s">
        <v>199</v>
      </c>
      <c r="C470" s="59" t="s">
        <v>200</v>
      </c>
      <c r="D470" s="59" t="s">
        <v>201</v>
      </c>
      <c r="E470" s="59" t="s">
        <v>201</v>
      </c>
      <c r="F470" s="59" t="s">
        <v>202</v>
      </c>
      <c r="G470" s="59" t="s">
        <v>203</v>
      </c>
      <c r="H470" s="59" t="s">
        <v>204</v>
      </c>
      <c r="I470" s="59" t="s">
        <v>303</v>
      </c>
      <c r="J470" s="59" t="s">
        <v>206</v>
      </c>
      <c r="K470" s="59" t="s">
        <v>207</v>
      </c>
      <c r="L470" s="59" t="s">
        <v>303</v>
      </c>
      <c r="M470" s="59" t="s">
        <v>426</v>
      </c>
      <c r="N470" s="59" t="s">
        <v>209</v>
      </c>
      <c r="O470" s="59" t="s">
        <v>207</v>
      </c>
      <c r="P470" s="47">
        <v>640470</v>
      </c>
      <c r="Q470" s="58">
        <v>-6404.7</v>
      </c>
      <c r="R470" t="str">
        <f t="shared" si="10"/>
        <v>201706</v>
      </c>
      <c r="S470" s="39">
        <f>-Q470</f>
        <v>6404.7</v>
      </c>
    </row>
    <row r="471" spans="1:19">
      <c r="A471" s="59" t="s">
        <v>198</v>
      </c>
      <c r="B471" s="59" t="s">
        <v>199</v>
      </c>
      <c r="C471" s="59" t="s">
        <v>200</v>
      </c>
      <c r="D471" s="59" t="s">
        <v>201</v>
      </c>
      <c r="E471" s="59" t="s">
        <v>201</v>
      </c>
      <c r="F471" s="59" t="s">
        <v>202</v>
      </c>
      <c r="G471" s="59" t="s">
        <v>203</v>
      </c>
      <c r="H471" s="59" t="s">
        <v>204</v>
      </c>
      <c r="I471" s="59" t="s">
        <v>304</v>
      </c>
      <c r="J471" s="59" t="s">
        <v>206</v>
      </c>
      <c r="K471" s="59" t="s">
        <v>207</v>
      </c>
      <c r="L471" s="59" t="s">
        <v>304</v>
      </c>
      <c r="M471" s="59" t="s">
        <v>426</v>
      </c>
      <c r="N471" s="59" t="s">
        <v>209</v>
      </c>
      <c r="O471" s="59" t="s">
        <v>207</v>
      </c>
      <c r="P471" s="47">
        <v>225196</v>
      </c>
      <c r="Q471" s="58">
        <v>-2251.96</v>
      </c>
      <c r="R471" t="str">
        <f t="shared" si="10"/>
        <v>201706</v>
      </c>
      <c r="S471" s="39">
        <f>-Q471</f>
        <v>2251.96</v>
      </c>
    </row>
    <row r="472" spans="1:19">
      <c r="A472" s="59" t="s">
        <v>198</v>
      </c>
      <c r="B472" s="59" t="s">
        <v>199</v>
      </c>
      <c r="C472" s="59" t="s">
        <v>200</v>
      </c>
      <c r="D472" s="59" t="s">
        <v>201</v>
      </c>
      <c r="E472" s="59" t="s">
        <v>201</v>
      </c>
      <c r="F472" s="59" t="s">
        <v>202</v>
      </c>
      <c r="G472" s="59" t="s">
        <v>203</v>
      </c>
      <c r="H472" s="59" t="s">
        <v>204</v>
      </c>
      <c r="I472" s="59" t="s">
        <v>305</v>
      </c>
      <c r="J472" s="59" t="s">
        <v>206</v>
      </c>
      <c r="K472" s="59" t="s">
        <v>207</v>
      </c>
      <c r="L472" s="59" t="s">
        <v>305</v>
      </c>
      <c r="M472" s="59" t="s">
        <v>426</v>
      </c>
      <c r="N472" s="59" t="s">
        <v>207</v>
      </c>
      <c r="O472" s="59" t="s">
        <v>207</v>
      </c>
      <c r="P472" s="47">
        <v>178348</v>
      </c>
      <c r="Q472" s="58">
        <v>1783.48</v>
      </c>
      <c r="R472" t="str">
        <f t="shared" si="10"/>
        <v>201706</v>
      </c>
      <c r="S472" s="39">
        <f>Q472</f>
        <v>1783.48</v>
      </c>
    </row>
    <row r="473" spans="1:19">
      <c r="A473" s="59" t="s">
        <v>198</v>
      </c>
      <c r="B473" s="59" t="s">
        <v>199</v>
      </c>
      <c r="C473" s="59" t="s">
        <v>200</v>
      </c>
      <c r="D473" s="59" t="s">
        <v>201</v>
      </c>
      <c r="E473" s="59" t="s">
        <v>201</v>
      </c>
      <c r="F473" s="59" t="s">
        <v>202</v>
      </c>
      <c r="G473" s="59" t="s">
        <v>203</v>
      </c>
      <c r="H473" s="59" t="s">
        <v>204</v>
      </c>
      <c r="I473" s="59" t="s">
        <v>305</v>
      </c>
      <c r="J473" s="59" t="s">
        <v>206</v>
      </c>
      <c r="K473" s="59" t="s">
        <v>207</v>
      </c>
      <c r="L473" s="59" t="s">
        <v>305</v>
      </c>
      <c r="M473" s="59" t="s">
        <v>426</v>
      </c>
      <c r="N473" s="59" t="s">
        <v>209</v>
      </c>
      <c r="O473" s="59" t="s">
        <v>207</v>
      </c>
      <c r="P473" s="47">
        <v>100966292</v>
      </c>
      <c r="Q473" s="55">
        <v>-1009662.92</v>
      </c>
      <c r="R473" t="str">
        <f t="shared" si="10"/>
        <v>201706</v>
      </c>
      <c r="S473" s="39">
        <f>-Q473</f>
        <v>1009662.92</v>
      </c>
    </row>
    <row r="474" spans="1:19">
      <c r="A474" s="59" t="s">
        <v>198</v>
      </c>
      <c r="B474" s="59" t="s">
        <v>199</v>
      </c>
      <c r="C474" s="59" t="s">
        <v>200</v>
      </c>
      <c r="D474" s="59" t="s">
        <v>201</v>
      </c>
      <c r="E474" s="59" t="s">
        <v>201</v>
      </c>
      <c r="F474" s="59" t="s">
        <v>202</v>
      </c>
      <c r="G474" s="59" t="s">
        <v>203</v>
      </c>
      <c r="H474" s="59" t="s">
        <v>204</v>
      </c>
      <c r="I474" s="59" t="s">
        <v>306</v>
      </c>
      <c r="J474" s="59" t="s">
        <v>206</v>
      </c>
      <c r="K474" s="59" t="s">
        <v>207</v>
      </c>
      <c r="L474" s="59" t="s">
        <v>306</v>
      </c>
      <c r="M474" s="59" t="s">
        <v>426</v>
      </c>
      <c r="N474" s="59" t="s">
        <v>207</v>
      </c>
      <c r="O474" s="59" t="s">
        <v>207</v>
      </c>
      <c r="P474" s="47">
        <v>163793</v>
      </c>
      <c r="Q474" s="58">
        <v>1637.93</v>
      </c>
      <c r="R474" t="str">
        <f t="shared" si="10"/>
        <v>201706</v>
      </c>
      <c r="S474" s="39">
        <f>Q474</f>
        <v>1637.93</v>
      </c>
    </row>
    <row r="475" spans="1:19">
      <c r="A475" s="59" t="s">
        <v>198</v>
      </c>
      <c r="B475" s="59" t="s">
        <v>199</v>
      </c>
      <c r="C475" s="59" t="s">
        <v>200</v>
      </c>
      <c r="D475" s="59" t="s">
        <v>201</v>
      </c>
      <c r="E475" s="59" t="s">
        <v>201</v>
      </c>
      <c r="F475" s="59" t="s">
        <v>202</v>
      </c>
      <c r="G475" s="59" t="s">
        <v>203</v>
      </c>
      <c r="H475" s="59" t="s">
        <v>204</v>
      </c>
      <c r="I475" s="59" t="s">
        <v>307</v>
      </c>
      <c r="J475" s="59" t="s">
        <v>206</v>
      </c>
      <c r="K475" s="59" t="s">
        <v>207</v>
      </c>
      <c r="L475" s="59" t="s">
        <v>307</v>
      </c>
      <c r="M475" s="59" t="s">
        <v>426</v>
      </c>
      <c r="N475" s="59" t="s">
        <v>207</v>
      </c>
      <c r="O475" s="59" t="s">
        <v>207</v>
      </c>
      <c r="P475" s="47">
        <v>371588</v>
      </c>
      <c r="Q475" s="58">
        <v>3715.88</v>
      </c>
      <c r="R475" t="str">
        <f t="shared" si="10"/>
        <v>201706</v>
      </c>
      <c r="S475" s="39">
        <f>Q475</f>
        <v>3715.88</v>
      </c>
    </row>
    <row r="476" spans="1:19">
      <c r="A476" s="59" t="s">
        <v>198</v>
      </c>
      <c r="B476" s="59" t="s">
        <v>199</v>
      </c>
      <c r="C476" s="59" t="s">
        <v>200</v>
      </c>
      <c r="D476" s="59" t="s">
        <v>201</v>
      </c>
      <c r="E476" s="59" t="s">
        <v>201</v>
      </c>
      <c r="F476" s="59" t="s">
        <v>202</v>
      </c>
      <c r="G476" s="59" t="s">
        <v>203</v>
      </c>
      <c r="H476" s="59" t="s">
        <v>204</v>
      </c>
      <c r="I476" s="59" t="s">
        <v>308</v>
      </c>
      <c r="J476" s="59" t="s">
        <v>206</v>
      </c>
      <c r="K476" s="59" t="s">
        <v>207</v>
      </c>
      <c r="L476" s="59" t="s">
        <v>308</v>
      </c>
      <c r="M476" s="59" t="s">
        <v>426</v>
      </c>
      <c r="N476" s="59" t="s">
        <v>207</v>
      </c>
      <c r="O476" s="59" t="s">
        <v>207</v>
      </c>
      <c r="P476" s="47">
        <v>39684</v>
      </c>
      <c r="Q476" s="58">
        <v>396.84</v>
      </c>
      <c r="R476" t="str">
        <f t="shared" si="10"/>
        <v>201706</v>
      </c>
      <c r="S476" s="39">
        <f>Q476</f>
        <v>396.84</v>
      </c>
    </row>
    <row r="477" spans="1:19">
      <c r="A477" s="59" t="s">
        <v>198</v>
      </c>
      <c r="B477" s="59" t="s">
        <v>199</v>
      </c>
      <c r="C477" s="59" t="s">
        <v>200</v>
      </c>
      <c r="D477" s="59" t="s">
        <v>201</v>
      </c>
      <c r="E477" s="59" t="s">
        <v>201</v>
      </c>
      <c r="F477" s="59" t="s">
        <v>202</v>
      </c>
      <c r="G477" s="59" t="s">
        <v>203</v>
      </c>
      <c r="H477" s="59" t="s">
        <v>204</v>
      </c>
      <c r="I477" s="59" t="s">
        <v>309</v>
      </c>
      <c r="J477" s="59" t="s">
        <v>206</v>
      </c>
      <c r="K477" s="59" t="s">
        <v>207</v>
      </c>
      <c r="L477" s="59" t="s">
        <v>309</v>
      </c>
      <c r="M477" s="59" t="s">
        <v>426</v>
      </c>
      <c r="N477" s="59" t="s">
        <v>207</v>
      </c>
      <c r="O477" s="59" t="s">
        <v>207</v>
      </c>
      <c r="P477" s="47">
        <v>68629</v>
      </c>
      <c r="Q477" s="58">
        <v>686.29</v>
      </c>
      <c r="R477" t="str">
        <f t="shared" si="10"/>
        <v>201706</v>
      </c>
      <c r="S477" s="39">
        <f>Q477</f>
        <v>686.29</v>
      </c>
    </row>
    <row r="478" spans="1:19">
      <c r="A478" s="59" t="s">
        <v>198</v>
      </c>
      <c r="B478" s="59" t="s">
        <v>199</v>
      </c>
      <c r="C478" s="59" t="s">
        <v>200</v>
      </c>
      <c r="D478" s="59" t="s">
        <v>201</v>
      </c>
      <c r="E478" s="59" t="s">
        <v>201</v>
      </c>
      <c r="F478" s="59" t="s">
        <v>202</v>
      </c>
      <c r="G478" s="59" t="s">
        <v>203</v>
      </c>
      <c r="H478" s="59" t="s">
        <v>204</v>
      </c>
      <c r="I478" s="59" t="s">
        <v>310</v>
      </c>
      <c r="J478" s="59" t="s">
        <v>206</v>
      </c>
      <c r="K478" s="59" t="s">
        <v>207</v>
      </c>
      <c r="L478" s="59" t="s">
        <v>310</v>
      </c>
      <c r="M478" s="59" t="s">
        <v>426</v>
      </c>
      <c r="N478" s="59" t="s">
        <v>207</v>
      </c>
      <c r="O478" s="59" t="s">
        <v>207</v>
      </c>
      <c r="P478" s="47">
        <v>1136178</v>
      </c>
      <c r="Q478" s="58">
        <v>11361.78</v>
      </c>
      <c r="R478" t="str">
        <f t="shared" si="10"/>
        <v>201706</v>
      </c>
      <c r="S478" s="39">
        <f>Q478</f>
        <v>11361.78</v>
      </c>
    </row>
    <row r="479" spans="1:19">
      <c r="A479" s="59" t="s">
        <v>198</v>
      </c>
      <c r="B479" s="59" t="s">
        <v>199</v>
      </c>
      <c r="C479" s="59" t="s">
        <v>200</v>
      </c>
      <c r="D479" s="59" t="s">
        <v>201</v>
      </c>
      <c r="E479" s="59" t="s">
        <v>201</v>
      </c>
      <c r="F479" s="59" t="s">
        <v>202</v>
      </c>
      <c r="G479" s="59" t="s">
        <v>203</v>
      </c>
      <c r="H479" s="59" t="s">
        <v>204</v>
      </c>
      <c r="I479" s="59" t="s">
        <v>310</v>
      </c>
      <c r="J479" s="59" t="s">
        <v>206</v>
      </c>
      <c r="K479" s="59" t="s">
        <v>207</v>
      </c>
      <c r="L479" s="59" t="s">
        <v>310</v>
      </c>
      <c r="M479" s="59" t="s">
        <v>426</v>
      </c>
      <c r="N479" s="59" t="s">
        <v>209</v>
      </c>
      <c r="O479" s="59" t="s">
        <v>207</v>
      </c>
      <c r="P479" s="47">
        <v>1107407</v>
      </c>
      <c r="Q479" s="58">
        <v>-11074.07</v>
      </c>
      <c r="R479" t="str">
        <f t="shared" si="10"/>
        <v>201706</v>
      </c>
      <c r="S479" s="39">
        <f>-Q479</f>
        <v>11074.07</v>
      </c>
    </row>
    <row r="480" spans="1:19">
      <c r="A480" s="59" t="s">
        <v>198</v>
      </c>
      <c r="B480" s="59" t="s">
        <v>199</v>
      </c>
      <c r="C480" s="59" t="s">
        <v>200</v>
      </c>
      <c r="D480" s="59" t="s">
        <v>201</v>
      </c>
      <c r="E480" s="59" t="s">
        <v>201</v>
      </c>
      <c r="F480" s="59" t="s">
        <v>202</v>
      </c>
      <c r="G480" s="59" t="s">
        <v>203</v>
      </c>
      <c r="H480" s="59" t="s">
        <v>204</v>
      </c>
      <c r="I480" s="59" t="s">
        <v>310</v>
      </c>
      <c r="J480" s="59" t="s">
        <v>206</v>
      </c>
      <c r="K480" s="59" t="s">
        <v>207</v>
      </c>
      <c r="L480" s="59" t="s">
        <v>310</v>
      </c>
      <c r="M480" s="59" t="s">
        <v>426</v>
      </c>
      <c r="N480" s="59" t="s">
        <v>209</v>
      </c>
      <c r="O480" s="59" t="s">
        <v>207</v>
      </c>
      <c r="P480" s="47">
        <v>40496832</v>
      </c>
      <c r="Q480" s="55">
        <v>-404968.32</v>
      </c>
      <c r="R480" t="str">
        <f t="shared" si="10"/>
        <v>201706</v>
      </c>
      <c r="S480" s="39">
        <f>-Q480</f>
        <v>404968.32</v>
      </c>
    </row>
    <row r="481" spans="1:19">
      <c r="A481" s="59" t="s">
        <v>198</v>
      </c>
      <c r="B481" s="59" t="s">
        <v>199</v>
      </c>
      <c r="C481" s="59" t="s">
        <v>200</v>
      </c>
      <c r="D481" s="59" t="s">
        <v>201</v>
      </c>
      <c r="E481" s="59" t="s">
        <v>201</v>
      </c>
      <c r="F481" s="59" t="s">
        <v>202</v>
      </c>
      <c r="G481" s="59" t="s">
        <v>203</v>
      </c>
      <c r="H481" s="59" t="s">
        <v>204</v>
      </c>
      <c r="I481" s="59" t="s">
        <v>311</v>
      </c>
      <c r="J481" s="59" t="s">
        <v>206</v>
      </c>
      <c r="K481" s="59" t="s">
        <v>207</v>
      </c>
      <c r="L481" s="59" t="s">
        <v>311</v>
      </c>
      <c r="M481" s="59" t="s">
        <v>426</v>
      </c>
      <c r="N481" s="59" t="s">
        <v>207</v>
      </c>
      <c r="O481" s="59" t="s">
        <v>207</v>
      </c>
      <c r="P481" s="47">
        <v>585121</v>
      </c>
      <c r="Q481" s="58">
        <v>5851.21</v>
      </c>
      <c r="R481" t="str">
        <f t="shared" si="10"/>
        <v>201706</v>
      </c>
      <c r="S481" s="39">
        <f>Q481</f>
        <v>5851.21</v>
      </c>
    </row>
    <row r="482" spans="1:19">
      <c r="A482" s="59" t="s">
        <v>198</v>
      </c>
      <c r="B482" s="59" t="s">
        <v>199</v>
      </c>
      <c r="C482" s="59" t="s">
        <v>200</v>
      </c>
      <c r="D482" s="59" t="s">
        <v>201</v>
      </c>
      <c r="E482" s="59" t="s">
        <v>201</v>
      </c>
      <c r="F482" s="59" t="s">
        <v>202</v>
      </c>
      <c r="G482" s="59" t="s">
        <v>203</v>
      </c>
      <c r="H482" s="59" t="s">
        <v>204</v>
      </c>
      <c r="I482" s="59" t="s">
        <v>311</v>
      </c>
      <c r="J482" s="59" t="s">
        <v>206</v>
      </c>
      <c r="K482" s="59" t="s">
        <v>207</v>
      </c>
      <c r="L482" s="59" t="s">
        <v>311</v>
      </c>
      <c r="M482" s="59" t="s">
        <v>426</v>
      </c>
      <c r="N482" s="59" t="s">
        <v>209</v>
      </c>
      <c r="O482" s="59" t="s">
        <v>207</v>
      </c>
      <c r="P482" s="47">
        <v>488738</v>
      </c>
      <c r="Q482" s="58">
        <v>-4887.38</v>
      </c>
      <c r="R482" t="str">
        <f t="shared" si="10"/>
        <v>201706</v>
      </c>
      <c r="S482" s="39">
        <f>-Q482</f>
        <v>4887.38</v>
      </c>
    </row>
    <row r="483" spans="1:19">
      <c r="A483" s="59" t="s">
        <v>198</v>
      </c>
      <c r="B483" s="59" t="s">
        <v>199</v>
      </c>
      <c r="C483" s="59" t="s">
        <v>200</v>
      </c>
      <c r="D483" s="59" t="s">
        <v>201</v>
      </c>
      <c r="E483" s="59" t="s">
        <v>201</v>
      </c>
      <c r="F483" s="59" t="s">
        <v>202</v>
      </c>
      <c r="G483" s="59" t="s">
        <v>203</v>
      </c>
      <c r="H483" s="59" t="s">
        <v>204</v>
      </c>
      <c r="I483" s="59" t="s">
        <v>311</v>
      </c>
      <c r="J483" s="59" t="s">
        <v>206</v>
      </c>
      <c r="K483" s="59" t="s">
        <v>207</v>
      </c>
      <c r="L483" s="59" t="s">
        <v>311</v>
      </c>
      <c r="M483" s="59" t="s">
        <v>426</v>
      </c>
      <c r="N483" s="59" t="s">
        <v>209</v>
      </c>
      <c r="O483" s="59" t="s">
        <v>207</v>
      </c>
      <c r="P483" s="47">
        <v>30250370</v>
      </c>
      <c r="Q483" s="55">
        <v>-302503.7</v>
      </c>
      <c r="R483" t="str">
        <f t="shared" si="10"/>
        <v>201706</v>
      </c>
      <c r="S483" s="39">
        <f>-Q483</f>
        <v>302503.7</v>
      </c>
    </row>
    <row r="484" spans="1:19">
      <c r="A484" s="59" t="s">
        <v>198</v>
      </c>
      <c r="B484" s="59" t="s">
        <v>199</v>
      </c>
      <c r="C484" s="59" t="s">
        <v>200</v>
      </c>
      <c r="D484" s="59" t="s">
        <v>201</v>
      </c>
      <c r="E484" s="59" t="s">
        <v>201</v>
      </c>
      <c r="F484" s="59" t="s">
        <v>202</v>
      </c>
      <c r="G484" s="59" t="s">
        <v>203</v>
      </c>
      <c r="H484" s="59" t="s">
        <v>204</v>
      </c>
      <c r="I484" s="59" t="s">
        <v>312</v>
      </c>
      <c r="J484" s="59" t="s">
        <v>206</v>
      </c>
      <c r="K484" s="59" t="s">
        <v>207</v>
      </c>
      <c r="L484" s="59" t="s">
        <v>312</v>
      </c>
      <c r="M484" s="59" t="s">
        <v>426</v>
      </c>
      <c r="N484" s="59" t="s">
        <v>207</v>
      </c>
      <c r="O484" s="59" t="s">
        <v>207</v>
      </c>
      <c r="P484" s="47">
        <v>426163</v>
      </c>
      <c r="Q484" s="58">
        <v>4261.63</v>
      </c>
      <c r="R484" t="str">
        <f t="shared" si="10"/>
        <v>201706</v>
      </c>
      <c r="S484" s="39">
        <f>Q484</f>
        <v>4261.63</v>
      </c>
    </row>
    <row r="485" spans="1:19">
      <c r="A485" s="59" t="s">
        <v>198</v>
      </c>
      <c r="B485" s="59" t="s">
        <v>199</v>
      </c>
      <c r="C485" s="59" t="s">
        <v>200</v>
      </c>
      <c r="D485" s="59" t="s">
        <v>201</v>
      </c>
      <c r="E485" s="59" t="s">
        <v>201</v>
      </c>
      <c r="F485" s="59" t="s">
        <v>202</v>
      </c>
      <c r="G485" s="59" t="s">
        <v>203</v>
      </c>
      <c r="H485" s="59" t="s">
        <v>204</v>
      </c>
      <c r="I485" s="59" t="s">
        <v>313</v>
      </c>
      <c r="J485" s="59" t="s">
        <v>206</v>
      </c>
      <c r="K485" s="59" t="s">
        <v>207</v>
      </c>
      <c r="L485" s="59" t="s">
        <v>313</v>
      </c>
      <c r="M485" s="59" t="s">
        <v>426</v>
      </c>
      <c r="N485" s="59" t="s">
        <v>207</v>
      </c>
      <c r="O485" s="59" t="s">
        <v>207</v>
      </c>
      <c r="P485" s="47">
        <v>501395</v>
      </c>
      <c r="Q485" s="58">
        <v>5013.95</v>
      </c>
      <c r="R485" t="str">
        <f t="shared" si="10"/>
        <v>201706</v>
      </c>
      <c r="S485" s="39">
        <f>Q485</f>
        <v>5013.95</v>
      </c>
    </row>
    <row r="486" spans="1:19">
      <c r="A486" s="59" t="s">
        <v>198</v>
      </c>
      <c r="B486" s="59" t="s">
        <v>199</v>
      </c>
      <c r="C486" s="59" t="s">
        <v>200</v>
      </c>
      <c r="D486" s="59" t="s">
        <v>201</v>
      </c>
      <c r="E486" s="59" t="s">
        <v>201</v>
      </c>
      <c r="F486" s="59" t="s">
        <v>202</v>
      </c>
      <c r="G486" s="59" t="s">
        <v>203</v>
      </c>
      <c r="H486" s="59" t="s">
        <v>204</v>
      </c>
      <c r="I486" s="59" t="s">
        <v>313</v>
      </c>
      <c r="J486" s="59" t="s">
        <v>206</v>
      </c>
      <c r="K486" s="59" t="s">
        <v>207</v>
      </c>
      <c r="L486" s="59" t="s">
        <v>313</v>
      </c>
      <c r="M486" s="59" t="s">
        <v>426</v>
      </c>
      <c r="N486" s="59" t="s">
        <v>207</v>
      </c>
      <c r="O486" s="59" t="s">
        <v>207</v>
      </c>
      <c r="P486" s="47">
        <v>21800000</v>
      </c>
      <c r="Q486" s="55">
        <v>218000</v>
      </c>
      <c r="R486" t="str">
        <f t="shared" si="10"/>
        <v>201706</v>
      </c>
      <c r="S486" s="39">
        <f>Q486</f>
        <v>218000</v>
      </c>
    </row>
    <row r="487" spans="1:19">
      <c r="A487" s="59" t="s">
        <v>198</v>
      </c>
      <c r="B487" s="59" t="s">
        <v>199</v>
      </c>
      <c r="C487" s="59" t="s">
        <v>200</v>
      </c>
      <c r="D487" s="59" t="s">
        <v>201</v>
      </c>
      <c r="E487" s="59" t="s">
        <v>201</v>
      </c>
      <c r="F487" s="59" t="s">
        <v>202</v>
      </c>
      <c r="G487" s="59" t="s">
        <v>203</v>
      </c>
      <c r="H487" s="59" t="s">
        <v>204</v>
      </c>
      <c r="I487" s="59" t="s">
        <v>313</v>
      </c>
      <c r="J487" s="59" t="s">
        <v>206</v>
      </c>
      <c r="K487" s="59" t="s">
        <v>207</v>
      </c>
      <c r="L487" s="59" t="s">
        <v>313</v>
      </c>
      <c r="M487" s="59" t="s">
        <v>426</v>
      </c>
      <c r="N487" s="59" t="s">
        <v>209</v>
      </c>
      <c r="O487" s="59" t="s">
        <v>207</v>
      </c>
      <c r="P487" s="47">
        <v>461430</v>
      </c>
      <c r="Q487" s="58">
        <v>-4614.3</v>
      </c>
      <c r="R487" t="str">
        <f t="shared" si="10"/>
        <v>201706</v>
      </c>
      <c r="S487" s="39">
        <f>-Q487</f>
        <v>4614.3</v>
      </c>
    </row>
    <row r="488" spans="1:19">
      <c r="A488" s="59" t="s">
        <v>198</v>
      </c>
      <c r="B488" s="59" t="s">
        <v>199</v>
      </c>
      <c r="C488" s="59" t="s">
        <v>200</v>
      </c>
      <c r="D488" s="59" t="s">
        <v>201</v>
      </c>
      <c r="E488" s="59" t="s">
        <v>201</v>
      </c>
      <c r="F488" s="59" t="s">
        <v>202</v>
      </c>
      <c r="G488" s="59" t="s">
        <v>203</v>
      </c>
      <c r="H488" s="59" t="s">
        <v>204</v>
      </c>
      <c r="I488" s="59" t="s">
        <v>313</v>
      </c>
      <c r="J488" s="59" t="s">
        <v>206</v>
      </c>
      <c r="K488" s="59" t="s">
        <v>207</v>
      </c>
      <c r="L488" s="59" t="s">
        <v>313</v>
      </c>
      <c r="M488" s="59" t="s">
        <v>426</v>
      </c>
      <c r="N488" s="59" t="s">
        <v>209</v>
      </c>
      <c r="O488" s="59" t="s">
        <v>207</v>
      </c>
      <c r="P488" s="47">
        <v>15289322</v>
      </c>
      <c r="Q488" s="55">
        <v>-152893.22</v>
      </c>
      <c r="R488" t="str">
        <f t="shared" si="10"/>
        <v>201706</v>
      </c>
      <c r="S488" s="39">
        <f>-Q488</f>
        <v>152893.22</v>
      </c>
    </row>
    <row r="489" spans="1:19">
      <c r="A489" s="59" t="s">
        <v>198</v>
      </c>
      <c r="B489" s="59" t="s">
        <v>199</v>
      </c>
      <c r="C489" s="59" t="s">
        <v>200</v>
      </c>
      <c r="D489" s="59" t="s">
        <v>201</v>
      </c>
      <c r="E489" s="59" t="s">
        <v>201</v>
      </c>
      <c r="F489" s="59" t="s">
        <v>202</v>
      </c>
      <c r="G489" s="59" t="s">
        <v>203</v>
      </c>
      <c r="H489" s="59" t="s">
        <v>204</v>
      </c>
      <c r="I489" s="59" t="s">
        <v>314</v>
      </c>
      <c r="J489" s="59" t="s">
        <v>206</v>
      </c>
      <c r="K489" s="59" t="s">
        <v>207</v>
      </c>
      <c r="L489" s="59" t="s">
        <v>314</v>
      </c>
      <c r="M489" s="59" t="s">
        <v>426</v>
      </c>
      <c r="N489" s="59" t="s">
        <v>207</v>
      </c>
      <c r="O489" s="59" t="s">
        <v>207</v>
      </c>
      <c r="P489" s="47">
        <v>558712</v>
      </c>
      <c r="Q489" s="58">
        <v>5587.12</v>
      </c>
      <c r="R489" t="str">
        <f t="shared" si="10"/>
        <v>201706</v>
      </c>
      <c r="S489" s="39">
        <f>Q489</f>
        <v>5587.12</v>
      </c>
    </row>
    <row r="490" spans="1:19">
      <c r="A490" s="59" t="s">
        <v>198</v>
      </c>
      <c r="B490" s="59" t="s">
        <v>199</v>
      </c>
      <c r="C490" s="59" t="s">
        <v>200</v>
      </c>
      <c r="D490" s="59" t="s">
        <v>201</v>
      </c>
      <c r="E490" s="59" t="s">
        <v>201</v>
      </c>
      <c r="F490" s="59" t="s">
        <v>202</v>
      </c>
      <c r="G490" s="59" t="s">
        <v>203</v>
      </c>
      <c r="H490" s="59" t="s">
        <v>204</v>
      </c>
      <c r="I490" s="59" t="s">
        <v>315</v>
      </c>
      <c r="J490" s="59" t="s">
        <v>206</v>
      </c>
      <c r="K490" s="59" t="s">
        <v>207</v>
      </c>
      <c r="L490" s="59" t="s">
        <v>315</v>
      </c>
      <c r="M490" s="59" t="s">
        <v>426</v>
      </c>
      <c r="N490" s="59" t="s">
        <v>209</v>
      </c>
      <c r="O490" s="59" t="s">
        <v>207</v>
      </c>
      <c r="P490" s="47">
        <v>135684</v>
      </c>
      <c r="Q490" s="58">
        <v>-1356.84</v>
      </c>
      <c r="R490" t="str">
        <f t="shared" si="10"/>
        <v>201706</v>
      </c>
      <c r="S490" s="39">
        <f>-Q490</f>
        <v>1356.84</v>
      </c>
    </row>
    <row r="491" spans="1:19">
      <c r="A491" s="59" t="s">
        <v>198</v>
      </c>
      <c r="B491" s="59" t="s">
        <v>199</v>
      </c>
      <c r="C491" s="59" t="s">
        <v>200</v>
      </c>
      <c r="D491" s="59" t="s">
        <v>201</v>
      </c>
      <c r="E491" s="59" t="s">
        <v>201</v>
      </c>
      <c r="F491" s="59" t="s">
        <v>202</v>
      </c>
      <c r="G491" s="59" t="s">
        <v>203</v>
      </c>
      <c r="H491" s="59" t="s">
        <v>204</v>
      </c>
      <c r="I491" s="59" t="s">
        <v>315</v>
      </c>
      <c r="J491" s="59" t="s">
        <v>206</v>
      </c>
      <c r="K491" s="59" t="s">
        <v>207</v>
      </c>
      <c r="L491" s="59" t="s">
        <v>315</v>
      </c>
      <c r="M491" s="59" t="s">
        <v>426</v>
      </c>
      <c r="N491" s="59" t="s">
        <v>209</v>
      </c>
      <c r="O491" s="59" t="s">
        <v>207</v>
      </c>
      <c r="P491" s="47">
        <v>398245</v>
      </c>
      <c r="Q491" s="58">
        <v>-3982.45</v>
      </c>
      <c r="R491" t="str">
        <f t="shared" si="10"/>
        <v>201706</v>
      </c>
      <c r="S491" s="39">
        <f>-Q491</f>
        <v>3982.45</v>
      </c>
    </row>
    <row r="492" spans="1:19">
      <c r="A492" s="59" t="s">
        <v>198</v>
      </c>
      <c r="B492" s="59" t="s">
        <v>199</v>
      </c>
      <c r="C492" s="59" t="s">
        <v>200</v>
      </c>
      <c r="D492" s="59" t="s">
        <v>201</v>
      </c>
      <c r="E492" s="59" t="s">
        <v>201</v>
      </c>
      <c r="F492" s="59" t="s">
        <v>202</v>
      </c>
      <c r="G492" s="59" t="s">
        <v>203</v>
      </c>
      <c r="H492" s="59" t="s">
        <v>204</v>
      </c>
      <c r="I492" s="59" t="s">
        <v>316</v>
      </c>
      <c r="J492" s="59" t="s">
        <v>206</v>
      </c>
      <c r="K492" s="59" t="s">
        <v>207</v>
      </c>
      <c r="L492" s="59" t="s">
        <v>316</v>
      </c>
      <c r="M492" s="59" t="s">
        <v>426</v>
      </c>
      <c r="N492" s="59" t="s">
        <v>209</v>
      </c>
      <c r="O492" s="59" t="s">
        <v>207</v>
      </c>
      <c r="P492" s="47">
        <v>618469</v>
      </c>
      <c r="Q492" s="58">
        <v>-6184.69</v>
      </c>
      <c r="R492" t="str">
        <f t="shared" si="10"/>
        <v>201707</v>
      </c>
      <c r="S492" s="39">
        <f>-Q492</f>
        <v>6184.69</v>
      </c>
    </row>
    <row r="493" spans="1:19">
      <c r="A493" s="59" t="s">
        <v>198</v>
      </c>
      <c r="B493" s="59" t="s">
        <v>199</v>
      </c>
      <c r="C493" s="59" t="s">
        <v>200</v>
      </c>
      <c r="D493" s="59" t="s">
        <v>201</v>
      </c>
      <c r="E493" s="59" t="s">
        <v>201</v>
      </c>
      <c r="F493" s="59" t="s">
        <v>202</v>
      </c>
      <c r="G493" s="59" t="s">
        <v>203</v>
      </c>
      <c r="H493" s="59" t="s">
        <v>204</v>
      </c>
      <c r="I493" s="59" t="s">
        <v>317</v>
      </c>
      <c r="J493" s="59" t="s">
        <v>206</v>
      </c>
      <c r="K493" s="59" t="s">
        <v>207</v>
      </c>
      <c r="L493" s="59" t="s">
        <v>317</v>
      </c>
      <c r="M493" s="59" t="s">
        <v>426</v>
      </c>
      <c r="N493" s="59" t="s">
        <v>209</v>
      </c>
      <c r="O493" s="59" t="s">
        <v>207</v>
      </c>
      <c r="P493" s="47">
        <v>134369</v>
      </c>
      <c r="Q493" s="58">
        <v>-1343.69</v>
      </c>
      <c r="R493" t="str">
        <f t="shared" si="10"/>
        <v>201707</v>
      </c>
      <c r="S493" s="39">
        <f>-Q493</f>
        <v>1343.69</v>
      </c>
    </row>
    <row r="494" spans="1:19">
      <c r="A494" s="59" t="s">
        <v>198</v>
      </c>
      <c r="B494" s="59" t="s">
        <v>199</v>
      </c>
      <c r="C494" s="59" t="s">
        <v>200</v>
      </c>
      <c r="D494" s="59" t="s">
        <v>201</v>
      </c>
      <c r="E494" s="59" t="s">
        <v>201</v>
      </c>
      <c r="F494" s="59" t="s">
        <v>202</v>
      </c>
      <c r="G494" s="59" t="s">
        <v>203</v>
      </c>
      <c r="H494" s="59" t="s">
        <v>204</v>
      </c>
      <c r="I494" s="59" t="s">
        <v>318</v>
      </c>
      <c r="J494" s="59" t="s">
        <v>206</v>
      </c>
      <c r="K494" s="59" t="s">
        <v>207</v>
      </c>
      <c r="L494" s="59" t="s">
        <v>318</v>
      </c>
      <c r="M494" s="59" t="s">
        <v>426</v>
      </c>
      <c r="N494" s="59" t="s">
        <v>207</v>
      </c>
      <c r="O494" s="59" t="s">
        <v>207</v>
      </c>
      <c r="P494" s="47">
        <v>1589694</v>
      </c>
      <c r="Q494" s="58">
        <v>15896.94</v>
      </c>
      <c r="R494" t="str">
        <f t="shared" si="10"/>
        <v>201707</v>
      </c>
      <c r="S494" s="39">
        <f>Q494</f>
        <v>15896.94</v>
      </c>
    </row>
    <row r="495" spans="1:19">
      <c r="A495" s="59" t="s">
        <v>198</v>
      </c>
      <c r="B495" s="59" t="s">
        <v>199</v>
      </c>
      <c r="C495" s="59" t="s">
        <v>200</v>
      </c>
      <c r="D495" s="59" t="s">
        <v>201</v>
      </c>
      <c r="E495" s="59" t="s">
        <v>201</v>
      </c>
      <c r="F495" s="59" t="s">
        <v>202</v>
      </c>
      <c r="G495" s="59" t="s">
        <v>203</v>
      </c>
      <c r="H495" s="59" t="s">
        <v>204</v>
      </c>
      <c r="I495" s="59" t="s">
        <v>318</v>
      </c>
      <c r="J495" s="59" t="s">
        <v>206</v>
      </c>
      <c r="K495" s="59" t="s">
        <v>207</v>
      </c>
      <c r="L495" s="59" t="s">
        <v>318</v>
      </c>
      <c r="M495" s="59" t="s">
        <v>426</v>
      </c>
      <c r="N495" s="59" t="s">
        <v>209</v>
      </c>
      <c r="O495" s="59" t="s">
        <v>207</v>
      </c>
      <c r="P495" s="47">
        <v>884444</v>
      </c>
      <c r="Q495" s="58">
        <v>-8844.44</v>
      </c>
      <c r="R495" t="str">
        <f t="shared" si="10"/>
        <v>201707</v>
      </c>
      <c r="S495" s="39">
        <f>-Q495</f>
        <v>8844.44</v>
      </c>
    </row>
    <row r="496" spans="1:19">
      <c r="A496" s="59" t="s">
        <v>198</v>
      </c>
      <c r="B496" s="59" t="s">
        <v>199</v>
      </c>
      <c r="C496" s="59" t="s">
        <v>200</v>
      </c>
      <c r="D496" s="59" t="s">
        <v>201</v>
      </c>
      <c r="E496" s="59" t="s">
        <v>201</v>
      </c>
      <c r="F496" s="59" t="s">
        <v>202</v>
      </c>
      <c r="G496" s="59" t="s">
        <v>203</v>
      </c>
      <c r="H496" s="59" t="s">
        <v>204</v>
      </c>
      <c r="I496" s="59" t="s">
        <v>319</v>
      </c>
      <c r="J496" s="59" t="s">
        <v>206</v>
      </c>
      <c r="K496" s="59" t="s">
        <v>207</v>
      </c>
      <c r="L496" s="59" t="s">
        <v>319</v>
      </c>
      <c r="M496" s="59" t="s">
        <v>426</v>
      </c>
      <c r="N496" s="59" t="s">
        <v>209</v>
      </c>
      <c r="O496" s="59" t="s">
        <v>207</v>
      </c>
      <c r="P496" s="47">
        <v>368529</v>
      </c>
      <c r="Q496" s="58">
        <v>-3685.29</v>
      </c>
      <c r="R496" t="str">
        <f t="shared" si="10"/>
        <v>201707</v>
      </c>
      <c r="S496" s="39">
        <f>-Q496</f>
        <v>3685.29</v>
      </c>
    </row>
    <row r="497" spans="1:19">
      <c r="A497" s="59" t="s">
        <v>198</v>
      </c>
      <c r="B497" s="59" t="s">
        <v>199</v>
      </c>
      <c r="C497" s="59" t="s">
        <v>200</v>
      </c>
      <c r="D497" s="59" t="s">
        <v>201</v>
      </c>
      <c r="E497" s="59" t="s">
        <v>201</v>
      </c>
      <c r="F497" s="59" t="s">
        <v>202</v>
      </c>
      <c r="G497" s="59" t="s">
        <v>203</v>
      </c>
      <c r="H497" s="59" t="s">
        <v>204</v>
      </c>
      <c r="I497" s="59" t="s">
        <v>320</v>
      </c>
      <c r="J497" s="59" t="s">
        <v>206</v>
      </c>
      <c r="K497" s="59" t="s">
        <v>207</v>
      </c>
      <c r="L497" s="59" t="s">
        <v>320</v>
      </c>
      <c r="M497" s="59" t="s">
        <v>426</v>
      </c>
      <c r="N497" s="59" t="s">
        <v>207</v>
      </c>
      <c r="O497" s="59" t="s">
        <v>207</v>
      </c>
      <c r="P497" s="47">
        <v>46289</v>
      </c>
      <c r="Q497" s="58">
        <v>462.89</v>
      </c>
      <c r="R497" t="str">
        <f t="shared" si="10"/>
        <v>201707</v>
      </c>
      <c r="S497" s="39">
        <f>Q497</f>
        <v>462.89</v>
      </c>
    </row>
    <row r="498" spans="1:19">
      <c r="A498" s="59" t="s">
        <v>198</v>
      </c>
      <c r="B498" s="59" t="s">
        <v>199</v>
      </c>
      <c r="C498" s="59" t="s">
        <v>200</v>
      </c>
      <c r="D498" s="59" t="s">
        <v>201</v>
      </c>
      <c r="E498" s="59" t="s">
        <v>201</v>
      </c>
      <c r="F498" s="59" t="s">
        <v>202</v>
      </c>
      <c r="G498" s="59" t="s">
        <v>203</v>
      </c>
      <c r="H498" s="59" t="s">
        <v>204</v>
      </c>
      <c r="I498" s="59" t="s">
        <v>320</v>
      </c>
      <c r="J498" s="59" t="s">
        <v>206</v>
      </c>
      <c r="K498" s="59" t="s">
        <v>207</v>
      </c>
      <c r="L498" s="59" t="s">
        <v>320</v>
      </c>
      <c r="M498" s="59" t="s">
        <v>426</v>
      </c>
      <c r="N498" s="59" t="s">
        <v>209</v>
      </c>
      <c r="O498" s="59" t="s">
        <v>207</v>
      </c>
      <c r="P498" s="47">
        <v>30584221</v>
      </c>
      <c r="Q498" s="55">
        <v>-305842.21000000002</v>
      </c>
      <c r="R498" t="str">
        <f t="shared" si="10"/>
        <v>201707</v>
      </c>
      <c r="S498" s="39">
        <f>-Q498</f>
        <v>305842.21000000002</v>
      </c>
    </row>
    <row r="499" spans="1:19">
      <c r="A499" s="59" t="s">
        <v>198</v>
      </c>
      <c r="B499" s="59" t="s">
        <v>199</v>
      </c>
      <c r="C499" s="59" t="s">
        <v>200</v>
      </c>
      <c r="D499" s="59" t="s">
        <v>201</v>
      </c>
      <c r="E499" s="59" t="s">
        <v>201</v>
      </c>
      <c r="F499" s="59" t="s">
        <v>202</v>
      </c>
      <c r="G499" s="59" t="s">
        <v>203</v>
      </c>
      <c r="H499" s="59" t="s">
        <v>204</v>
      </c>
      <c r="I499" s="59" t="s">
        <v>321</v>
      </c>
      <c r="J499" s="59" t="s">
        <v>206</v>
      </c>
      <c r="K499" s="59" t="s">
        <v>207</v>
      </c>
      <c r="L499" s="59" t="s">
        <v>321</v>
      </c>
      <c r="M499" s="59" t="s">
        <v>426</v>
      </c>
      <c r="N499" s="59" t="s">
        <v>209</v>
      </c>
      <c r="O499" s="59" t="s">
        <v>207</v>
      </c>
      <c r="P499" s="47">
        <v>217083</v>
      </c>
      <c r="Q499" s="58">
        <v>-2170.83</v>
      </c>
      <c r="R499" t="str">
        <f t="shared" si="10"/>
        <v>201707</v>
      </c>
      <c r="S499" s="39">
        <f>-Q499</f>
        <v>2170.83</v>
      </c>
    </row>
    <row r="500" spans="1:19">
      <c r="A500" s="59" t="s">
        <v>198</v>
      </c>
      <c r="B500" s="59" t="s">
        <v>199</v>
      </c>
      <c r="C500" s="59" t="s">
        <v>200</v>
      </c>
      <c r="D500" s="59" t="s">
        <v>201</v>
      </c>
      <c r="E500" s="59" t="s">
        <v>201</v>
      </c>
      <c r="F500" s="59" t="s">
        <v>202</v>
      </c>
      <c r="G500" s="59" t="s">
        <v>203</v>
      </c>
      <c r="H500" s="59" t="s">
        <v>204</v>
      </c>
      <c r="I500" s="59" t="s">
        <v>321</v>
      </c>
      <c r="J500" s="59" t="s">
        <v>206</v>
      </c>
      <c r="K500" s="59" t="s">
        <v>207</v>
      </c>
      <c r="L500" s="59" t="s">
        <v>321</v>
      </c>
      <c r="M500" s="59" t="s">
        <v>426</v>
      </c>
      <c r="N500" s="59" t="s">
        <v>209</v>
      </c>
      <c r="O500" s="59" t="s">
        <v>207</v>
      </c>
      <c r="P500" s="47">
        <v>50946389</v>
      </c>
      <c r="Q500" s="55">
        <v>-509463.89</v>
      </c>
      <c r="R500" t="str">
        <f t="shared" si="10"/>
        <v>201707</v>
      </c>
      <c r="S500" s="39">
        <f>-Q500</f>
        <v>509463.89</v>
      </c>
    </row>
    <row r="501" spans="1:19">
      <c r="A501" s="59" t="s">
        <v>198</v>
      </c>
      <c r="B501" s="59" t="s">
        <v>199</v>
      </c>
      <c r="C501" s="59" t="s">
        <v>200</v>
      </c>
      <c r="D501" s="59" t="s">
        <v>201</v>
      </c>
      <c r="E501" s="59" t="s">
        <v>201</v>
      </c>
      <c r="F501" s="59" t="s">
        <v>202</v>
      </c>
      <c r="G501" s="59" t="s">
        <v>203</v>
      </c>
      <c r="H501" s="59" t="s">
        <v>204</v>
      </c>
      <c r="I501" s="59" t="s">
        <v>322</v>
      </c>
      <c r="J501" s="59" t="s">
        <v>206</v>
      </c>
      <c r="K501" s="59" t="s">
        <v>207</v>
      </c>
      <c r="L501" s="59" t="s">
        <v>322</v>
      </c>
      <c r="M501" s="59" t="s">
        <v>426</v>
      </c>
      <c r="N501" s="59" t="s">
        <v>207</v>
      </c>
      <c r="O501" s="59" t="s">
        <v>207</v>
      </c>
      <c r="P501" s="47">
        <v>1173684</v>
      </c>
      <c r="Q501" s="58">
        <v>11736.84</v>
      </c>
      <c r="R501" t="str">
        <f t="shared" si="10"/>
        <v>201707</v>
      </c>
      <c r="S501" s="39">
        <f>Q501</f>
        <v>11736.84</v>
      </c>
    </row>
    <row r="502" spans="1:19">
      <c r="A502" s="59" t="s">
        <v>198</v>
      </c>
      <c r="B502" s="59" t="s">
        <v>199</v>
      </c>
      <c r="C502" s="59" t="s">
        <v>200</v>
      </c>
      <c r="D502" s="59" t="s">
        <v>201</v>
      </c>
      <c r="E502" s="59" t="s">
        <v>201</v>
      </c>
      <c r="F502" s="59" t="s">
        <v>202</v>
      </c>
      <c r="G502" s="59" t="s">
        <v>203</v>
      </c>
      <c r="H502" s="59" t="s">
        <v>204</v>
      </c>
      <c r="I502" s="59" t="s">
        <v>323</v>
      </c>
      <c r="J502" s="59" t="s">
        <v>206</v>
      </c>
      <c r="K502" s="59" t="s">
        <v>207</v>
      </c>
      <c r="L502" s="59" t="s">
        <v>323</v>
      </c>
      <c r="M502" s="59" t="s">
        <v>426</v>
      </c>
      <c r="N502" s="59" t="s">
        <v>207</v>
      </c>
      <c r="O502" s="59" t="s">
        <v>207</v>
      </c>
      <c r="P502" s="47">
        <v>1063191</v>
      </c>
      <c r="Q502" s="58">
        <v>10631.91</v>
      </c>
      <c r="R502" t="str">
        <f t="shared" si="10"/>
        <v>201707</v>
      </c>
      <c r="S502" s="39">
        <f>Q502</f>
        <v>10631.91</v>
      </c>
    </row>
    <row r="503" spans="1:19">
      <c r="A503" s="59" t="s">
        <v>198</v>
      </c>
      <c r="B503" s="59" t="s">
        <v>199</v>
      </c>
      <c r="C503" s="59" t="s">
        <v>200</v>
      </c>
      <c r="D503" s="59" t="s">
        <v>201</v>
      </c>
      <c r="E503" s="59" t="s">
        <v>201</v>
      </c>
      <c r="F503" s="59" t="s">
        <v>202</v>
      </c>
      <c r="G503" s="59" t="s">
        <v>203</v>
      </c>
      <c r="H503" s="59" t="s">
        <v>204</v>
      </c>
      <c r="I503" s="59" t="s">
        <v>323</v>
      </c>
      <c r="J503" s="59" t="s">
        <v>206</v>
      </c>
      <c r="K503" s="59" t="s">
        <v>207</v>
      </c>
      <c r="L503" s="59" t="s">
        <v>323</v>
      </c>
      <c r="M503" s="59" t="s">
        <v>426</v>
      </c>
      <c r="N503" s="59" t="s">
        <v>207</v>
      </c>
      <c r="O503" s="59" t="s">
        <v>207</v>
      </c>
      <c r="P503" s="47">
        <v>173501</v>
      </c>
      <c r="Q503" s="58">
        <v>1735.01</v>
      </c>
      <c r="R503" t="str">
        <f t="shared" si="10"/>
        <v>201707</v>
      </c>
      <c r="S503" s="39">
        <f>Q503</f>
        <v>1735.01</v>
      </c>
    </row>
    <row r="504" spans="1:19">
      <c r="A504" s="59" t="s">
        <v>198</v>
      </c>
      <c r="B504" s="59" t="s">
        <v>199</v>
      </c>
      <c r="C504" s="59" t="s">
        <v>200</v>
      </c>
      <c r="D504" s="59" t="s">
        <v>201</v>
      </c>
      <c r="E504" s="59" t="s">
        <v>201</v>
      </c>
      <c r="F504" s="59" t="s">
        <v>202</v>
      </c>
      <c r="G504" s="59" t="s">
        <v>203</v>
      </c>
      <c r="H504" s="59" t="s">
        <v>204</v>
      </c>
      <c r="I504" s="59" t="s">
        <v>324</v>
      </c>
      <c r="J504" s="59" t="s">
        <v>206</v>
      </c>
      <c r="K504" s="59" t="s">
        <v>207</v>
      </c>
      <c r="L504" s="59" t="s">
        <v>324</v>
      </c>
      <c r="M504" s="59" t="s">
        <v>426</v>
      </c>
      <c r="N504" s="59" t="s">
        <v>207</v>
      </c>
      <c r="O504" s="59" t="s">
        <v>207</v>
      </c>
      <c r="P504" s="47">
        <v>621205</v>
      </c>
      <c r="Q504" s="58">
        <v>6212.05</v>
      </c>
      <c r="R504" t="str">
        <f t="shared" si="10"/>
        <v>201707</v>
      </c>
      <c r="S504" s="39">
        <f>Q504</f>
        <v>6212.05</v>
      </c>
    </row>
    <row r="505" spans="1:19">
      <c r="A505" s="59" t="s">
        <v>198</v>
      </c>
      <c r="B505" s="59" t="s">
        <v>199</v>
      </c>
      <c r="C505" s="59" t="s">
        <v>200</v>
      </c>
      <c r="D505" s="59" t="s">
        <v>201</v>
      </c>
      <c r="E505" s="59" t="s">
        <v>201</v>
      </c>
      <c r="F505" s="59" t="s">
        <v>202</v>
      </c>
      <c r="G505" s="59" t="s">
        <v>203</v>
      </c>
      <c r="H505" s="59" t="s">
        <v>204</v>
      </c>
      <c r="I505" s="59" t="s">
        <v>324</v>
      </c>
      <c r="J505" s="59" t="s">
        <v>206</v>
      </c>
      <c r="K505" s="59" t="s">
        <v>207</v>
      </c>
      <c r="L505" s="59" t="s">
        <v>324</v>
      </c>
      <c r="M505" s="59" t="s">
        <v>426</v>
      </c>
      <c r="N505" s="59" t="s">
        <v>209</v>
      </c>
      <c r="O505" s="59" t="s">
        <v>207</v>
      </c>
      <c r="P505" s="47">
        <v>2126382</v>
      </c>
      <c r="Q505" s="58">
        <v>-21263.82</v>
      </c>
      <c r="R505" t="str">
        <f t="shared" si="10"/>
        <v>201707</v>
      </c>
      <c r="S505" s="39">
        <f>-Q505</f>
        <v>21263.82</v>
      </c>
    </row>
    <row r="506" spans="1:19">
      <c r="A506" s="59" t="s">
        <v>198</v>
      </c>
      <c r="B506" s="59" t="s">
        <v>199</v>
      </c>
      <c r="C506" s="59" t="s">
        <v>200</v>
      </c>
      <c r="D506" s="59" t="s">
        <v>201</v>
      </c>
      <c r="E506" s="59" t="s">
        <v>201</v>
      </c>
      <c r="F506" s="59" t="s">
        <v>202</v>
      </c>
      <c r="G506" s="59" t="s">
        <v>203</v>
      </c>
      <c r="H506" s="59" t="s">
        <v>204</v>
      </c>
      <c r="I506" s="59" t="s">
        <v>325</v>
      </c>
      <c r="J506" s="59" t="s">
        <v>206</v>
      </c>
      <c r="K506" s="59" t="s">
        <v>207</v>
      </c>
      <c r="L506" s="59" t="s">
        <v>325</v>
      </c>
      <c r="M506" s="59" t="s">
        <v>426</v>
      </c>
      <c r="N506" s="59" t="s">
        <v>209</v>
      </c>
      <c r="O506" s="59" t="s">
        <v>207</v>
      </c>
      <c r="P506" s="47">
        <v>5037</v>
      </c>
      <c r="Q506" s="58">
        <v>-50.37</v>
      </c>
      <c r="R506" t="str">
        <f t="shared" si="10"/>
        <v>201707</v>
      </c>
      <c r="S506" s="39">
        <f>-Q506</f>
        <v>50.37</v>
      </c>
    </row>
    <row r="507" spans="1:19">
      <c r="A507" s="59" t="s">
        <v>198</v>
      </c>
      <c r="B507" s="59" t="s">
        <v>199</v>
      </c>
      <c r="C507" s="59" t="s">
        <v>200</v>
      </c>
      <c r="D507" s="59" t="s">
        <v>201</v>
      </c>
      <c r="E507" s="59" t="s">
        <v>201</v>
      </c>
      <c r="F507" s="59" t="s">
        <v>202</v>
      </c>
      <c r="G507" s="59" t="s">
        <v>203</v>
      </c>
      <c r="H507" s="59" t="s">
        <v>204</v>
      </c>
      <c r="I507" s="59" t="s">
        <v>326</v>
      </c>
      <c r="J507" s="59" t="s">
        <v>206</v>
      </c>
      <c r="K507" s="59" t="s">
        <v>207</v>
      </c>
      <c r="L507" s="59" t="s">
        <v>326</v>
      </c>
      <c r="M507" s="59" t="s">
        <v>426</v>
      </c>
      <c r="N507" s="59" t="s">
        <v>207</v>
      </c>
      <c r="O507" s="59" t="s">
        <v>207</v>
      </c>
      <c r="P507" s="47">
        <v>19400000</v>
      </c>
      <c r="Q507" s="55">
        <v>194000</v>
      </c>
      <c r="R507" t="str">
        <f t="shared" si="10"/>
        <v>201707</v>
      </c>
      <c r="S507" s="39">
        <f>Q507</f>
        <v>194000</v>
      </c>
    </row>
    <row r="508" spans="1:19">
      <c r="A508" s="59" t="s">
        <v>198</v>
      </c>
      <c r="B508" s="59" t="s">
        <v>199</v>
      </c>
      <c r="C508" s="59" t="s">
        <v>200</v>
      </c>
      <c r="D508" s="59" t="s">
        <v>201</v>
      </c>
      <c r="E508" s="59" t="s">
        <v>201</v>
      </c>
      <c r="F508" s="59" t="s">
        <v>202</v>
      </c>
      <c r="G508" s="59" t="s">
        <v>203</v>
      </c>
      <c r="H508" s="59" t="s">
        <v>204</v>
      </c>
      <c r="I508" s="59" t="s">
        <v>326</v>
      </c>
      <c r="J508" s="59" t="s">
        <v>206</v>
      </c>
      <c r="K508" s="59" t="s">
        <v>207</v>
      </c>
      <c r="L508" s="59" t="s">
        <v>326</v>
      </c>
      <c r="M508" s="59" t="s">
        <v>426</v>
      </c>
      <c r="N508" s="59" t="s">
        <v>207</v>
      </c>
      <c r="O508" s="59" t="s">
        <v>207</v>
      </c>
      <c r="P508" s="47">
        <v>310162</v>
      </c>
      <c r="Q508" s="58">
        <v>3101.62</v>
      </c>
      <c r="R508" t="str">
        <f t="shared" si="10"/>
        <v>201707</v>
      </c>
      <c r="S508" s="39">
        <f>Q508</f>
        <v>3101.62</v>
      </c>
    </row>
    <row r="509" spans="1:19">
      <c r="A509" s="59" t="s">
        <v>198</v>
      </c>
      <c r="B509" s="59" t="s">
        <v>199</v>
      </c>
      <c r="C509" s="59" t="s">
        <v>200</v>
      </c>
      <c r="D509" s="59" t="s">
        <v>201</v>
      </c>
      <c r="E509" s="59" t="s">
        <v>201</v>
      </c>
      <c r="F509" s="59" t="s">
        <v>202</v>
      </c>
      <c r="G509" s="59" t="s">
        <v>203</v>
      </c>
      <c r="H509" s="59" t="s">
        <v>204</v>
      </c>
      <c r="I509" s="59" t="s">
        <v>326</v>
      </c>
      <c r="J509" s="59" t="s">
        <v>206</v>
      </c>
      <c r="K509" s="59" t="s">
        <v>207</v>
      </c>
      <c r="L509" s="59" t="s">
        <v>326</v>
      </c>
      <c r="M509" s="59" t="s">
        <v>426</v>
      </c>
      <c r="N509" s="59" t="s">
        <v>207</v>
      </c>
      <c r="O509" s="59" t="s">
        <v>207</v>
      </c>
      <c r="P509" s="47">
        <v>10074</v>
      </c>
      <c r="Q509" s="58">
        <v>100.74</v>
      </c>
      <c r="R509" t="str">
        <f t="shared" si="10"/>
        <v>201707</v>
      </c>
      <c r="S509" s="39">
        <f>Q509</f>
        <v>100.74</v>
      </c>
    </row>
    <row r="510" spans="1:19">
      <c r="A510" s="59" t="s">
        <v>198</v>
      </c>
      <c r="B510" s="59" t="s">
        <v>199</v>
      </c>
      <c r="C510" s="59" t="s">
        <v>200</v>
      </c>
      <c r="D510" s="59" t="s">
        <v>201</v>
      </c>
      <c r="E510" s="59" t="s">
        <v>201</v>
      </c>
      <c r="F510" s="59" t="s">
        <v>202</v>
      </c>
      <c r="G510" s="59" t="s">
        <v>203</v>
      </c>
      <c r="H510" s="59" t="s">
        <v>204</v>
      </c>
      <c r="I510" s="59" t="s">
        <v>326</v>
      </c>
      <c r="J510" s="59" t="s">
        <v>206</v>
      </c>
      <c r="K510" s="59" t="s">
        <v>207</v>
      </c>
      <c r="L510" s="59" t="s">
        <v>326</v>
      </c>
      <c r="M510" s="59" t="s">
        <v>426</v>
      </c>
      <c r="N510" s="59" t="s">
        <v>209</v>
      </c>
      <c r="O510" s="59" t="s">
        <v>207</v>
      </c>
      <c r="P510" s="47">
        <v>571712</v>
      </c>
      <c r="Q510" s="58">
        <v>-5717.12</v>
      </c>
      <c r="R510" t="str">
        <f t="shared" si="10"/>
        <v>201707</v>
      </c>
      <c r="S510" s="39">
        <f>-Q510</f>
        <v>5717.12</v>
      </c>
    </row>
    <row r="511" spans="1:19">
      <c r="A511" s="59" t="s">
        <v>198</v>
      </c>
      <c r="B511" s="59" t="s">
        <v>199</v>
      </c>
      <c r="C511" s="59" t="s">
        <v>200</v>
      </c>
      <c r="D511" s="59" t="s">
        <v>201</v>
      </c>
      <c r="E511" s="59" t="s">
        <v>201</v>
      </c>
      <c r="F511" s="59" t="s">
        <v>202</v>
      </c>
      <c r="G511" s="59" t="s">
        <v>203</v>
      </c>
      <c r="H511" s="59" t="s">
        <v>204</v>
      </c>
      <c r="I511" s="59" t="s">
        <v>327</v>
      </c>
      <c r="J511" s="59" t="s">
        <v>206</v>
      </c>
      <c r="K511" s="59" t="s">
        <v>207</v>
      </c>
      <c r="L511" s="59" t="s">
        <v>327</v>
      </c>
      <c r="M511" s="59" t="s">
        <v>426</v>
      </c>
      <c r="N511" s="59" t="s">
        <v>207</v>
      </c>
      <c r="O511" s="59" t="s">
        <v>207</v>
      </c>
      <c r="P511" s="47">
        <v>1616930</v>
      </c>
      <c r="Q511" s="58">
        <v>16169.3</v>
      </c>
      <c r="R511" t="str">
        <f t="shared" si="10"/>
        <v>201707</v>
      </c>
      <c r="S511" s="39">
        <f>Q511</f>
        <v>16169.3</v>
      </c>
    </row>
    <row r="512" spans="1:19">
      <c r="A512" s="59" t="s">
        <v>198</v>
      </c>
      <c r="B512" s="59" t="s">
        <v>199</v>
      </c>
      <c r="C512" s="59" t="s">
        <v>200</v>
      </c>
      <c r="D512" s="59" t="s">
        <v>201</v>
      </c>
      <c r="E512" s="59" t="s">
        <v>201</v>
      </c>
      <c r="F512" s="59" t="s">
        <v>202</v>
      </c>
      <c r="G512" s="59" t="s">
        <v>203</v>
      </c>
      <c r="H512" s="59" t="s">
        <v>204</v>
      </c>
      <c r="I512" s="59" t="s">
        <v>327</v>
      </c>
      <c r="J512" s="59" t="s">
        <v>206</v>
      </c>
      <c r="K512" s="59" t="s">
        <v>207</v>
      </c>
      <c r="L512" s="59" t="s">
        <v>327</v>
      </c>
      <c r="M512" s="59" t="s">
        <v>426</v>
      </c>
      <c r="N512" s="59" t="s">
        <v>209</v>
      </c>
      <c r="O512" s="59" t="s">
        <v>207</v>
      </c>
      <c r="P512" s="47">
        <v>620324</v>
      </c>
      <c r="Q512" s="58">
        <v>-6203.24</v>
      </c>
      <c r="R512" t="str">
        <f t="shared" si="10"/>
        <v>201707</v>
      </c>
      <c r="S512" s="39">
        <f>-Q512</f>
        <v>6203.24</v>
      </c>
    </row>
    <row r="513" spans="1:19">
      <c r="A513" s="59" t="s">
        <v>198</v>
      </c>
      <c r="B513" s="59" t="s">
        <v>199</v>
      </c>
      <c r="C513" s="59" t="s">
        <v>200</v>
      </c>
      <c r="D513" s="59" t="s">
        <v>201</v>
      </c>
      <c r="E513" s="59" t="s">
        <v>201</v>
      </c>
      <c r="F513" s="59" t="s">
        <v>202</v>
      </c>
      <c r="G513" s="59" t="s">
        <v>203</v>
      </c>
      <c r="H513" s="59" t="s">
        <v>204</v>
      </c>
      <c r="I513" s="59" t="s">
        <v>328</v>
      </c>
      <c r="J513" s="59" t="s">
        <v>206</v>
      </c>
      <c r="K513" s="59" t="s">
        <v>207</v>
      </c>
      <c r="L513" s="59" t="s">
        <v>328</v>
      </c>
      <c r="M513" s="59" t="s">
        <v>426</v>
      </c>
      <c r="N513" s="59" t="s">
        <v>207</v>
      </c>
      <c r="O513" s="59" t="s">
        <v>207</v>
      </c>
      <c r="P513" s="47">
        <v>280000000</v>
      </c>
      <c r="Q513" s="55">
        <v>2800000</v>
      </c>
      <c r="R513" t="str">
        <f t="shared" si="10"/>
        <v>201707</v>
      </c>
      <c r="S513" s="39">
        <f>Q513</f>
        <v>2800000</v>
      </c>
    </row>
    <row r="514" spans="1:19">
      <c r="A514" s="59" t="s">
        <v>198</v>
      </c>
      <c r="B514" s="59" t="s">
        <v>199</v>
      </c>
      <c r="C514" s="59" t="s">
        <v>200</v>
      </c>
      <c r="D514" s="59" t="s">
        <v>201</v>
      </c>
      <c r="E514" s="59" t="s">
        <v>201</v>
      </c>
      <c r="F514" s="59" t="s">
        <v>202</v>
      </c>
      <c r="G514" s="59" t="s">
        <v>203</v>
      </c>
      <c r="H514" s="59" t="s">
        <v>204</v>
      </c>
      <c r="I514" s="59" t="s">
        <v>328</v>
      </c>
      <c r="J514" s="59" t="s">
        <v>206</v>
      </c>
      <c r="K514" s="59" t="s">
        <v>207</v>
      </c>
      <c r="L514" s="59" t="s">
        <v>328</v>
      </c>
      <c r="M514" s="59" t="s">
        <v>426</v>
      </c>
      <c r="N514" s="59" t="s">
        <v>209</v>
      </c>
      <c r="O514" s="59" t="s">
        <v>207</v>
      </c>
      <c r="P514" s="47">
        <v>61286834</v>
      </c>
      <c r="Q514" s="55">
        <v>-612868.34</v>
      </c>
      <c r="R514" t="str">
        <f t="shared" si="10"/>
        <v>201707</v>
      </c>
      <c r="S514" s="39">
        <f>-Q514</f>
        <v>612868.34</v>
      </c>
    </row>
    <row r="515" spans="1:19">
      <c r="A515" s="59" t="s">
        <v>198</v>
      </c>
      <c r="B515" s="59" t="s">
        <v>199</v>
      </c>
      <c r="C515" s="59" t="s">
        <v>200</v>
      </c>
      <c r="D515" s="59" t="s">
        <v>201</v>
      </c>
      <c r="E515" s="59" t="s">
        <v>201</v>
      </c>
      <c r="F515" s="59" t="s">
        <v>202</v>
      </c>
      <c r="G515" s="59" t="s">
        <v>203</v>
      </c>
      <c r="H515" s="59" t="s">
        <v>204</v>
      </c>
      <c r="I515" s="59" t="s">
        <v>328</v>
      </c>
      <c r="J515" s="59" t="s">
        <v>206</v>
      </c>
      <c r="K515" s="59" t="s">
        <v>207</v>
      </c>
      <c r="L515" s="59" t="s">
        <v>328</v>
      </c>
      <c r="M515" s="59" t="s">
        <v>426</v>
      </c>
      <c r="N515" s="59" t="s">
        <v>209</v>
      </c>
      <c r="O515" s="59" t="s">
        <v>207</v>
      </c>
      <c r="P515" s="47">
        <v>1271717</v>
      </c>
      <c r="Q515" s="58">
        <v>-12717.17</v>
      </c>
      <c r="R515" t="str">
        <f t="shared" ref="R515:R578" si="12">MID(L515,1,6)</f>
        <v>201707</v>
      </c>
      <c r="S515" s="39">
        <f>-Q515</f>
        <v>12717.17</v>
      </c>
    </row>
    <row r="516" spans="1:19">
      <c r="A516" s="59" t="s">
        <v>198</v>
      </c>
      <c r="B516" s="59" t="s">
        <v>199</v>
      </c>
      <c r="C516" s="59" t="s">
        <v>200</v>
      </c>
      <c r="D516" s="59" t="s">
        <v>201</v>
      </c>
      <c r="E516" s="59" t="s">
        <v>201</v>
      </c>
      <c r="F516" s="59" t="s">
        <v>202</v>
      </c>
      <c r="G516" s="59" t="s">
        <v>203</v>
      </c>
      <c r="H516" s="59" t="s">
        <v>204</v>
      </c>
      <c r="I516" s="59" t="s">
        <v>329</v>
      </c>
      <c r="J516" s="59" t="s">
        <v>206</v>
      </c>
      <c r="K516" s="59" t="s">
        <v>207</v>
      </c>
      <c r="L516" s="59" t="s">
        <v>329</v>
      </c>
      <c r="M516" s="59" t="s">
        <v>426</v>
      </c>
      <c r="N516" s="59" t="s">
        <v>207</v>
      </c>
      <c r="O516" s="59" t="s">
        <v>207</v>
      </c>
      <c r="P516" s="47">
        <v>515562</v>
      </c>
      <c r="Q516" s="58">
        <v>5155.62</v>
      </c>
      <c r="R516" t="str">
        <f t="shared" si="12"/>
        <v>201707</v>
      </c>
      <c r="S516" s="39">
        <f>Q516</f>
        <v>5155.62</v>
      </c>
    </row>
    <row r="517" spans="1:19">
      <c r="A517" s="59" t="s">
        <v>198</v>
      </c>
      <c r="B517" s="59" t="s">
        <v>199</v>
      </c>
      <c r="C517" s="59" t="s">
        <v>200</v>
      </c>
      <c r="D517" s="59" t="s">
        <v>201</v>
      </c>
      <c r="E517" s="59" t="s">
        <v>201</v>
      </c>
      <c r="F517" s="59" t="s">
        <v>202</v>
      </c>
      <c r="G517" s="59" t="s">
        <v>203</v>
      </c>
      <c r="H517" s="59" t="s">
        <v>204</v>
      </c>
      <c r="I517" s="59" t="s">
        <v>329</v>
      </c>
      <c r="J517" s="59" t="s">
        <v>206</v>
      </c>
      <c r="K517" s="59" t="s">
        <v>207</v>
      </c>
      <c r="L517" s="59" t="s">
        <v>329</v>
      </c>
      <c r="M517" s="59" t="s">
        <v>426</v>
      </c>
      <c r="N517" s="59" t="s">
        <v>209</v>
      </c>
      <c r="O517" s="59" t="s">
        <v>207</v>
      </c>
      <c r="P517" s="47">
        <v>522654</v>
      </c>
      <c r="Q517" s="58">
        <v>-5226.54</v>
      </c>
      <c r="R517" t="str">
        <f t="shared" si="12"/>
        <v>201707</v>
      </c>
      <c r="S517" s="39">
        <f>-Q517</f>
        <v>5226.54</v>
      </c>
    </row>
    <row r="518" spans="1:19">
      <c r="A518" s="59" t="s">
        <v>198</v>
      </c>
      <c r="B518" s="59" t="s">
        <v>199</v>
      </c>
      <c r="C518" s="59" t="s">
        <v>200</v>
      </c>
      <c r="D518" s="59" t="s">
        <v>201</v>
      </c>
      <c r="E518" s="59" t="s">
        <v>201</v>
      </c>
      <c r="F518" s="59" t="s">
        <v>202</v>
      </c>
      <c r="G518" s="59" t="s">
        <v>203</v>
      </c>
      <c r="H518" s="59" t="s">
        <v>204</v>
      </c>
      <c r="I518" s="59" t="s">
        <v>330</v>
      </c>
      <c r="J518" s="59" t="s">
        <v>206</v>
      </c>
      <c r="K518" s="59" t="s">
        <v>207</v>
      </c>
      <c r="L518" s="59" t="s">
        <v>330</v>
      </c>
      <c r="M518" s="59" t="s">
        <v>426</v>
      </c>
      <c r="N518" s="59" t="s">
        <v>207</v>
      </c>
      <c r="O518" s="59" t="s">
        <v>207</v>
      </c>
      <c r="P518" s="47">
        <v>435092</v>
      </c>
      <c r="Q518" s="58">
        <v>4350.92</v>
      </c>
      <c r="R518" t="str">
        <f t="shared" si="12"/>
        <v>201707</v>
      </c>
      <c r="S518" s="39">
        <f>Q518</f>
        <v>4350.92</v>
      </c>
    </row>
    <row r="519" spans="1:19">
      <c r="A519" s="59" t="s">
        <v>198</v>
      </c>
      <c r="B519" s="59" t="s">
        <v>199</v>
      </c>
      <c r="C519" s="59" t="s">
        <v>200</v>
      </c>
      <c r="D519" s="59" t="s">
        <v>201</v>
      </c>
      <c r="E519" s="59" t="s">
        <v>201</v>
      </c>
      <c r="F519" s="59" t="s">
        <v>202</v>
      </c>
      <c r="G519" s="59" t="s">
        <v>203</v>
      </c>
      <c r="H519" s="59" t="s">
        <v>204</v>
      </c>
      <c r="I519" s="59" t="s">
        <v>330</v>
      </c>
      <c r="J519" s="59" t="s">
        <v>206</v>
      </c>
      <c r="K519" s="59" t="s">
        <v>207</v>
      </c>
      <c r="L519" s="59" t="s">
        <v>330</v>
      </c>
      <c r="M519" s="59" t="s">
        <v>426</v>
      </c>
      <c r="N519" s="59" t="s">
        <v>207</v>
      </c>
      <c r="O519" s="59" t="s">
        <v>207</v>
      </c>
      <c r="P519" s="47">
        <v>108879510</v>
      </c>
      <c r="Q519" s="61"/>
      <c r="R519" t="str">
        <f t="shared" si="12"/>
        <v>201707</v>
      </c>
      <c r="S519" s="39">
        <f>Q519</f>
        <v>0</v>
      </c>
    </row>
    <row r="520" spans="1:19">
      <c r="A520" s="59" t="s">
        <v>198</v>
      </c>
      <c r="B520" s="59" t="s">
        <v>199</v>
      </c>
      <c r="C520" s="59" t="s">
        <v>200</v>
      </c>
      <c r="D520" s="59" t="s">
        <v>201</v>
      </c>
      <c r="E520" s="59" t="s">
        <v>201</v>
      </c>
      <c r="F520" s="59" t="s">
        <v>202</v>
      </c>
      <c r="G520" s="59" t="s">
        <v>203</v>
      </c>
      <c r="H520" s="59" t="s">
        <v>204</v>
      </c>
      <c r="I520" s="59" t="s">
        <v>331</v>
      </c>
      <c r="J520" s="59" t="s">
        <v>206</v>
      </c>
      <c r="K520" s="59" t="s">
        <v>207</v>
      </c>
      <c r="L520" s="59" t="s">
        <v>331</v>
      </c>
      <c r="M520" s="59" t="s">
        <v>426</v>
      </c>
      <c r="N520" s="59" t="s">
        <v>207</v>
      </c>
      <c r="O520" s="59" t="s">
        <v>207</v>
      </c>
      <c r="P520" s="47">
        <v>6325</v>
      </c>
      <c r="Q520" s="58">
        <v>63.25</v>
      </c>
      <c r="R520" t="str">
        <f t="shared" si="12"/>
        <v>201707</v>
      </c>
      <c r="S520" s="39">
        <f>Q520</f>
        <v>63.25</v>
      </c>
    </row>
    <row r="521" spans="1:19">
      <c r="A521" s="59" t="s">
        <v>198</v>
      </c>
      <c r="B521" s="59" t="s">
        <v>199</v>
      </c>
      <c r="C521" s="59" t="s">
        <v>200</v>
      </c>
      <c r="D521" s="59" t="s">
        <v>201</v>
      </c>
      <c r="E521" s="59" t="s">
        <v>201</v>
      </c>
      <c r="F521" s="59" t="s">
        <v>202</v>
      </c>
      <c r="G521" s="59" t="s">
        <v>203</v>
      </c>
      <c r="H521" s="59" t="s">
        <v>204</v>
      </c>
      <c r="I521" s="59" t="s">
        <v>331</v>
      </c>
      <c r="J521" s="59" t="s">
        <v>206</v>
      </c>
      <c r="K521" s="59" t="s">
        <v>207</v>
      </c>
      <c r="L521" s="59" t="s">
        <v>331</v>
      </c>
      <c r="M521" s="59" t="s">
        <v>426</v>
      </c>
      <c r="N521" s="59" t="s">
        <v>209</v>
      </c>
      <c r="O521" s="59" t="s">
        <v>207</v>
      </c>
      <c r="P521" s="47">
        <v>144285</v>
      </c>
      <c r="Q521" s="58">
        <v>-1442.85</v>
      </c>
      <c r="R521" t="str">
        <f t="shared" si="12"/>
        <v>201707</v>
      </c>
      <c r="S521" s="39">
        <f>-Q521</f>
        <v>1442.85</v>
      </c>
    </row>
    <row r="522" spans="1:19">
      <c r="A522" s="59" t="s">
        <v>198</v>
      </c>
      <c r="B522" s="59" t="s">
        <v>199</v>
      </c>
      <c r="C522" s="59" t="s">
        <v>200</v>
      </c>
      <c r="D522" s="59" t="s">
        <v>201</v>
      </c>
      <c r="E522" s="59" t="s">
        <v>201</v>
      </c>
      <c r="F522" s="59" t="s">
        <v>202</v>
      </c>
      <c r="G522" s="59" t="s">
        <v>203</v>
      </c>
      <c r="H522" s="59" t="s">
        <v>204</v>
      </c>
      <c r="I522" s="59" t="s">
        <v>331</v>
      </c>
      <c r="J522" s="59" t="s">
        <v>206</v>
      </c>
      <c r="K522" s="59" t="s">
        <v>207</v>
      </c>
      <c r="L522" s="59" t="s">
        <v>331</v>
      </c>
      <c r="M522" s="59" t="s">
        <v>426</v>
      </c>
      <c r="N522" s="59" t="s">
        <v>209</v>
      </c>
      <c r="O522" s="59" t="s">
        <v>207</v>
      </c>
      <c r="P522" s="47">
        <v>15346800</v>
      </c>
      <c r="Q522" s="55">
        <v>-153468</v>
      </c>
      <c r="R522" t="str">
        <f t="shared" si="12"/>
        <v>201707</v>
      </c>
      <c r="S522" s="39">
        <f>-Q522</f>
        <v>153468</v>
      </c>
    </row>
    <row r="523" spans="1:19">
      <c r="A523" s="59" t="s">
        <v>198</v>
      </c>
      <c r="B523" s="59" t="s">
        <v>199</v>
      </c>
      <c r="C523" s="59" t="s">
        <v>200</v>
      </c>
      <c r="D523" s="59" t="s">
        <v>201</v>
      </c>
      <c r="E523" s="59" t="s">
        <v>201</v>
      </c>
      <c r="F523" s="59" t="s">
        <v>202</v>
      </c>
      <c r="G523" s="59" t="s">
        <v>203</v>
      </c>
      <c r="H523" s="59" t="s">
        <v>204</v>
      </c>
      <c r="I523" s="59" t="s">
        <v>330</v>
      </c>
      <c r="J523" s="59" t="s">
        <v>206</v>
      </c>
      <c r="K523" s="59" t="s">
        <v>207</v>
      </c>
      <c r="L523" s="59" t="s">
        <v>330</v>
      </c>
      <c r="M523" s="59" t="s">
        <v>426</v>
      </c>
      <c r="N523" s="59" t="s">
        <v>209</v>
      </c>
      <c r="O523" s="59" t="s">
        <v>207</v>
      </c>
      <c r="P523" s="47">
        <v>108879510</v>
      </c>
      <c r="Q523" s="61"/>
      <c r="R523" t="str">
        <f t="shared" si="12"/>
        <v>201707</v>
      </c>
      <c r="S523" s="39">
        <f>-Q523</f>
        <v>0</v>
      </c>
    </row>
    <row r="524" spans="1:19">
      <c r="A524" s="59" t="s">
        <v>198</v>
      </c>
      <c r="B524" s="59" t="s">
        <v>199</v>
      </c>
      <c r="C524" s="59" t="s">
        <v>200</v>
      </c>
      <c r="D524" s="59" t="s">
        <v>201</v>
      </c>
      <c r="E524" s="59" t="s">
        <v>201</v>
      </c>
      <c r="F524" s="59" t="s">
        <v>202</v>
      </c>
      <c r="G524" s="59" t="s">
        <v>203</v>
      </c>
      <c r="H524" s="59" t="s">
        <v>204</v>
      </c>
      <c r="I524" s="59" t="s">
        <v>332</v>
      </c>
      <c r="J524" s="59" t="s">
        <v>206</v>
      </c>
      <c r="K524" s="59" t="s">
        <v>207</v>
      </c>
      <c r="L524" s="59" t="s">
        <v>332</v>
      </c>
      <c r="M524" s="59" t="s">
        <v>426</v>
      </c>
      <c r="N524" s="59" t="s">
        <v>207</v>
      </c>
      <c r="O524" s="59" t="s">
        <v>207</v>
      </c>
      <c r="P524" s="47">
        <v>55587</v>
      </c>
      <c r="Q524" s="58">
        <v>555.87</v>
      </c>
      <c r="R524" t="str">
        <f t="shared" si="12"/>
        <v>201708</v>
      </c>
      <c r="S524" s="39">
        <f>Q524</f>
        <v>555.87</v>
      </c>
    </row>
    <row r="525" spans="1:19">
      <c r="A525" s="59" t="s">
        <v>198</v>
      </c>
      <c r="B525" s="59" t="s">
        <v>199</v>
      </c>
      <c r="C525" s="59" t="s">
        <v>200</v>
      </c>
      <c r="D525" s="59" t="s">
        <v>201</v>
      </c>
      <c r="E525" s="59" t="s">
        <v>201</v>
      </c>
      <c r="F525" s="59" t="s">
        <v>202</v>
      </c>
      <c r="G525" s="59" t="s">
        <v>203</v>
      </c>
      <c r="H525" s="59" t="s">
        <v>204</v>
      </c>
      <c r="I525" s="59" t="s">
        <v>332</v>
      </c>
      <c r="J525" s="59" t="s">
        <v>206</v>
      </c>
      <c r="K525" s="59" t="s">
        <v>207</v>
      </c>
      <c r="L525" s="59" t="s">
        <v>332</v>
      </c>
      <c r="M525" s="59" t="s">
        <v>426</v>
      </c>
      <c r="N525" s="59" t="s">
        <v>209</v>
      </c>
      <c r="O525" s="59" t="s">
        <v>207</v>
      </c>
      <c r="P525" s="47">
        <v>25192159</v>
      </c>
      <c r="Q525" s="55">
        <v>-251921.59</v>
      </c>
      <c r="R525" t="str">
        <f t="shared" si="12"/>
        <v>201708</v>
      </c>
      <c r="S525" s="39">
        <f>-Q525</f>
        <v>251921.59</v>
      </c>
    </row>
    <row r="526" spans="1:19">
      <c r="A526" s="59" t="s">
        <v>198</v>
      </c>
      <c r="B526" s="59" t="s">
        <v>199</v>
      </c>
      <c r="C526" s="59" t="s">
        <v>200</v>
      </c>
      <c r="D526" s="59" t="s">
        <v>201</v>
      </c>
      <c r="E526" s="59" t="s">
        <v>201</v>
      </c>
      <c r="F526" s="59" t="s">
        <v>202</v>
      </c>
      <c r="G526" s="59" t="s">
        <v>203</v>
      </c>
      <c r="H526" s="59" t="s">
        <v>204</v>
      </c>
      <c r="I526" s="59" t="s">
        <v>333</v>
      </c>
      <c r="J526" s="59" t="s">
        <v>206</v>
      </c>
      <c r="K526" s="59" t="s">
        <v>207</v>
      </c>
      <c r="L526" s="59" t="s">
        <v>333</v>
      </c>
      <c r="M526" s="59" t="s">
        <v>426</v>
      </c>
      <c r="N526" s="59" t="s">
        <v>207</v>
      </c>
      <c r="O526" s="59" t="s">
        <v>207</v>
      </c>
      <c r="P526" s="47">
        <v>20000000</v>
      </c>
      <c r="Q526" s="55">
        <v>200000</v>
      </c>
      <c r="R526" t="str">
        <f t="shared" si="12"/>
        <v>201708</v>
      </c>
      <c r="S526" s="39">
        <f>Q526</f>
        <v>200000</v>
      </c>
    </row>
    <row r="527" spans="1:19">
      <c r="A527" s="59" t="s">
        <v>198</v>
      </c>
      <c r="B527" s="59" t="s">
        <v>199</v>
      </c>
      <c r="C527" s="59" t="s">
        <v>200</v>
      </c>
      <c r="D527" s="59" t="s">
        <v>201</v>
      </c>
      <c r="E527" s="59" t="s">
        <v>201</v>
      </c>
      <c r="F527" s="59" t="s">
        <v>202</v>
      </c>
      <c r="G527" s="59" t="s">
        <v>203</v>
      </c>
      <c r="H527" s="59" t="s">
        <v>204</v>
      </c>
      <c r="I527" s="59" t="s">
        <v>333</v>
      </c>
      <c r="J527" s="59" t="s">
        <v>206</v>
      </c>
      <c r="K527" s="59" t="s">
        <v>207</v>
      </c>
      <c r="L527" s="59" t="s">
        <v>333</v>
      </c>
      <c r="M527" s="59" t="s">
        <v>426</v>
      </c>
      <c r="N527" s="59" t="s">
        <v>209</v>
      </c>
      <c r="O527" s="59" t="s">
        <v>207</v>
      </c>
      <c r="P527" s="47">
        <v>124898185</v>
      </c>
      <c r="Q527" s="55">
        <v>-1248981.8500000001</v>
      </c>
      <c r="R527" t="str">
        <f t="shared" si="12"/>
        <v>201708</v>
      </c>
      <c r="S527" s="39">
        <f>-Q527</f>
        <v>1248981.8500000001</v>
      </c>
    </row>
    <row r="528" spans="1:19">
      <c r="A528" s="59" t="s">
        <v>198</v>
      </c>
      <c r="B528" s="59" t="s">
        <v>199</v>
      </c>
      <c r="C528" s="59" t="s">
        <v>200</v>
      </c>
      <c r="D528" s="59" t="s">
        <v>201</v>
      </c>
      <c r="E528" s="59" t="s">
        <v>201</v>
      </c>
      <c r="F528" s="59" t="s">
        <v>202</v>
      </c>
      <c r="G528" s="59" t="s">
        <v>203</v>
      </c>
      <c r="H528" s="59" t="s">
        <v>204</v>
      </c>
      <c r="I528" s="59" t="s">
        <v>333</v>
      </c>
      <c r="J528" s="59" t="s">
        <v>206</v>
      </c>
      <c r="K528" s="59" t="s">
        <v>207</v>
      </c>
      <c r="L528" s="59" t="s">
        <v>333</v>
      </c>
      <c r="M528" s="59" t="s">
        <v>426</v>
      </c>
      <c r="N528" s="59" t="s">
        <v>209</v>
      </c>
      <c r="O528" s="59" t="s">
        <v>207</v>
      </c>
      <c r="P528" s="47">
        <v>408834</v>
      </c>
      <c r="Q528" s="58">
        <v>-4088.34</v>
      </c>
      <c r="R528" t="str">
        <f t="shared" si="12"/>
        <v>201708</v>
      </c>
      <c r="S528" s="39">
        <f>-Q528</f>
        <v>4088.34</v>
      </c>
    </row>
    <row r="529" spans="1:19">
      <c r="A529" s="59" t="s">
        <v>198</v>
      </c>
      <c r="B529" s="59" t="s">
        <v>199</v>
      </c>
      <c r="C529" s="59" t="s">
        <v>200</v>
      </c>
      <c r="D529" s="59" t="s">
        <v>201</v>
      </c>
      <c r="E529" s="59" t="s">
        <v>201</v>
      </c>
      <c r="F529" s="59" t="s">
        <v>202</v>
      </c>
      <c r="G529" s="59" t="s">
        <v>203</v>
      </c>
      <c r="H529" s="59" t="s">
        <v>204</v>
      </c>
      <c r="I529" s="59" t="s">
        <v>334</v>
      </c>
      <c r="J529" s="59" t="s">
        <v>206</v>
      </c>
      <c r="K529" s="59" t="s">
        <v>207</v>
      </c>
      <c r="L529" s="59" t="s">
        <v>334</v>
      </c>
      <c r="M529" s="59" t="s">
        <v>426</v>
      </c>
      <c r="N529" s="59" t="s">
        <v>207</v>
      </c>
      <c r="O529" s="59" t="s">
        <v>207</v>
      </c>
      <c r="P529" s="47">
        <v>785100</v>
      </c>
      <c r="Q529" s="58">
        <v>7851</v>
      </c>
      <c r="R529" t="str">
        <f t="shared" si="12"/>
        <v>201708</v>
      </c>
      <c r="S529" s="39">
        <f>Q529</f>
        <v>7851</v>
      </c>
    </row>
    <row r="530" spans="1:19">
      <c r="A530" s="59" t="s">
        <v>198</v>
      </c>
      <c r="B530" s="59" t="s">
        <v>199</v>
      </c>
      <c r="C530" s="59" t="s">
        <v>200</v>
      </c>
      <c r="D530" s="59" t="s">
        <v>201</v>
      </c>
      <c r="E530" s="59" t="s">
        <v>201</v>
      </c>
      <c r="F530" s="59" t="s">
        <v>202</v>
      </c>
      <c r="G530" s="59" t="s">
        <v>203</v>
      </c>
      <c r="H530" s="59" t="s">
        <v>204</v>
      </c>
      <c r="I530" s="59" t="s">
        <v>335</v>
      </c>
      <c r="J530" s="59" t="s">
        <v>206</v>
      </c>
      <c r="K530" s="59" t="s">
        <v>207</v>
      </c>
      <c r="L530" s="59" t="s">
        <v>335</v>
      </c>
      <c r="M530" s="59" t="s">
        <v>426</v>
      </c>
      <c r="N530" s="59" t="s">
        <v>207</v>
      </c>
      <c r="O530" s="59" t="s">
        <v>207</v>
      </c>
      <c r="P530" s="47">
        <v>235832</v>
      </c>
      <c r="Q530" s="58">
        <v>2358.3200000000002</v>
      </c>
      <c r="R530" t="str">
        <f t="shared" si="12"/>
        <v>201708</v>
      </c>
      <c r="S530" s="39">
        <f>Q530</f>
        <v>2358.3200000000002</v>
      </c>
    </row>
    <row r="531" spans="1:19">
      <c r="A531" s="59" t="s">
        <v>198</v>
      </c>
      <c r="B531" s="59" t="s">
        <v>199</v>
      </c>
      <c r="C531" s="59" t="s">
        <v>200</v>
      </c>
      <c r="D531" s="59" t="s">
        <v>201</v>
      </c>
      <c r="E531" s="59" t="s">
        <v>201</v>
      </c>
      <c r="F531" s="59" t="s">
        <v>202</v>
      </c>
      <c r="G531" s="59" t="s">
        <v>203</v>
      </c>
      <c r="H531" s="59" t="s">
        <v>204</v>
      </c>
      <c r="I531" s="59" t="s">
        <v>336</v>
      </c>
      <c r="J531" s="59" t="s">
        <v>206</v>
      </c>
      <c r="K531" s="59" t="s">
        <v>207</v>
      </c>
      <c r="L531" s="59" t="s">
        <v>336</v>
      </c>
      <c r="M531" s="59" t="s">
        <v>426</v>
      </c>
      <c r="N531" s="59" t="s">
        <v>207</v>
      </c>
      <c r="O531" s="59" t="s">
        <v>207</v>
      </c>
      <c r="P531" s="47">
        <v>25138</v>
      </c>
      <c r="Q531" s="58">
        <v>251.38</v>
      </c>
      <c r="R531" t="str">
        <f t="shared" si="12"/>
        <v>201708</v>
      </c>
      <c r="S531" s="39">
        <f>Q531</f>
        <v>251.38</v>
      </c>
    </row>
    <row r="532" spans="1:19">
      <c r="A532" s="59" t="s">
        <v>198</v>
      </c>
      <c r="B532" s="59" t="s">
        <v>199</v>
      </c>
      <c r="C532" s="59" t="s">
        <v>200</v>
      </c>
      <c r="D532" s="59" t="s">
        <v>201</v>
      </c>
      <c r="E532" s="59" t="s">
        <v>201</v>
      </c>
      <c r="F532" s="59" t="s">
        <v>202</v>
      </c>
      <c r="G532" s="59" t="s">
        <v>203</v>
      </c>
      <c r="H532" s="59" t="s">
        <v>204</v>
      </c>
      <c r="I532" s="59" t="s">
        <v>336</v>
      </c>
      <c r="J532" s="59" t="s">
        <v>206</v>
      </c>
      <c r="K532" s="59" t="s">
        <v>207</v>
      </c>
      <c r="L532" s="59" t="s">
        <v>336</v>
      </c>
      <c r="M532" s="59" t="s">
        <v>426</v>
      </c>
      <c r="N532" s="59" t="s">
        <v>207</v>
      </c>
      <c r="O532" s="59" t="s">
        <v>207</v>
      </c>
      <c r="P532" s="47">
        <v>75000000</v>
      </c>
      <c r="Q532" s="55">
        <v>750000</v>
      </c>
      <c r="R532" t="str">
        <f t="shared" si="12"/>
        <v>201708</v>
      </c>
      <c r="S532" s="39">
        <f>Q532</f>
        <v>750000</v>
      </c>
    </row>
    <row r="533" spans="1:19">
      <c r="A533" s="59" t="s">
        <v>198</v>
      </c>
      <c r="B533" s="59" t="s">
        <v>199</v>
      </c>
      <c r="C533" s="59" t="s">
        <v>200</v>
      </c>
      <c r="D533" s="59" t="s">
        <v>201</v>
      </c>
      <c r="E533" s="59" t="s">
        <v>201</v>
      </c>
      <c r="F533" s="59" t="s">
        <v>202</v>
      </c>
      <c r="G533" s="59" t="s">
        <v>203</v>
      </c>
      <c r="H533" s="59" t="s">
        <v>204</v>
      </c>
      <c r="I533" s="59" t="s">
        <v>337</v>
      </c>
      <c r="J533" s="59" t="s">
        <v>206</v>
      </c>
      <c r="K533" s="59" t="s">
        <v>207</v>
      </c>
      <c r="L533" s="59" t="s">
        <v>337</v>
      </c>
      <c r="M533" s="59" t="s">
        <v>426</v>
      </c>
      <c r="N533" s="59" t="s">
        <v>207</v>
      </c>
      <c r="O533" s="59" t="s">
        <v>207</v>
      </c>
      <c r="P533" s="47">
        <v>116804</v>
      </c>
      <c r="Q533" s="58">
        <v>1168.04</v>
      </c>
      <c r="R533" t="str">
        <f t="shared" si="12"/>
        <v>201708</v>
      </c>
      <c r="S533" s="39">
        <f>Q533</f>
        <v>1168.04</v>
      </c>
    </row>
    <row r="534" spans="1:19">
      <c r="A534" s="59" t="s">
        <v>198</v>
      </c>
      <c r="B534" s="59" t="s">
        <v>199</v>
      </c>
      <c r="C534" s="59" t="s">
        <v>200</v>
      </c>
      <c r="D534" s="59" t="s">
        <v>201</v>
      </c>
      <c r="E534" s="59" t="s">
        <v>201</v>
      </c>
      <c r="F534" s="59" t="s">
        <v>202</v>
      </c>
      <c r="G534" s="59" t="s">
        <v>203</v>
      </c>
      <c r="H534" s="59" t="s">
        <v>204</v>
      </c>
      <c r="I534" s="59" t="s">
        <v>337</v>
      </c>
      <c r="J534" s="59" t="s">
        <v>206</v>
      </c>
      <c r="K534" s="59" t="s">
        <v>207</v>
      </c>
      <c r="L534" s="59" t="s">
        <v>337</v>
      </c>
      <c r="M534" s="59" t="s">
        <v>426</v>
      </c>
      <c r="N534" s="59" t="s">
        <v>209</v>
      </c>
      <c r="O534" s="59" t="s">
        <v>207</v>
      </c>
      <c r="P534" s="47">
        <v>321965</v>
      </c>
      <c r="Q534" s="58">
        <v>-3219.65</v>
      </c>
      <c r="R534" t="str">
        <f t="shared" si="12"/>
        <v>201708</v>
      </c>
      <c r="S534" s="39">
        <f>-Q534</f>
        <v>3219.65</v>
      </c>
    </row>
    <row r="535" spans="1:19">
      <c r="A535" s="59" t="s">
        <v>198</v>
      </c>
      <c r="B535" s="59" t="s">
        <v>199</v>
      </c>
      <c r="C535" s="59" t="s">
        <v>200</v>
      </c>
      <c r="D535" s="59" t="s">
        <v>201</v>
      </c>
      <c r="E535" s="59" t="s">
        <v>201</v>
      </c>
      <c r="F535" s="59" t="s">
        <v>202</v>
      </c>
      <c r="G535" s="59" t="s">
        <v>203</v>
      </c>
      <c r="H535" s="59" t="s">
        <v>204</v>
      </c>
      <c r="I535" s="59" t="s">
        <v>337</v>
      </c>
      <c r="J535" s="59" t="s">
        <v>206</v>
      </c>
      <c r="K535" s="59" t="s">
        <v>207</v>
      </c>
      <c r="L535" s="59" t="s">
        <v>337</v>
      </c>
      <c r="M535" s="59" t="s">
        <v>426</v>
      </c>
      <c r="N535" s="59" t="s">
        <v>209</v>
      </c>
      <c r="O535" s="59" t="s">
        <v>207</v>
      </c>
      <c r="P535" s="47">
        <v>23647652</v>
      </c>
      <c r="Q535" s="55">
        <v>-236476.52</v>
      </c>
      <c r="R535" t="str">
        <f t="shared" si="12"/>
        <v>201708</v>
      </c>
      <c r="S535" s="39">
        <f>-Q535</f>
        <v>236476.52</v>
      </c>
    </row>
    <row r="536" spans="1:19">
      <c r="A536" s="59" t="s">
        <v>198</v>
      </c>
      <c r="B536" s="59" t="s">
        <v>199</v>
      </c>
      <c r="C536" s="59" t="s">
        <v>200</v>
      </c>
      <c r="D536" s="59" t="s">
        <v>201</v>
      </c>
      <c r="E536" s="59" t="s">
        <v>201</v>
      </c>
      <c r="F536" s="59" t="s">
        <v>202</v>
      </c>
      <c r="G536" s="59" t="s">
        <v>203</v>
      </c>
      <c r="H536" s="59" t="s">
        <v>204</v>
      </c>
      <c r="I536" s="59" t="s">
        <v>338</v>
      </c>
      <c r="J536" s="59" t="s">
        <v>206</v>
      </c>
      <c r="K536" s="59" t="s">
        <v>207</v>
      </c>
      <c r="L536" s="59" t="s">
        <v>338</v>
      </c>
      <c r="M536" s="59" t="s">
        <v>426</v>
      </c>
      <c r="N536" s="59" t="s">
        <v>209</v>
      </c>
      <c r="O536" s="59" t="s">
        <v>207</v>
      </c>
      <c r="P536" s="47">
        <v>21244</v>
      </c>
      <c r="Q536" s="58">
        <v>-212.44</v>
      </c>
      <c r="R536" t="str">
        <f t="shared" si="12"/>
        <v>201708</v>
      </c>
      <c r="S536" s="39">
        <f>-Q536</f>
        <v>212.44</v>
      </c>
    </row>
    <row r="537" spans="1:19">
      <c r="A537" s="59" t="s">
        <v>198</v>
      </c>
      <c r="B537" s="59" t="s">
        <v>199</v>
      </c>
      <c r="C537" s="59" t="s">
        <v>200</v>
      </c>
      <c r="D537" s="59" t="s">
        <v>201</v>
      </c>
      <c r="E537" s="59" t="s">
        <v>201</v>
      </c>
      <c r="F537" s="59" t="s">
        <v>202</v>
      </c>
      <c r="G537" s="59" t="s">
        <v>203</v>
      </c>
      <c r="H537" s="59" t="s">
        <v>204</v>
      </c>
      <c r="I537" s="59" t="s">
        <v>339</v>
      </c>
      <c r="J537" s="59" t="s">
        <v>206</v>
      </c>
      <c r="K537" s="59" t="s">
        <v>207</v>
      </c>
      <c r="L537" s="59" t="s">
        <v>339</v>
      </c>
      <c r="M537" s="59" t="s">
        <v>426</v>
      </c>
      <c r="N537" s="59" t="s">
        <v>207</v>
      </c>
      <c r="O537" s="59" t="s">
        <v>207</v>
      </c>
      <c r="P537" s="47">
        <v>156535</v>
      </c>
      <c r="Q537" s="58">
        <v>1565.35</v>
      </c>
      <c r="R537" t="str">
        <f t="shared" si="12"/>
        <v>201708</v>
      </c>
      <c r="S537" s="39">
        <f>Q537</f>
        <v>1565.35</v>
      </c>
    </row>
    <row r="538" spans="1:19">
      <c r="A538" s="59" t="s">
        <v>198</v>
      </c>
      <c r="B538" s="59" t="s">
        <v>199</v>
      </c>
      <c r="C538" s="59" t="s">
        <v>200</v>
      </c>
      <c r="D538" s="59" t="s">
        <v>201</v>
      </c>
      <c r="E538" s="59" t="s">
        <v>201</v>
      </c>
      <c r="F538" s="59" t="s">
        <v>202</v>
      </c>
      <c r="G538" s="59" t="s">
        <v>203</v>
      </c>
      <c r="H538" s="59" t="s">
        <v>204</v>
      </c>
      <c r="I538" s="59" t="s">
        <v>339</v>
      </c>
      <c r="J538" s="59" t="s">
        <v>206</v>
      </c>
      <c r="K538" s="59" t="s">
        <v>207</v>
      </c>
      <c r="L538" s="59" t="s">
        <v>339</v>
      </c>
      <c r="M538" s="59" t="s">
        <v>426</v>
      </c>
      <c r="N538" s="59" t="s">
        <v>209</v>
      </c>
      <c r="O538" s="59" t="s">
        <v>207</v>
      </c>
      <c r="P538" s="47">
        <v>38302000</v>
      </c>
      <c r="Q538" s="61"/>
      <c r="R538" t="str">
        <f t="shared" si="12"/>
        <v>201708</v>
      </c>
      <c r="S538" s="39">
        <f>-Q538</f>
        <v>0</v>
      </c>
    </row>
    <row r="539" spans="1:19">
      <c r="A539" s="59" t="s">
        <v>198</v>
      </c>
      <c r="B539" s="59" t="s">
        <v>199</v>
      </c>
      <c r="C539" s="59" t="s">
        <v>200</v>
      </c>
      <c r="D539" s="59" t="s">
        <v>201</v>
      </c>
      <c r="E539" s="59" t="s">
        <v>201</v>
      </c>
      <c r="F539" s="59" t="s">
        <v>202</v>
      </c>
      <c r="G539" s="59" t="s">
        <v>203</v>
      </c>
      <c r="H539" s="59" t="s">
        <v>204</v>
      </c>
      <c r="I539" s="59" t="s">
        <v>339</v>
      </c>
      <c r="J539" s="59" t="s">
        <v>206</v>
      </c>
      <c r="K539" s="59" t="s">
        <v>207</v>
      </c>
      <c r="L539" s="59" t="s">
        <v>339</v>
      </c>
      <c r="M539" s="59" t="s">
        <v>426</v>
      </c>
      <c r="N539" s="59" t="s">
        <v>209</v>
      </c>
      <c r="O539" s="59" t="s">
        <v>207</v>
      </c>
      <c r="P539" s="47">
        <v>15080501</v>
      </c>
      <c r="Q539" s="61"/>
      <c r="R539" t="str">
        <f t="shared" si="12"/>
        <v>201708</v>
      </c>
      <c r="S539" s="39">
        <f>-Q539</f>
        <v>0</v>
      </c>
    </row>
    <row r="540" spans="1:19">
      <c r="A540" s="59" t="s">
        <v>198</v>
      </c>
      <c r="B540" s="59" t="s">
        <v>199</v>
      </c>
      <c r="C540" s="59" t="s">
        <v>200</v>
      </c>
      <c r="D540" s="59" t="s">
        <v>201</v>
      </c>
      <c r="E540" s="59" t="s">
        <v>201</v>
      </c>
      <c r="F540" s="59" t="s">
        <v>202</v>
      </c>
      <c r="G540" s="59" t="s">
        <v>203</v>
      </c>
      <c r="H540" s="59" t="s">
        <v>204</v>
      </c>
      <c r="I540" s="59" t="s">
        <v>340</v>
      </c>
      <c r="J540" s="59" t="s">
        <v>206</v>
      </c>
      <c r="K540" s="59" t="s">
        <v>207</v>
      </c>
      <c r="L540" s="59" t="s">
        <v>340</v>
      </c>
      <c r="M540" s="59" t="s">
        <v>426</v>
      </c>
      <c r="N540" s="59" t="s">
        <v>207</v>
      </c>
      <c r="O540" s="59" t="s">
        <v>207</v>
      </c>
      <c r="P540" s="47">
        <v>38302000</v>
      </c>
      <c r="Q540" s="61"/>
      <c r="R540" t="str">
        <f t="shared" si="12"/>
        <v>201708</v>
      </c>
      <c r="S540" s="39">
        <f>Q540</f>
        <v>0</v>
      </c>
    </row>
    <row r="541" spans="1:19">
      <c r="A541" s="59" t="s">
        <v>198</v>
      </c>
      <c r="B541" s="59" t="s">
        <v>199</v>
      </c>
      <c r="C541" s="59" t="s">
        <v>200</v>
      </c>
      <c r="D541" s="59" t="s">
        <v>201</v>
      </c>
      <c r="E541" s="59" t="s">
        <v>201</v>
      </c>
      <c r="F541" s="59" t="s">
        <v>202</v>
      </c>
      <c r="G541" s="59" t="s">
        <v>203</v>
      </c>
      <c r="H541" s="59" t="s">
        <v>204</v>
      </c>
      <c r="I541" s="59" t="s">
        <v>340</v>
      </c>
      <c r="J541" s="59" t="s">
        <v>206</v>
      </c>
      <c r="K541" s="59" t="s">
        <v>207</v>
      </c>
      <c r="L541" s="59" t="s">
        <v>340</v>
      </c>
      <c r="M541" s="59" t="s">
        <v>426</v>
      </c>
      <c r="N541" s="59" t="s">
        <v>207</v>
      </c>
      <c r="O541" s="59" t="s">
        <v>207</v>
      </c>
      <c r="P541" s="47">
        <v>15080501</v>
      </c>
      <c r="Q541" s="61"/>
      <c r="R541" t="str">
        <f t="shared" si="12"/>
        <v>201708</v>
      </c>
      <c r="S541" s="39">
        <f>Q541</f>
        <v>0</v>
      </c>
    </row>
    <row r="542" spans="1:19">
      <c r="A542" s="59" t="s">
        <v>198</v>
      </c>
      <c r="B542" s="59" t="s">
        <v>199</v>
      </c>
      <c r="C542" s="59" t="s">
        <v>200</v>
      </c>
      <c r="D542" s="59" t="s">
        <v>201</v>
      </c>
      <c r="E542" s="59" t="s">
        <v>201</v>
      </c>
      <c r="F542" s="59" t="s">
        <v>202</v>
      </c>
      <c r="G542" s="59" t="s">
        <v>203</v>
      </c>
      <c r="H542" s="59" t="s">
        <v>204</v>
      </c>
      <c r="I542" s="59" t="s">
        <v>340</v>
      </c>
      <c r="J542" s="59" t="s">
        <v>206</v>
      </c>
      <c r="K542" s="59" t="s">
        <v>207</v>
      </c>
      <c r="L542" s="59" t="s">
        <v>340</v>
      </c>
      <c r="M542" s="59" t="s">
        <v>426</v>
      </c>
      <c r="N542" s="59" t="s">
        <v>209</v>
      </c>
      <c r="O542" s="59" t="s">
        <v>207</v>
      </c>
      <c r="P542" s="47">
        <v>211228</v>
      </c>
      <c r="Q542" s="58">
        <v>-2112.2800000000002</v>
      </c>
      <c r="R542" t="str">
        <f t="shared" si="12"/>
        <v>201708</v>
      </c>
      <c r="S542" s="39">
        <f>-Q542</f>
        <v>2112.2800000000002</v>
      </c>
    </row>
    <row r="543" spans="1:19">
      <c r="A543" s="59" t="s">
        <v>198</v>
      </c>
      <c r="B543" s="59" t="s">
        <v>199</v>
      </c>
      <c r="C543" s="59" t="s">
        <v>200</v>
      </c>
      <c r="D543" s="59" t="s">
        <v>201</v>
      </c>
      <c r="E543" s="59" t="s">
        <v>201</v>
      </c>
      <c r="F543" s="59" t="s">
        <v>202</v>
      </c>
      <c r="G543" s="59" t="s">
        <v>203</v>
      </c>
      <c r="H543" s="59" t="s">
        <v>204</v>
      </c>
      <c r="I543" s="59" t="s">
        <v>341</v>
      </c>
      <c r="J543" s="59" t="s">
        <v>206</v>
      </c>
      <c r="K543" s="59" t="s">
        <v>207</v>
      </c>
      <c r="L543" s="59" t="s">
        <v>341</v>
      </c>
      <c r="M543" s="59" t="s">
        <v>426</v>
      </c>
      <c r="N543" s="59" t="s">
        <v>209</v>
      </c>
      <c r="O543" s="59" t="s">
        <v>207</v>
      </c>
      <c r="P543" s="47">
        <v>120405</v>
      </c>
      <c r="Q543" s="58">
        <v>-1204.05</v>
      </c>
      <c r="R543" t="str">
        <f t="shared" si="12"/>
        <v>201708</v>
      </c>
      <c r="S543" s="39">
        <f>-Q543</f>
        <v>1204.05</v>
      </c>
    </row>
    <row r="544" spans="1:19">
      <c r="A544" s="59" t="s">
        <v>198</v>
      </c>
      <c r="B544" s="59" t="s">
        <v>199</v>
      </c>
      <c r="C544" s="59" t="s">
        <v>200</v>
      </c>
      <c r="D544" s="59" t="s">
        <v>201</v>
      </c>
      <c r="E544" s="59" t="s">
        <v>201</v>
      </c>
      <c r="F544" s="59" t="s">
        <v>202</v>
      </c>
      <c r="G544" s="59" t="s">
        <v>203</v>
      </c>
      <c r="H544" s="59" t="s">
        <v>204</v>
      </c>
      <c r="I544" s="59" t="s">
        <v>341</v>
      </c>
      <c r="J544" s="59" t="s">
        <v>206</v>
      </c>
      <c r="K544" s="59" t="s">
        <v>207</v>
      </c>
      <c r="L544" s="59" t="s">
        <v>341</v>
      </c>
      <c r="M544" s="59" t="s">
        <v>426</v>
      </c>
      <c r="N544" s="59" t="s">
        <v>209</v>
      </c>
      <c r="O544" s="59" t="s">
        <v>207</v>
      </c>
      <c r="P544" s="47">
        <v>15047183</v>
      </c>
      <c r="Q544" s="55">
        <v>-150471.82999999999</v>
      </c>
      <c r="R544" t="str">
        <f t="shared" si="12"/>
        <v>201708</v>
      </c>
      <c r="S544" s="39">
        <f>-Q544</f>
        <v>150471.82999999999</v>
      </c>
    </row>
    <row r="545" spans="1:19">
      <c r="A545" s="59" t="s">
        <v>198</v>
      </c>
      <c r="B545" s="59" t="s">
        <v>199</v>
      </c>
      <c r="C545" s="59" t="s">
        <v>200</v>
      </c>
      <c r="D545" s="59" t="s">
        <v>201</v>
      </c>
      <c r="E545" s="59" t="s">
        <v>201</v>
      </c>
      <c r="F545" s="59" t="s">
        <v>202</v>
      </c>
      <c r="G545" s="59" t="s">
        <v>203</v>
      </c>
      <c r="H545" s="59" t="s">
        <v>204</v>
      </c>
      <c r="I545" s="59" t="s">
        <v>342</v>
      </c>
      <c r="J545" s="59" t="s">
        <v>206</v>
      </c>
      <c r="K545" s="59" t="s">
        <v>207</v>
      </c>
      <c r="L545" s="59" t="s">
        <v>342</v>
      </c>
      <c r="M545" s="59" t="s">
        <v>426</v>
      </c>
      <c r="N545" s="59" t="s">
        <v>207</v>
      </c>
      <c r="O545" s="59" t="s">
        <v>207</v>
      </c>
      <c r="P545" s="47">
        <v>149497</v>
      </c>
      <c r="Q545" s="58">
        <v>1494.97</v>
      </c>
      <c r="R545" t="str">
        <f t="shared" si="12"/>
        <v>201708</v>
      </c>
      <c r="S545" s="39">
        <f>Q545</f>
        <v>1494.97</v>
      </c>
    </row>
    <row r="546" spans="1:19">
      <c r="A546" s="59" t="s">
        <v>198</v>
      </c>
      <c r="B546" s="59" t="s">
        <v>199</v>
      </c>
      <c r="C546" s="59" t="s">
        <v>200</v>
      </c>
      <c r="D546" s="59" t="s">
        <v>201</v>
      </c>
      <c r="E546" s="59" t="s">
        <v>201</v>
      </c>
      <c r="F546" s="59" t="s">
        <v>202</v>
      </c>
      <c r="G546" s="59" t="s">
        <v>203</v>
      </c>
      <c r="H546" s="59" t="s">
        <v>204</v>
      </c>
      <c r="I546" s="59" t="s">
        <v>343</v>
      </c>
      <c r="J546" s="59" t="s">
        <v>206</v>
      </c>
      <c r="K546" s="59" t="s">
        <v>207</v>
      </c>
      <c r="L546" s="59" t="s">
        <v>343</v>
      </c>
      <c r="M546" s="59" t="s">
        <v>426</v>
      </c>
      <c r="N546" s="59" t="s">
        <v>209</v>
      </c>
      <c r="O546" s="59" t="s">
        <v>207</v>
      </c>
      <c r="P546" s="47">
        <v>58578</v>
      </c>
      <c r="Q546" s="58">
        <v>-585.78</v>
      </c>
      <c r="R546" t="str">
        <f t="shared" si="12"/>
        <v>201708</v>
      </c>
      <c r="S546" s="39">
        <f>-Q546</f>
        <v>585.78</v>
      </c>
    </row>
    <row r="547" spans="1:19">
      <c r="A547" s="59" t="s">
        <v>198</v>
      </c>
      <c r="B547" s="59" t="s">
        <v>199</v>
      </c>
      <c r="C547" s="59" t="s">
        <v>200</v>
      </c>
      <c r="D547" s="59" t="s">
        <v>201</v>
      </c>
      <c r="E547" s="59" t="s">
        <v>201</v>
      </c>
      <c r="F547" s="59" t="s">
        <v>202</v>
      </c>
      <c r="G547" s="59" t="s">
        <v>203</v>
      </c>
      <c r="H547" s="59" t="s">
        <v>204</v>
      </c>
      <c r="I547" s="59" t="s">
        <v>344</v>
      </c>
      <c r="J547" s="59" t="s">
        <v>206</v>
      </c>
      <c r="K547" s="59" t="s">
        <v>207</v>
      </c>
      <c r="L547" s="59" t="s">
        <v>344</v>
      </c>
      <c r="M547" s="59" t="s">
        <v>426</v>
      </c>
      <c r="N547" s="59" t="s">
        <v>209</v>
      </c>
      <c r="O547" s="59" t="s">
        <v>207</v>
      </c>
      <c r="P547" s="47">
        <v>133624</v>
      </c>
      <c r="Q547" s="58">
        <v>-1336.24</v>
      </c>
      <c r="R547" t="str">
        <f t="shared" si="12"/>
        <v>201708</v>
      </c>
      <c r="S547" s="39">
        <f>-Q547</f>
        <v>1336.24</v>
      </c>
    </row>
    <row r="548" spans="1:19">
      <c r="A548" s="59" t="s">
        <v>198</v>
      </c>
      <c r="B548" s="59" t="s">
        <v>199</v>
      </c>
      <c r="C548" s="59" t="s">
        <v>200</v>
      </c>
      <c r="D548" s="59" t="s">
        <v>201</v>
      </c>
      <c r="E548" s="59" t="s">
        <v>201</v>
      </c>
      <c r="F548" s="59" t="s">
        <v>202</v>
      </c>
      <c r="G548" s="59" t="s">
        <v>203</v>
      </c>
      <c r="H548" s="59" t="s">
        <v>204</v>
      </c>
      <c r="I548" s="59" t="s">
        <v>345</v>
      </c>
      <c r="J548" s="59" t="s">
        <v>206</v>
      </c>
      <c r="K548" s="59" t="s">
        <v>207</v>
      </c>
      <c r="L548" s="59" t="s">
        <v>345</v>
      </c>
      <c r="M548" s="59" t="s">
        <v>426</v>
      </c>
      <c r="N548" s="59" t="s">
        <v>207</v>
      </c>
      <c r="O548" s="59" t="s">
        <v>207</v>
      </c>
      <c r="P548" s="47">
        <v>16416</v>
      </c>
      <c r="Q548" s="58">
        <v>164.16</v>
      </c>
      <c r="R548" t="str">
        <f t="shared" si="12"/>
        <v>201708</v>
      </c>
      <c r="S548" s="39">
        <f t="shared" ref="S548:S553" si="13">Q548</f>
        <v>164.16</v>
      </c>
    </row>
    <row r="549" spans="1:19">
      <c r="A549" s="59" t="s">
        <v>198</v>
      </c>
      <c r="B549" s="59" t="s">
        <v>199</v>
      </c>
      <c r="C549" s="59" t="s">
        <v>200</v>
      </c>
      <c r="D549" s="59" t="s">
        <v>201</v>
      </c>
      <c r="E549" s="59" t="s">
        <v>201</v>
      </c>
      <c r="F549" s="59" t="s">
        <v>202</v>
      </c>
      <c r="G549" s="59" t="s">
        <v>203</v>
      </c>
      <c r="H549" s="59" t="s">
        <v>204</v>
      </c>
      <c r="I549" s="59" t="s">
        <v>346</v>
      </c>
      <c r="J549" s="59" t="s">
        <v>206</v>
      </c>
      <c r="K549" s="59" t="s">
        <v>207</v>
      </c>
      <c r="L549" s="59" t="s">
        <v>346</v>
      </c>
      <c r="M549" s="59" t="s">
        <v>426</v>
      </c>
      <c r="N549" s="59" t="s">
        <v>207</v>
      </c>
      <c r="O549" s="59" t="s">
        <v>207</v>
      </c>
      <c r="P549" s="47">
        <v>77691</v>
      </c>
      <c r="Q549" s="58">
        <v>776.91</v>
      </c>
      <c r="R549" t="str">
        <f t="shared" si="12"/>
        <v>201708</v>
      </c>
      <c r="S549" s="39">
        <f t="shared" si="13"/>
        <v>776.91</v>
      </c>
    </row>
    <row r="550" spans="1:19">
      <c r="A550" s="59" t="s">
        <v>198</v>
      </c>
      <c r="B550" s="59" t="s">
        <v>199</v>
      </c>
      <c r="C550" s="59" t="s">
        <v>200</v>
      </c>
      <c r="D550" s="59" t="s">
        <v>201</v>
      </c>
      <c r="E550" s="59" t="s">
        <v>201</v>
      </c>
      <c r="F550" s="59" t="s">
        <v>202</v>
      </c>
      <c r="G550" s="59" t="s">
        <v>203</v>
      </c>
      <c r="H550" s="59" t="s">
        <v>204</v>
      </c>
      <c r="I550" s="59" t="s">
        <v>346</v>
      </c>
      <c r="J550" s="59" t="s">
        <v>206</v>
      </c>
      <c r="K550" s="59" t="s">
        <v>207</v>
      </c>
      <c r="L550" s="59" t="s">
        <v>346</v>
      </c>
      <c r="M550" s="59" t="s">
        <v>426</v>
      </c>
      <c r="N550" s="59" t="s">
        <v>207</v>
      </c>
      <c r="O550" s="59" t="s">
        <v>207</v>
      </c>
      <c r="P550" s="47">
        <v>20000000</v>
      </c>
      <c r="Q550" s="55">
        <v>200000</v>
      </c>
      <c r="R550" t="str">
        <f t="shared" si="12"/>
        <v>201708</v>
      </c>
      <c r="S550" s="39">
        <f t="shared" si="13"/>
        <v>200000</v>
      </c>
    </row>
    <row r="551" spans="1:19">
      <c r="A551" s="59" t="s">
        <v>198</v>
      </c>
      <c r="B551" s="59" t="s">
        <v>199</v>
      </c>
      <c r="C551" s="59" t="s">
        <v>200</v>
      </c>
      <c r="D551" s="59" t="s">
        <v>201</v>
      </c>
      <c r="E551" s="59" t="s">
        <v>201</v>
      </c>
      <c r="F551" s="59" t="s">
        <v>202</v>
      </c>
      <c r="G551" s="59" t="s">
        <v>203</v>
      </c>
      <c r="H551" s="59" t="s">
        <v>204</v>
      </c>
      <c r="I551" s="59" t="s">
        <v>347</v>
      </c>
      <c r="J551" s="59" t="s">
        <v>206</v>
      </c>
      <c r="K551" s="59" t="s">
        <v>207</v>
      </c>
      <c r="L551" s="59" t="s">
        <v>347</v>
      </c>
      <c r="M551" s="59" t="s">
        <v>426</v>
      </c>
      <c r="N551" s="59" t="s">
        <v>207</v>
      </c>
      <c r="O551" s="59" t="s">
        <v>207</v>
      </c>
      <c r="P551" s="47">
        <v>184527</v>
      </c>
      <c r="Q551" s="58">
        <v>1845.27</v>
      </c>
      <c r="R551" t="str">
        <f t="shared" si="12"/>
        <v>201708</v>
      </c>
      <c r="S551" s="39">
        <f t="shared" si="13"/>
        <v>1845.27</v>
      </c>
    </row>
    <row r="552" spans="1:19">
      <c r="A552" s="59" t="s">
        <v>198</v>
      </c>
      <c r="B552" s="59" t="s">
        <v>199</v>
      </c>
      <c r="C552" s="59" t="s">
        <v>200</v>
      </c>
      <c r="D552" s="59" t="s">
        <v>201</v>
      </c>
      <c r="E552" s="59" t="s">
        <v>201</v>
      </c>
      <c r="F552" s="59" t="s">
        <v>202</v>
      </c>
      <c r="G552" s="59" t="s">
        <v>203</v>
      </c>
      <c r="H552" s="59" t="s">
        <v>204</v>
      </c>
      <c r="I552" s="59" t="s">
        <v>347</v>
      </c>
      <c r="J552" s="59" t="s">
        <v>206</v>
      </c>
      <c r="K552" s="59" t="s">
        <v>207</v>
      </c>
      <c r="L552" s="59" t="s">
        <v>347</v>
      </c>
      <c r="M552" s="59" t="s">
        <v>426</v>
      </c>
      <c r="N552" s="59" t="s">
        <v>207</v>
      </c>
      <c r="O552" s="59" t="s">
        <v>207</v>
      </c>
      <c r="P552" s="47">
        <v>15000000</v>
      </c>
      <c r="Q552" s="55">
        <v>150000</v>
      </c>
      <c r="R552" t="str">
        <f t="shared" si="12"/>
        <v>201708</v>
      </c>
      <c r="S552" s="39">
        <f t="shared" si="13"/>
        <v>150000</v>
      </c>
    </row>
    <row r="553" spans="1:19">
      <c r="A553" s="59" t="s">
        <v>198</v>
      </c>
      <c r="B553" s="59" t="s">
        <v>199</v>
      </c>
      <c r="C553" s="59" t="s">
        <v>200</v>
      </c>
      <c r="D553" s="59" t="s">
        <v>201</v>
      </c>
      <c r="E553" s="59" t="s">
        <v>201</v>
      </c>
      <c r="F553" s="59" t="s">
        <v>202</v>
      </c>
      <c r="G553" s="59" t="s">
        <v>203</v>
      </c>
      <c r="H553" s="59" t="s">
        <v>204</v>
      </c>
      <c r="I553" s="59" t="s">
        <v>348</v>
      </c>
      <c r="J553" s="59" t="s">
        <v>206</v>
      </c>
      <c r="K553" s="59" t="s">
        <v>207</v>
      </c>
      <c r="L553" s="59" t="s">
        <v>348</v>
      </c>
      <c r="M553" s="59" t="s">
        <v>426</v>
      </c>
      <c r="N553" s="59" t="s">
        <v>207</v>
      </c>
      <c r="O553" s="59" t="s">
        <v>207</v>
      </c>
      <c r="P553" s="47">
        <v>407920</v>
      </c>
      <c r="Q553" s="58">
        <v>4079.2</v>
      </c>
      <c r="R553" t="str">
        <f t="shared" si="12"/>
        <v>201708</v>
      </c>
      <c r="S553" s="39">
        <f t="shared" si="13"/>
        <v>4079.2</v>
      </c>
    </row>
    <row r="554" spans="1:19">
      <c r="A554" s="59" t="s">
        <v>198</v>
      </c>
      <c r="B554" s="59" t="s">
        <v>199</v>
      </c>
      <c r="C554" s="59" t="s">
        <v>200</v>
      </c>
      <c r="D554" s="59" t="s">
        <v>201</v>
      </c>
      <c r="E554" s="59" t="s">
        <v>201</v>
      </c>
      <c r="F554" s="59" t="s">
        <v>202</v>
      </c>
      <c r="G554" s="59" t="s">
        <v>203</v>
      </c>
      <c r="H554" s="59" t="s">
        <v>204</v>
      </c>
      <c r="I554" s="59" t="s">
        <v>349</v>
      </c>
      <c r="J554" s="59" t="s">
        <v>206</v>
      </c>
      <c r="K554" s="59" t="s">
        <v>207</v>
      </c>
      <c r="L554" s="59" t="s">
        <v>349</v>
      </c>
      <c r="M554" s="59" t="s">
        <v>426</v>
      </c>
      <c r="N554" s="59" t="s">
        <v>209</v>
      </c>
      <c r="O554" s="59" t="s">
        <v>207</v>
      </c>
      <c r="P554" s="47">
        <v>327572</v>
      </c>
      <c r="Q554" s="58">
        <v>-3275.72</v>
      </c>
      <c r="R554" t="str">
        <f t="shared" si="12"/>
        <v>201708</v>
      </c>
      <c r="S554" s="39">
        <f>-Q554</f>
        <v>3275.72</v>
      </c>
    </row>
    <row r="555" spans="1:19">
      <c r="A555" s="59" t="s">
        <v>198</v>
      </c>
      <c r="B555" s="59" t="s">
        <v>199</v>
      </c>
      <c r="C555" s="59" t="s">
        <v>200</v>
      </c>
      <c r="D555" s="59" t="s">
        <v>201</v>
      </c>
      <c r="E555" s="59" t="s">
        <v>201</v>
      </c>
      <c r="F555" s="59" t="s">
        <v>202</v>
      </c>
      <c r="G555" s="59" t="s">
        <v>203</v>
      </c>
      <c r="H555" s="59" t="s">
        <v>204</v>
      </c>
      <c r="I555" s="59" t="s">
        <v>350</v>
      </c>
      <c r="J555" s="59" t="s">
        <v>206</v>
      </c>
      <c r="K555" s="59" t="s">
        <v>207</v>
      </c>
      <c r="L555" s="59" t="s">
        <v>350</v>
      </c>
      <c r="M555" s="59" t="s">
        <v>426</v>
      </c>
      <c r="N555" s="59" t="s">
        <v>207</v>
      </c>
      <c r="O555" s="59" t="s">
        <v>207</v>
      </c>
      <c r="P555" s="47">
        <v>776429</v>
      </c>
      <c r="Q555" s="58">
        <v>7764.29</v>
      </c>
      <c r="R555" t="str">
        <f t="shared" si="12"/>
        <v>201708</v>
      </c>
      <c r="S555" s="39">
        <f>Q555</f>
        <v>7764.29</v>
      </c>
    </row>
    <row r="556" spans="1:19">
      <c r="A556" s="59" t="s">
        <v>198</v>
      </c>
      <c r="B556" s="59" t="s">
        <v>199</v>
      </c>
      <c r="C556" s="59" t="s">
        <v>200</v>
      </c>
      <c r="D556" s="59" t="s">
        <v>201</v>
      </c>
      <c r="E556" s="59" t="s">
        <v>201</v>
      </c>
      <c r="F556" s="59" t="s">
        <v>202</v>
      </c>
      <c r="G556" s="59" t="s">
        <v>203</v>
      </c>
      <c r="H556" s="59" t="s">
        <v>204</v>
      </c>
      <c r="I556" s="59" t="s">
        <v>351</v>
      </c>
      <c r="J556" s="59" t="s">
        <v>206</v>
      </c>
      <c r="K556" s="59" t="s">
        <v>207</v>
      </c>
      <c r="L556" s="59" t="s">
        <v>351</v>
      </c>
      <c r="M556" s="59" t="s">
        <v>426</v>
      </c>
      <c r="N556" s="59" t="s">
        <v>209</v>
      </c>
      <c r="O556" s="59" t="s">
        <v>207</v>
      </c>
      <c r="P556" s="47">
        <v>196252</v>
      </c>
      <c r="Q556" s="58">
        <v>-1962.52</v>
      </c>
      <c r="R556" t="str">
        <f t="shared" si="12"/>
        <v>201708</v>
      </c>
      <c r="S556" s="39">
        <f>-Q556</f>
        <v>1962.52</v>
      </c>
    </row>
    <row r="557" spans="1:19">
      <c r="A557" s="59" t="s">
        <v>198</v>
      </c>
      <c r="B557" s="59" t="s">
        <v>199</v>
      </c>
      <c r="C557" s="59" t="s">
        <v>200</v>
      </c>
      <c r="D557" s="59" t="s">
        <v>201</v>
      </c>
      <c r="E557" s="59" t="s">
        <v>201</v>
      </c>
      <c r="F557" s="59" t="s">
        <v>202</v>
      </c>
      <c r="G557" s="59" t="s">
        <v>203</v>
      </c>
      <c r="H557" s="59" t="s">
        <v>204</v>
      </c>
      <c r="I557" s="59" t="s">
        <v>351</v>
      </c>
      <c r="J557" s="59" t="s">
        <v>206</v>
      </c>
      <c r="K557" s="59" t="s">
        <v>207</v>
      </c>
      <c r="L557" s="59" t="s">
        <v>351</v>
      </c>
      <c r="M557" s="59" t="s">
        <v>426</v>
      </c>
      <c r="N557" s="59" t="s">
        <v>209</v>
      </c>
      <c r="O557" s="59" t="s">
        <v>207</v>
      </c>
      <c r="P557" s="47">
        <v>35182654</v>
      </c>
      <c r="Q557" s="55">
        <v>-351826.54</v>
      </c>
      <c r="R557" t="str">
        <f t="shared" si="12"/>
        <v>201708</v>
      </c>
      <c r="S557" s="39">
        <f>-Q557</f>
        <v>351826.54</v>
      </c>
    </row>
    <row r="558" spans="1:19">
      <c r="A558" s="59" t="s">
        <v>198</v>
      </c>
      <c r="B558" s="59" t="s">
        <v>199</v>
      </c>
      <c r="C558" s="59" t="s">
        <v>200</v>
      </c>
      <c r="D558" s="59" t="s">
        <v>201</v>
      </c>
      <c r="E558" s="59" t="s">
        <v>201</v>
      </c>
      <c r="F558" s="59" t="s">
        <v>202</v>
      </c>
      <c r="G558" s="59" t="s">
        <v>203</v>
      </c>
      <c r="H558" s="59" t="s">
        <v>204</v>
      </c>
      <c r="I558" s="59" t="s">
        <v>352</v>
      </c>
      <c r="J558" s="59" t="s">
        <v>206</v>
      </c>
      <c r="K558" s="59" t="s">
        <v>207</v>
      </c>
      <c r="L558" s="59" t="s">
        <v>352</v>
      </c>
      <c r="M558" s="59" t="s">
        <v>426</v>
      </c>
      <c r="N558" s="59" t="s">
        <v>207</v>
      </c>
      <c r="O558" s="59" t="s">
        <v>207</v>
      </c>
      <c r="P558" s="47">
        <v>237993</v>
      </c>
      <c r="Q558" s="58">
        <v>2379.9299999999998</v>
      </c>
      <c r="R558" t="str">
        <f t="shared" si="12"/>
        <v>201708</v>
      </c>
      <c r="S558" s="39">
        <f>Q558</f>
        <v>2379.9299999999998</v>
      </c>
    </row>
    <row r="559" spans="1:19">
      <c r="A559" s="59" t="s">
        <v>198</v>
      </c>
      <c r="B559" s="59" t="s">
        <v>199</v>
      </c>
      <c r="C559" s="59" t="s">
        <v>200</v>
      </c>
      <c r="D559" s="59" t="s">
        <v>201</v>
      </c>
      <c r="E559" s="59" t="s">
        <v>201</v>
      </c>
      <c r="F559" s="59" t="s">
        <v>202</v>
      </c>
      <c r="G559" s="59" t="s">
        <v>203</v>
      </c>
      <c r="H559" s="59" t="s">
        <v>204</v>
      </c>
      <c r="I559" s="59" t="s">
        <v>352</v>
      </c>
      <c r="J559" s="59" t="s">
        <v>206</v>
      </c>
      <c r="K559" s="59" t="s">
        <v>207</v>
      </c>
      <c r="L559" s="59" t="s">
        <v>352</v>
      </c>
      <c r="M559" s="59" t="s">
        <v>426</v>
      </c>
      <c r="N559" s="59" t="s">
        <v>207</v>
      </c>
      <c r="O559" s="59" t="s">
        <v>207</v>
      </c>
      <c r="P559" s="47">
        <v>15000000</v>
      </c>
      <c r="Q559" s="55">
        <v>150000</v>
      </c>
      <c r="R559" t="str">
        <f t="shared" si="12"/>
        <v>201708</v>
      </c>
      <c r="S559" s="39">
        <f>Q559</f>
        <v>150000</v>
      </c>
    </row>
    <row r="560" spans="1:19">
      <c r="A560" s="59" t="s">
        <v>198</v>
      </c>
      <c r="B560" s="59" t="s">
        <v>199</v>
      </c>
      <c r="C560" s="59" t="s">
        <v>200</v>
      </c>
      <c r="D560" s="59" t="s">
        <v>201</v>
      </c>
      <c r="E560" s="59" t="s">
        <v>201</v>
      </c>
      <c r="F560" s="59" t="s">
        <v>202</v>
      </c>
      <c r="G560" s="59" t="s">
        <v>203</v>
      </c>
      <c r="H560" s="59" t="s">
        <v>204</v>
      </c>
      <c r="I560" s="59" t="s">
        <v>352</v>
      </c>
      <c r="J560" s="59" t="s">
        <v>206</v>
      </c>
      <c r="K560" s="59" t="s">
        <v>207</v>
      </c>
      <c r="L560" s="59" t="s">
        <v>352</v>
      </c>
      <c r="M560" s="59" t="s">
        <v>426</v>
      </c>
      <c r="N560" s="59" t="s">
        <v>209</v>
      </c>
      <c r="O560" s="59" t="s">
        <v>207</v>
      </c>
      <c r="P560" s="47">
        <v>60380</v>
      </c>
      <c r="Q560" s="58">
        <v>-603.79999999999995</v>
      </c>
      <c r="R560" t="str">
        <f t="shared" si="12"/>
        <v>201708</v>
      </c>
      <c r="S560" s="39">
        <f>-Q560</f>
        <v>603.79999999999995</v>
      </c>
    </row>
    <row r="561" spans="1:19">
      <c r="A561" s="59" t="s">
        <v>198</v>
      </c>
      <c r="B561" s="59" t="s">
        <v>199</v>
      </c>
      <c r="C561" s="59" t="s">
        <v>200</v>
      </c>
      <c r="D561" s="59" t="s">
        <v>201</v>
      </c>
      <c r="E561" s="59" t="s">
        <v>201</v>
      </c>
      <c r="F561" s="59" t="s">
        <v>202</v>
      </c>
      <c r="G561" s="59" t="s">
        <v>203</v>
      </c>
      <c r="H561" s="59" t="s">
        <v>353</v>
      </c>
      <c r="I561" s="59" t="s">
        <v>354</v>
      </c>
      <c r="J561" s="59" t="s">
        <v>206</v>
      </c>
      <c r="K561" s="59" t="s">
        <v>207</v>
      </c>
      <c r="L561" s="59" t="s">
        <v>354</v>
      </c>
      <c r="M561" s="59" t="s">
        <v>426</v>
      </c>
      <c r="N561" s="59" t="s">
        <v>209</v>
      </c>
      <c r="O561" s="59" t="s">
        <v>207</v>
      </c>
      <c r="P561" s="47">
        <v>437952</v>
      </c>
      <c r="Q561" s="58">
        <v>-4379.5200000000004</v>
      </c>
      <c r="R561" t="str">
        <f t="shared" si="12"/>
        <v>201709</v>
      </c>
      <c r="S561" s="39">
        <f>-Q561</f>
        <v>4379.5200000000004</v>
      </c>
    </row>
    <row r="562" spans="1:19">
      <c r="A562" s="59" t="s">
        <v>198</v>
      </c>
      <c r="B562" s="59" t="s">
        <v>199</v>
      </c>
      <c r="C562" s="59" t="s">
        <v>200</v>
      </c>
      <c r="D562" s="59" t="s">
        <v>201</v>
      </c>
      <c r="E562" s="59" t="s">
        <v>201</v>
      </c>
      <c r="F562" s="59" t="s">
        <v>202</v>
      </c>
      <c r="G562" s="59" t="s">
        <v>203</v>
      </c>
      <c r="H562" s="59" t="s">
        <v>353</v>
      </c>
      <c r="I562" s="59" t="s">
        <v>355</v>
      </c>
      <c r="J562" s="59" t="s">
        <v>206</v>
      </c>
      <c r="K562" s="59" t="s">
        <v>207</v>
      </c>
      <c r="L562" s="59" t="s">
        <v>355</v>
      </c>
      <c r="M562" s="59" t="s">
        <v>426</v>
      </c>
      <c r="N562" s="59" t="s">
        <v>209</v>
      </c>
      <c r="O562" s="59" t="s">
        <v>207</v>
      </c>
      <c r="P562" s="47">
        <v>241758</v>
      </c>
      <c r="Q562" s="58">
        <v>-2417.58</v>
      </c>
      <c r="R562" t="str">
        <f t="shared" si="12"/>
        <v>201709</v>
      </c>
      <c r="S562" s="39">
        <f>-Q562</f>
        <v>2417.58</v>
      </c>
    </row>
    <row r="563" spans="1:19">
      <c r="A563" s="59" t="s">
        <v>198</v>
      </c>
      <c r="B563" s="59" t="s">
        <v>199</v>
      </c>
      <c r="C563" s="59" t="s">
        <v>200</v>
      </c>
      <c r="D563" s="59" t="s">
        <v>201</v>
      </c>
      <c r="E563" s="59" t="s">
        <v>201</v>
      </c>
      <c r="F563" s="59" t="s">
        <v>202</v>
      </c>
      <c r="G563" s="59" t="s">
        <v>203</v>
      </c>
      <c r="H563" s="59" t="s">
        <v>353</v>
      </c>
      <c r="I563" s="59" t="s">
        <v>356</v>
      </c>
      <c r="J563" s="59" t="s">
        <v>206</v>
      </c>
      <c r="K563" s="59" t="s">
        <v>207</v>
      </c>
      <c r="L563" s="59" t="s">
        <v>356</v>
      </c>
      <c r="M563" s="59" t="s">
        <v>426</v>
      </c>
      <c r="N563" s="59" t="s">
        <v>207</v>
      </c>
      <c r="O563" s="59" t="s">
        <v>207</v>
      </c>
      <c r="P563" s="47">
        <v>16135</v>
      </c>
      <c r="Q563" s="58">
        <v>161.35</v>
      </c>
      <c r="R563" t="str">
        <f t="shared" si="12"/>
        <v>201709</v>
      </c>
      <c r="S563" s="39">
        <f>Q563</f>
        <v>161.35</v>
      </c>
    </row>
    <row r="564" spans="1:19">
      <c r="A564" s="59" t="s">
        <v>198</v>
      </c>
      <c r="B564" s="59" t="s">
        <v>199</v>
      </c>
      <c r="C564" s="59" t="s">
        <v>200</v>
      </c>
      <c r="D564" s="59" t="s">
        <v>201</v>
      </c>
      <c r="E564" s="59" t="s">
        <v>201</v>
      </c>
      <c r="F564" s="59" t="s">
        <v>202</v>
      </c>
      <c r="G564" s="59" t="s">
        <v>203</v>
      </c>
      <c r="H564" s="59" t="s">
        <v>353</v>
      </c>
      <c r="I564" s="59" t="s">
        <v>357</v>
      </c>
      <c r="J564" s="59" t="s">
        <v>206</v>
      </c>
      <c r="K564" s="59" t="s">
        <v>207</v>
      </c>
      <c r="L564" s="59" t="s">
        <v>357</v>
      </c>
      <c r="M564" s="59" t="s">
        <v>426</v>
      </c>
      <c r="N564" s="59" t="s">
        <v>207</v>
      </c>
      <c r="O564" s="59" t="s">
        <v>207</v>
      </c>
      <c r="P564" s="47">
        <v>606404</v>
      </c>
      <c r="Q564" s="58">
        <v>6064.04</v>
      </c>
      <c r="R564" t="str">
        <f t="shared" si="12"/>
        <v>201709</v>
      </c>
      <c r="S564" s="39">
        <f>Q564</f>
        <v>6064.04</v>
      </c>
    </row>
    <row r="565" spans="1:19">
      <c r="A565" s="59" t="s">
        <v>198</v>
      </c>
      <c r="B565" s="59" t="s">
        <v>199</v>
      </c>
      <c r="C565" s="59" t="s">
        <v>200</v>
      </c>
      <c r="D565" s="59" t="s">
        <v>201</v>
      </c>
      <c r="E565" s="59" t="s">
        <v>201</v>
      </c>
      <c r="F565" s="59" t="s">
        <v>202</v>
      </c>
      <c r="G565" s="59" t="s">
        <v>203</v>
      </c>
      <c r="H565" s="59" t="s">
        <v>353</v>
      </c>
      <c r="I565" s="59" t="s">
        <v>358</v>
      </c>
      <c r="J565" s="59" t="s">
        <v>206</v>
      </c>
      <c r="K565" s="59" t="s">
        <v>207</v>
      </c>
      <c r="L565" s="59" t="s">
        <v>358</v>
      </c>
      <c r="M565" s="59" t="s">
        <v>426</v>
      </c>
      <c r="N565" s="59" t="s">
        <v>209</v>
      </c>
      <c r="O565" s="59" t="s">
        <v>207</v>
      </c>
      <c r="P565" s="47">
        <v>104304</v>
      </c>
      <c r="Q565" s="58">
        <v>-1043.04</v>
      </c>
      <c r="R565" t="str">
        <f t="shared" si="12"/>
        <v>201709</v>
      </c>
      <c r="S565" s="39">
        <f>-Q565</f>
        <v>1043.04</v>
      </c>
    </row>
    <row r="566" spans="1:19">
      <c r="A566" s="59" t="s">
        <v>198</v>
      </c>
      <c r="B566" s="59" t="s">
        <v>199</v>
      </c>
      <c r="C566" s="59" t="s">
        <v>200</v>
      </c>
      <c r="D566" s="59" t="s">
        <v>201</v>
      </c>
      <c r="E566" s="59" t="s">
        <v>201</v>
      </c>
      <c r="F566" s="59" t="s">
        <v>202</v>
      </c>
      <c r="G566" s="59" t="s">
        <v>203</v>
      </c>
      <c r="H566" s="59" t="s">
        <v>353</v>
      </c>
      <c r="I566" s="59" t="s">
        <v>358</v>
      </c>
      <c r="J566" s="59" t="s">
        <v>206</v>
      </c>
      <c r="K566" s="59" t="s">
        <v>207</v>
      </c>
      <c r="L566" s="59" t="s">
        <v>358</v>
      </c>
      <c r="M566" s="59" t="s">
        <v>426</v>
      </c>
      <c r="N566" s="59" t="s">
        <v>207</v>
      </c>
      <c r="O566" s="59" t="s">
        <v>207</v>
      </c>
      <c r="P566" s="47">
        <v>35000000</v>
      </c>
      <c r="Q566" s="55">
        <v>350000</v>
      </c>
      <c r="R566" t="str">
        <f t="shared" si="12"/>
        <v>201709</v>
      </c>
      <c r="S566" s="39">
        <f>Q566</f>
        <v>350000</v>
      </c>
    </row>
    <row r="567" spans="1:19">
      <c r="A567" s="59" t="s">
        <v>198</v>
      </c>
      <c r="B567" s="59" t="s">
        <v>199</v>
      </c>
      <c r="C567" s="59" t="s">
        <v>200</v>
      </c>
      <c r="D567" s="59" t="s">
        <v>201</v>
      </c>
      <c r="E567" s="59" t="s">
        <v>201</v>
      </c>
      <c r="F567" s="59" t="s">
        <v>202</v>
      </c>
      <c r="G567" s="59" t="s">
        <v>203</v>
      </c>
      <c r="H567" s="59" t="s">
        <v>353</v>
      </c>
      <c r="I567" s="59" t="s">
        <v>359</v>
      </c>
      <c r="J567" s="59" t="s">
        <v>206</v>
      </c>
      <c r="K567" s="59" t="s">
        <v>207</v>
      </c>
      <c r="L567" s="59" t="s">
        <v>359</v>
      </c>
      <c r="M567" s="59" t="s">
        <v>426</v>
      </c>
      <c r="N567" s="59" t="s">
        <v>207</v>
      </c>
      <c r="O567" s="59" t="s">
        <v>207</v>
      </c>
      <c r="P567" s="47">
        <v>130556</v>
      </c>
      <c r="Q567" s="58">
        <v>1305.56</v>
      </c>
      <c r="R567" t="str">
        <f t="shared" si="12"/>
        <v>201709</v>
      </c>
      <c r="S567" s="39">
        <f>Q567</f>
        <v>1305.56</v>
      </c>
    </row>
    <row r="568" spans="1:19">
      <c r="A568" s="59" t="s">
        <v>198</v>
      </c>
      <c r="B568" s="59" t="s">
        <v>199</v>
      </c>
      <c r="C568" s="59" t="s">
        <v>200</v>
      </c>
      <c r="D568" s="59" t="s">
        <v>201</v>
      </c>
      <c r="E568" s="59" t="s">
        <v>201</v>
      </c>
      <c r="F568" s="59" t="s">
        <v>202</v>
      </c>
      <c r="G568" s="59" t="s">
        <v>203</v>
      </c>
      <c r="H568" s="59" t="s">
        <v>353</v>
      </c>
      <c r="I568" s="59" t="s">
        <v>359</v>
      </c>
      <c r="J568" s="59" t="s">
        <v>206</v>
      </c>
      <c r="K568" s="59" t="s">
        <v>207</v>
      </c>
      <c r="L568" s="59" t="s">
        <v>359</v>
      </c>
      <c r="M568" s="59" t="s">
        <v>426</v>
      </c>
      <c r="N568" s="59" t="s">
        <v>207</v>
      </c>
      <c r="O568" s="59" t="s">
        <v>207</v>
      </c>
      <c r="P568" s="47">
        <v>35000000</v>
      </c>
      <c r="Q568" s="55">
        <v>350000</v>
      </c>
      <c r="R568" t="str">
        <f t="shared" si="12"/>
        <v>201709</v>
      </c>
      <c r="S568" s="39">
        <f>Q568</f>
        <v>350000</v>
      </c>
    </row>
    <row r="569" spans="1:19">
      <c r="A569" s="59" t="s">
        <v>198</v>
      </c>
      <c r="B569" s="59" t="s">
        <v>199</v>
      </c>
      <c r="C569" s="59" t="s">
        <v>200</v>
      </c>
      <c r="D569" s="59" t="s">
        <v>201</v>
      </c>
      <c r="E569" s="59" t="s">
        <v>201</v>
      </c>
      <c r="F569" s="59" t="s">
        <v>202</v>
      </c>
      <c r="G569" s="59" t="s">
        <v>203</v>
      </c>
      <c r="H569" s="59" t="s">
        <v>353</v>
      </c>
      <c r="I569" s="59" t="s">
        <v>360</v>
      </c>
      <c r="J569" s="59" t="s">
        <v>206</v>
      </c>
      <c r="K569" s="59" t="s">
        <v>207</v>
      </c>
      <c r="L569" s="59" t="s">
        <v>360</v>
      </c>
      <c r="M569" s="59" t="s">
        <v>426</v>
      </c>
      <c r="N569" s="59" t="s">
        <v>209</v>
      </c>
      <c r="O569" s="59" t="s">
        <v>207</v>
      </c>
      <c r="P569" s="47">
        <v>899392</v>
      </c>
      <c r="Q569" s="58">
        <v>-8993.92</v>
      </c>
      <c r="R569" t="str">
        <f t="shared" si="12"/>
        <v>201709</v>
      </c>
      <c r="S569" s="39">
        <f>-Q569</f>
        <v>8993.92</v>
      </c>
    </row>
    <row r="570" spans="1:19">
      <c r="A570" s="59" t="s">
        <v>198</v>
      </c>
      <c r="B570" s="59" t="s">
        <v>199</v>
      </c>
      <c r="C570" s="59" t="s">
        <v>200</v>
      </c>
      <c r="D570" s="59" t="s">
        <v>201</v>
      </c>
      <c r="E570" s="59" t="s">
        <v>201</v>
      </c>
      <c r="F570" s="59" t="s">
        <v>202</v>
      </c>
      <c r="G570" s="59" t="s">
        <v>203</v>
      </c>
      <c r="H570" s="59" t="s">
        <v>353</v>
      </c>
      <c r="I570" s="59" t="s">
        <v>361</v>
      </c>
      <c r="J570" s="59" t="s">
        <v>206</v>
      </c>
      <c r="K570" s="59" t="s">
        <v>207</v>
      </c>
      <c r="L570" s="59" t="s">
        <v>361</v>
      </c>
      <c r="M570" s="59" t="s">
        <v>426</v>
      </c>
      <c r="N570" s="59" t="s">
        <v>207</v>
      </c>
      <c r="O570" s="59" t="s">
        <v>207</v>
      </c>
      <c r="P570" s="47">
        <v>590974</v>
      </c>
      <c r="Q570" s="58">
        <v>5909.74</v>
      </c>
      <c r="R570" t="str">
        <f t="shared" si="12"/>
        <v>201709</v>
      </c>
      <c r="S570" s="39">
        <f>Q570</f>
        <v>5909.74</v>
      </c>
    </row>
    <row r="571" spans="1:19">
      <c r="A571" s="59" t="s">
        <v>198</v>
      </c>
      <c r="B571" s="59" t="s">
        <v>199</v>
      </c>
      <c r="C571" s="59" t="s">
        <v>200</v>
      </c>
      <c r="D571" s="59" t="s">
        <v>201</v>
      </c>
      <c r="E571" s="59" t="s">
        <v>201</v>
      </c>
      <c r="F571" s="59" t="s">
        <v>202</v>
      </c>
      <c r="G571" s="59" t="s">
        <v>203</v>
      </c>
      <c r="H571" s="59" t="s">
        <v>353</v>
      </c>
      <c r="I571" s="59" t="s">
        <v>361</v>
      </c>
      <c r="J571" s="59" t="s">
        <v>206</v>
      </c>
      <c r="K571" s="59" t="s">
        <v>207</v>
      </c>
      <c r="L571" s="59" t="s">
        <v>361</v>
      </c>
      <c r="M571" s="59" t="s">
        <v>426</v>
      </c>
      <c r="N571" s="59" t="s">
        <v>207</v>
      </c>
      <c r="O571" s="59" t="s">
        <v>207</v>
      </c>
      <c r="P571" s="47">
        <v>17800000</v>
      </c>
      <c r="Q571" s="55">
        <v>178000</v>
      </c>
      <c r="R571" t="str">
        <f t="shared" si="12"/>
        <v>201709</v>
      </c>
      <c r="S571" s="39">
        <f>Q571</f>
        <v>178000</v>
      </c>
    </row>
    <row r="572" spans="1:19">
      <c r="A572" s="59" t="s">
        <v>198</v>
      </c>
      <c r="B572" s="59" t="s">
        <v>199</v>
      </c>
      <c r="C572" s="59" t="s">
        <v>200</v>
      </c>
      <c r="D572" s="59" t="s">
        <v>201</v>
      </c>
      <c r="E572" s="59" t="s">
        <v>201</v>
      </c>
      <c r="F572" s="59" t="s">
        <v>202</v>
      </c>
      <c r="G572" s="59" t="s">
        <v>203</v>
      </c>
      <c r="H572" s="59" t="s">
        <v>353</v>
      </c>
      <c r="I572" s="59" t="s">
        <v>361</v>
      </c>
      <c r="J572" s="59" t="s">
        <v>206</v>
      </c>
      <c r="K572" s="59" t="s">
        <v>207</v>
      </c>
      <c r="L572" s="59" t="s">
        <v>361</v>
      </c>
      <c r="M572" s="59" t="s">
        <v>426</v>
      </c>
      <c r="N572" s="59" t="s">
        <v>209</v>
      </c>
      <c r="O572" s="59" t="s">
        <v>207</v>
      </c>
      <c r="P572" s="47">
        <v>15076631</v>
      </c>
      <c r="Q572" s="55">
        <v>-150766.31</v>
      </c>
      <c r="R572" t="str">
        <f t="shared" si="12"/>
        <v>201709</v>
      </c>
      <c r="S572" s="39">
        <f>-Q572</f>
        <v>150766.31</v>
      </c>
    </row>
    <row r="573" spans="1:19">
      <c r="A573" s="59" t="s">
        <v>198</v>
      </c>
      <c r="B573" s="59" t="s">
        <v>199</v>
      </c>
      <c r="C573" s="59" t="s">
        <v>200</v>
      </c>
      <c r="D573" s="59" t="s">
        <v>201</v>
      </c>
      <c r="E573" s="59" t="s">
        <v>201</v>
      </c>
      <c r="F573" s="59" t="s">
        <v>202</v>
      </c>
      <c r="G573" s="59" t="s">
        <v>203</v>
      </c>
      <c r="H573" s="59" t="s">
        <v>353</v>
      </c>
      <c r="I573" s="59" t="s">
        <v>362</v>
      </c>
      <c r="J573" s="59" t="s">
        <v>206</v>
      </c>
      <c r="K573" s="59" t="s">
        <v>207</v>
      </c>
      <c r="L573" s="59" t="s">
        <v>362</v>
      </c>
      <c r="M573" s="59" t="s">
        <v>426</v>
      </c>
      <c r="N573" s="59" t="s">
        <v>209</v>
      </c>
      <c r="O573" s="59" t="s">
        <v>207</v>
      </c>
      <c r="P573" s="47">
        <v>46751</v>
      </c>
      <c r="Q573" s="58">
        <v>-467.51</v>
      </c>
      <c r="R573" t="str">
        <f t="shared" si="12"/>
        <v>201709</v>
      </c>
      <c r="S573" s="39">
        <f>-Q573</f>
        <v>467.51</v>
      </c>
    </row>
    <row r="574" spans="1:19">
      <c r="A574" s="59" t="s">
        <v>198</v>
      </c>
      <c r="B574" s="59" t="s">
        <v>199</v>
      </c>
      <c r="C574" s="59" t="s">
        <v>200</v>
      </c>
      <c r="D574" s="59" t="s">
        <v>201</v>
      </c>
      <c r="E574" s="59" t="s">
        <v>201</v>
      </c>
      <c r="F574" s="59" t="s">
        <v>202</v>
      </c>
      <c r="G574" s="59" t="s">
        <v>203</v>
      </c>
      <c r="H574" s="59" t="s">
        <v>353</v>
      </c>
      <c r="I574" s="59" t="s">
        <v>363</v>
      </c>
      <c r="J574" s="59" t="s">
        <v>206</v>
      </c>
      <c r="K574" s="59" t="s">
        <v>207</v>
      </c>
      <c r="L574" s="59" t="s">
        <v>363</v>
      </c>
      <c r="M574" s="59" t="s">
        <v>426</v>
      </c>
      <c r="N574" s="59" t="s">
        <v>207</v>
      </c>
      <c r="O574" s="59" t="s">
        <v>207</v>
      </c>
      <c r="P574" s="47">
        <v>93003</v>
      </c>
      <c r="Q574" s="58">
        <v>930.03</v>
      </c>
      <c r="R574" t="str">
        <f t="shared" si="12"/>
        <v>201709</v>
      </c>
      <c r="S574" s="39">
        <f>Q574</f>
        <v>930.03</v>
      </c>
    </row>
    <row r="575" spans="1:19">
      <c r="A575" s="59" t="s">
        <v>198</v>
      </c>
      <c r="B575" s="59" t="s">
        <v>199</v>
      </c>
      <c r="C575" s="59" t="s">
        <v>200</v>
      </c>
      <c r="D575" s="59" t="s">
        <v>201</v>
      </c>
      <c r="E575" s="59" t="s">
        <v>201</v>
      </c>
      <c r="F575" s="59" t="s">
        <v>202</v>
      </c>
      <c r="G575" s="59" t="s">
        <v>203</v>
      </c>
      <c r="H575" s="59" t="s">
        <v>353</v>
      </c>
      <c r="I575" s="59" t="s">
        <v>364</v>
      </c>
      <c r="J575" s="59" t="s">
        <v>206</v>
      </c>
      <c r="K575" s="59" t="s">
        <v>207</v>
      </c>
      <c r="L575" s="59" t="s">
        <v>364</v>
      </c>
      <c r="M575" s="59" t="s">
        <v>426</v>
      </c>
      <c r="N575" s="59" t="s">
        <v>209</v>
      </c>
      <c r="O575" s="59" t="s">
        <v>207</v>
      </c>
      <c r="P575" s="47">
        <v>279344</v>
      </c>
      <c r="Q575" s="58">
        <v>-2793.44</v>
      </c>
      <c r="R575" t="str">
        <f t="shared" si="12"/>
        <v>201709</v>
      </c>
      <c r="S575" s="39">
        <f>-Q575</f>
        <v>2793.44</v>
      </c>
    </row>
    <row r="576" spans="1:19">
      <c r="A576" s="59" t="s">
        <v>198</v>
      </c>
      <c r="B576" s="59" t="s">
        <v>199</v>
      </c>
      <c r="C576" s="59" t="s">
        <v>200</v>
      </c>
      <c r="D576" s="59" t="s">
        <v>201</v>
      </c>
      <c r="E576" s="59" t="s">
        <v>201</v>
      </c>
      <c r="F576" s="59" t="s">
        <v>202</v>
      </c>
      <c r="G576" s="59" t="s">
        <v>203</v>
      </c>
      <c r="H576" s="59" t="s">
        <v>353</v>
      </c>
      <c r="I576" s="59" t="s">
        <v>365</v>
      </c>
      <c r="J576" s="59" t="s">
        <v>206</v>
      </c>
      <c r="K576" s="59" t="s">
        <v>207</v>
      </c>
      <c r="L576" s="59" t="s">
        <v>365</v>
      </c>
      <c r="M576" s="59" t="s">
        <v>426</v>
      </c>
      <c r="N576" s="59" t="s">
        <v>207</v>
      </c>
      <c r="O576" s="59" t="s">
        <v>207</v>
      </c>
      <c r="P576" s="47">
        <v>132132</v>
      </c>
      <c r="Q576" s="58">
        <v>1321.32</v>
      </c>
      <c r="R576" t="str">
        <f t="shared" si="12"/>
        <v>201709</v>
      </c>
      <c r="S576" s="39">
        <f>Q576</f>
        <v>1321.32</v>
      </c>
    </row>
    <row r="577" spans="1:19">
      <c r="A577" s="59" t="s">
        <v>198</v>
      </c>
      <c r="B577" s="59" t="s">
        <v>199</v>
      </c>
      <c r="C577" s="59" t="s">
        <v>200</v>
      </c>
      <c r="D577" s="59" t="s">
        <v>201</v>
      </c>
      <c r="E577" s="59" t="s">
        <v>201</v>
      </c>
      <c r="F577" s="59" t="s">
        <v>202</v>
      </c>
      <c r="G577" s="59" t="s">
        <v>203</v>
      </c>
      <c r="H577" s="59" t="s">
        <v>353</v>
      </c>
      <c r="I577" s="59" t="s">
        <v>365</v>
      </c>
      <c r="J577" s="59" t="s">
        <v>206</v>
      </c>
      <c r="K577" s="59" t="s">
        <v>207</v>
      </c>
      <c r="L577" s="59" t="s">
        <v>365</v>
      </c>
      <c r="M577" s="59" t="s">
        <v>426</v>
      </c>
      <c r="N577" s="59" t="s">
        <v>209</v>
      </c>
      <c r="O577" s="59" t="s">
        <v>207</v>
      </c>
      <c r="P577" s="47">
        <v>99973462</v>
      </c>
      <c r="Q577" s="55">
        <v>-999734.62</v>
      </c>
      <c r="R577" t="str">
        <f t="shared" si="12"/>
        <v>201709</v>
      </c>
      <c r="S577" s="39">
        <f>-Q577</f>
        <v>999734.62</v>
      </c>
    </row>
    <row r="578" spans="1:19">
      <c r="A578" s="59" t="s">
        <v>198</v>
      </c>
      <c r="B578" s="59" t="s">
        <v>199</v>
      </c>
      <c r="C578" s="59" t="s">
        <v>200</v>
      </c>
      <c r="D578" s="59" t="s">
        <v>201</v>
      </c>
      <c r="E578" s="59" t="s">
        <v>201</v>
      </c>
      <c r="F578" s="59" t="s">
        <v>202</v>
      </c>
      <c r="G578" s="59" t="s">
        <v>203</v>
      </c>
      <c r="H578" s="59" t="s">
        <v>353</v>
      </c>
      <c r="I578" s="59" t="s">
        <v>366</v>
      </c>
      <c r="J578" s="59" t="s">
        <v>206</v>
      </c>
      <c r="K578" s="59" t="s">
        <v>207</v>
      </c>
      <c r="L578" s="59" t="s">
        <v>366</v>
      </c>
      <c r="M578" s="59" t="s">
        <v>426</v>
      </c>
      <c r="N578" s="59" t="s">
        <v>209</v>
      </c>
      <c r="O578" s="59" t="s">
        <v>207</v>
      </c>
      <c r="P578" s="47">
        <v>442033</v>
      </c>
      <c r="Q578" s="58">
        <v>-4420.33</v>
      </c>
      <c r="R578" t="str">
        <f t="shared" si="12"/>
        <v>201709</v>
      </c>
      <c r="S578" s="39">
        <f>-Q578</f>
        <v>4420.33</v>
      </c>
    </row>
    <row r="579" spans="1:19">
      <c r="A579" s="59" t="s">
        <v>198</v>
      </c>
      <c r="B579" s="59" t="s">
        <v>199</v>
      </c>
      <c r="C579" s="59" t="s">
        <v>200</v>
      </c>
      <c r="D579" s="59" t="s">
        <v>201</v>
      </c>
      <c r="E579" s="59" t="s">
        <v>201</v>
      </c>
      <c r="F579" s="59" t="s">
        <v>202</v>
      </c>
      <c r="G579" s="59" t="s">
        <v>203</v>
      </c>
      <c r="H579" s="59" t="s">
        <v>353</v>
      </c>
      <c r="I579" s="59" t="s">
        <v>367</v>
      </c>
      <c r="J579" s="59" t="s">
        <v>206</v>
      </c>
      <c r="K579" s="59" t="s">
        <v>207</v>
      </c>
      <c r="L579" s="59" t="s">
        <v>367</v>
      </c>
      <c r="M579" s="59" t="s">
        <v>426</v>
      </c>
      <c r="N579" s="59" t="s">
        <v>209</v>
      </c>
      <c r="O579" s="59" t="s">
        <v>207</v>
      </c>
      <c r="P579" s="47">
        <v>1192479</v>
      </c>
      <c r="Q579" s="58">
        <v>-11924.79</v>
      </c>
      <c r="R579" t="str">
        <f t="shared" ref="R579:R642" si="14">MID(L579,1,6)</f>
        <v>201709</v>
      </c>
      <c r="S579" s="39">
        <f>-Q579</f>
        <v>11924.79</v>
      </c>
    </row>
    <row r="580" spans="1:19">
      <c r="A580" s="59" t="s">
        <v>198</v>
      </c>
      <c r="B580" s="59" t="s">
        <v>199</v>
      </c>
      <c r="C580" s="59" t="s">
        <v>200</v>
      </c>
      <c r="D580" s="59" t="s">
        <v>201</v>
      </c>
      <c r="E580" s="59" t="s">
        <v>201</v>
      </c>
      <c r="F580" s="59" t="s">
        <v>202</v>
      </c>
      <c r="G580" s="59" t="s">
        <v>203</v>
      </c>
      <c r="H580" s="59" t="s">
        <v>353</v>
      </c>
      <c r="I580" s="59" t="s">
        <v>368</v>
      </c>
      <c r="J580" s="59" t="s">
        <v>206</v>
      </c>
      <c r="K580" s="59" t="s">
        <v>207</v>
      </c>
      <c r="L580" s="59" t="s">
        <v>368</v>
      </c>
      <c r="M580" s="59" t="s">
        <v>426</v>
      </c>
      <c r="N580" s="59" t="s">
        <v>207</v>
      </c>
      <c r="O580" s="59" t="s">
        <v>207</v>
      </c>
      <c r="P580" s="47">
        <v>1308181</v>
      </c>
      <c r="Q580" s="58">
        <v>13081.81</v>
      </c>
      <c r="R580" t="str">
        <f t="shared" si="14"/>
        <v>201709</v>
      </c>
      <c r="S580" s="39">
        <f>Q580</f>
        <v>13081.81</v>
      </c>
    </row>
    <row r="581" spans="1:19">
      <c r="A581" s="59" t="s">
        <v>198</v>
      </c>
      <c r="B581" s="59" t="s">
        <v>199</v>
      </c>
      <c r="C581" s="59" t="s">
        <v>200</v>
      </c>
      <c r="D581" s="59" t="s">
        <v>201</v>
      </c>
      <c r="E581" s="59" t="s">
        <v>201</v>
      </c>
      <c r="F581" s="59" t="s">
        <v>202</v>
      </c>
      <c r="G581" s="59" t="s">
        <v>203</v>
      </c>
      <c r="H581" s="59" t="s">
        <v>353</v>
      </c>
      <c r="I581" s="59" t="s">
        <v>369</v>
      </c>
      <c r="J581" s="59" t="s">
        <v>206</v>
      </c>
      <c r="K581" s="59" t="s">
        <v>207</v>
      </c>
      <c r="L581" s="59" t="s">
        <v>369</v>
      </c>
      <c r="M581" s="59" t="s">
        <v>426</v>
      </c>
      <c r="N581" s="59" t="s">
        <v>207</v>
      </c>
      <c r="O581" s="59" t="s">
        <v>207</v>
      </c>
      <c r="P581" s="47">
        <v>161324</v>
      </c>
      <c r="Q581" s="58">
        <v>1613.24</v>
      </c>
      <c r="R581" t="str">
        <f t="shared" si="14"/>
        <v>201709</v>
      </c>
      <c r="S581" s="39">
        <f>Q581</f>
        <v>1613.24</v>
      </c>
    </row>
    <row r="582" spans="1:19">
      <c r="A582" s="59" t="s">
        <v>198</v>
      </c>
      <c r="B582" s="59" t="s">
        <v>199</v>
      </c>
      <c r="C582" s="59" t="s">
        <v>200</v>
      </c>
      <c r="D582" s="59" t="s">
        <v>201</v>
      </c>
      <c r="E582" s="59" t="s">
        <v>201</v>
      </c>
      <c r="F582" s="59" t="s">
        <v>202</v>
      </c>
      <c r="G582" s="59" t="s">
        <v>203</v>
      </c>
      <c r="H582" s="59" t="s">
        <v>353</v>
      </c>
      <c r="I582" s="59" t="s">
        <v>369</v>
      </c>
      <c r="J582" s="59" t="s">
        <v>206</v>
      </c>
      <c r="K582" s="59" t="s">
        <v>207</v>
      </c>
      <c r="L582" s="59" t="s">
        <v>369</v>
      </c>
      <c r="M582" s="59" t="s">
        <v>426</v>
      </c>
      <c r="N582" s="59" t="s">
        <v>207</v>
      </c>
      <c r="O582" s="59" t="s">
        <v>207</v>
      </c>
      <c r="P582" s="47">
        <v>15000000</v>
      </c>
      <c r="Q582" s="55">
        <v>150000</v>
      </c>
      <c r="R582" t="str">
        <f t="shared" si="14"/>
        <v>201709</v>
      </c>
      <c r="S582" s="39">
        <f>Q582</f>
        <v>150000</v>
      </c>
    </row>
    <row r="583" spans="1:19">
      <c r="A583" s="59" t="s">
        <v>198</v>
      </c>
      <c r="B583" s="59" t="s">
        <v>199</v>
      </c>
      <c r="C583" s="59" t="s">
        <v>200</v>
      </c>
      <c r="D583" s="59" t="s">
        <v>201</v>
      </c>
      <c r="E583" s="59" t="s">
        <v>201</v>
      </c>
      <c r="F583" s="59" t="s">
        <v>202</v>
      </c>
      <c r="G583" s="59" t="s">
        <v>203</v>
      </c>
      <c r="H583" s="59" t="s">
        <v>353</v>
      </c>
      <c r="I583" s="59" t="s">
        <v>370</v>
      </c>
      <c r="J583" s="59" t="s">
        <v>206</v>
      </c>
      <c r="K583" s="59" t="s">
        <v>207</v>
      </c>
      <c r="L583" s="59" t="s">
        <v>370</v>
      </c>
      <c r="M583" s="59" t="s">
        <v>426</v>
      </c>
      <c r="N583" s="59" t="s">
        <v>207</v>
      </c>
      <c r="O583" s="59" t="s">
        <v>207</v>
      </c>
      <c r="P583" s="47">
        <v>186551</v>
      </c>
      <c r="Q583" s="58">
        <v>1865.51</v>
      </c>
      <c r="R583" t="str">
        <f t="shared" si="14"/>
        <v>201709</v>
      </c>
      <c r="S583" s="39">
        <f>Q583</f>
        <v>1865.51</v>
      </c>
    </row>
    <row r="584" spans="1:19">
      <c r="A584" s="59" t="s">
        <v>198</v>
      </c>
      <c r="B584" s="59" t="s">
        <v>199</v>
      </c>
      <c r="C584" s="59" t="s">
        <v>200</v>
      </c>
      <c r="D584" s="59" t="s">
        <v>201</v>
      </c>
      <c r="E584" s="59" t="s">
        <v>201</v>
      </c>
      <c r="F584" s="59" t="s">
        <v>202</v>
      </c>
      <c r="G584" s="59" t="s">
        <v>203</v>
      </c>
      <c r="H584" s="59" t="s">
        <v>353</v>
      </c>
      <c r="I584" s="59" t="s">
        <v>371</v>
      </c>
      <c r="J584" s="59" t="s">
        <v>206</v>
      </c>
      <c r="K584" s="59" t="s">
        <v>207</v>
      </c>
      <c r="L584" s="59" t="s">
        <v>371</v>
      </c>
      <c r="M584" s="59" t="s">
        <v>426</v>
      </c>
      <c r="N584" s="59" t="s">
        <v>209</v>
      </c>
      <c r="O584" s="59" t="s">
        <v>207</v>
      </c>
      <c r="P584" s="47">
        <v>475603</v>
      </c>
      <c r="Q584" s="58">
        <v>-4756.03</v>
      </c>
      <c r="R584" t="str">
        <f t="shared" si="14"/>
        <v>201709</v>
      </c>
      <c r="S584" s="39">
        <f>-Q584</f>
        <v>4756.03</v>
      </c>
    </row>
    <row r="585" spans="1:19">
      <c r="A585" s="59" t="s">
        <v>198</v>
      </c>
      <c r="B585" s="59" t="s">
        <v>199</v>
      </c>
      <c r="C585" s="59" t="s">
        <v>200</v>
      </c>
      <c r="D585" s="59" t="s">
        <v>201</v>
      </c>
      <c r="E585" s="59" t="s">
        <v>201</v>
      </c>
      <c r="F585" s="59" t="s">
        <v>202</v>
      </c>
      <c r="G585" s="59" t="s">
        <v>203</v>
      </c>
      <c r="H585" s="59" t="s">
        <v>353</v>
      </c>
      <c r="I585" s="59" t="s">
        <v>372</v>
      </c>
      <c r="J585" s="59" t="s">
        <v>206</v>
      </c>
      <c r="K585" s="59" t="s">
        <v>207</v>
      </c>
      <c r="L585" s="59" t="s">
        <v>372</v>
      </c>
      <c r="M585" s="59" t="s">
        <v>426</v>
      </c>
      <c r="N585" s="59" t="s">
        <v>207</v>
      </c>
      <c r="O585" s="59" t="s">
        <v>207</v>
      </c>
      <c r="P585" s="47">
        <v>989359</v>
      </c>
      <c r="Q585" s="58">
        <v>9893.59</v>
      </c>
      <c r="R585" t="str">
        <f t="shared" si="14"/>
        <v>201709</v>
      </c>
      <c r="S585" s="39">
        <f>Q585</f>
        <v>9893.59</v>
      </c>
    </row>
    <row r="586" spans="1:19">
      <c r="A586" s="59" t="s">
        <v>198</v>
      </c>
      <c r="B586" s="59" t="s">
        <v>199</v>
      </c>
      <c r="C586" s="59" t="s">
        <v>200</v>
      </c>
      <c r="D586" s="59" t="s">
        <v>201</v>
      </c>
      <c r="E586" s="59" t="s">
        <v>201</v>
      </c>
      <c r="F586" s="59" t="s">
        <v>202</v>
      </c>
      <c r="G586" s="59" t="s">
        <v>203</v>
      </c>
      <c r="H586" s="59" t="s">
        <v>353</v>
      </c>
      <c r="I586" s="59" t="s">
        <v>373</v>
      </c>
      <c r="J586" s="59" t="s">
        <v>206</v>
      </c>
      <c r="K586" s="59" t="s">
        <v>207</v>
      </c>
      <c r="L586" s="59" t="s">
        <v>373</v>
      </c>
      <c r="M586" s="59" t="s">
        <v>426</v>
      </c>
      <c r="N586" s="59" t="s">
        <v>207</v>
      </c>
      <c r="O586" s="59" t="s">
        <v>207</v>
      </c>
      <c r="P586" s="47">
        <v>22105</v>
      </c>
      <c r="Q586" s="58">
        <v>221.05</v>
      </c>
      <c r="R586" t="str">
        <f t="shared" si="14"/>
        <v>201709</v>
      </c>
      <c r="S586" s="39">
        <f>Q586</f>
        <v>221.05</v>
      </c>
    </row>
    <row r="587" spans="1:19">
      <c r="A587" s="59" t="s">
        <v>198</v>
      </c>
      <c r="B587" s="59" t="s">
        <v>199</v>
      </c>
      <c r="C587" s="59" t="s">
        <v>200</v>
      </c>
      <c r="D587" s="59" t="s">
        <v>201</v>
      </c>
      <c r="E587" s="59" t="s">
        <v>201</v>
      </c>
      <c r="F587" s="59" t="s">
        <v>202</v>
      </c>
      <c r="G587" s="59" t="s">
        <v>203</v>
      </c>
      <c r="H587" s="59" t="s">
        <v>353</v>
      </c>
      <c r="I587" s="59" t="s">
        <v>373</v>
      </c>
      <c r="J587" s="59" t="s">
        <v>206</v>
      </c>
      <c r="K587" s="59" t="s">
        <v>207</v>
      </c>
      <c r="L587" s="59" t="s">
        <v>373</v>
      </c>
      <c r="M587" s="59" t="s">
        <v>426</v>
      </c>
      <c r="N587" s="59" t="s">
        <v>207</v>
      </c>
      <c r="O587" s="59" t="s">
        <v>207</v>
      </c>
      <c r="P587" s="47">
        <v>270185</v>
      </c>
      <c r="Q587" s="58">
        <v>2701.85</v>
      </c>
      <c r="R587" t="str">
        <f t="shared" si="14"/>
        <v>201709</v>
      </c>
      <c r="S587" s="39">
        <f>Q587</f>
        <v>2701.85</v>
      </c>
    </row>
    <row r="588" spans="1:19">
      <c r="A588" s="59" t="s">
        <v>198</v>
      </c>
      <c r="B588" s="59" t="s">
        <v>199</v>
      </c>
      <c r="C588" s="59" t="s">
        <v>200</v>
      </c>
      <c r="D588" s="59" t="s">
        <v>201</v>
      </c>
      <c r="E588" s="59" t="s">
        <v>201</v>
      </c>
      <c r="F588" s="59" t="s">
        <v>202</v>
      </c>
      <c r="G588" s="59" t="s">
        <v>203</v>
      </c>
      <c r="H588" s="59" t="s">
        <v>353</v>
      </c>
      <c r="I588" s="59" t="s">
        <v>374</v>
      </c>
      <c r="J588" s="59" t="s">
        <v>206</v>
      </c>
      <c r="K588" s="59" t="s">
        <v>207</v>
      </c>
      <c r="L588" s="59" t="s">
        <v>374</v>
      </c>
      <c r="M588" s="59" t="s">
        <v>426</v>
      </c>
      <c r="N588" s="59" t="s">
        <v>209</v>
      </c>
      <c r="O588" s="59" t="s">
        <v>207</v>
      </c>
      <c r="P588" s="47">
        <v>270185</v>
      </c>
      <c r="Q588" s="58">
        <v>-2701.85</v>
      </c>
      <c r="R588" t="str">
        <f t="shared" si="14"/>
        <v>201710</v>
      </c>
      <c r="S588" s="39">
        <f>-Q588</f>
        <v>2701.85</v>
      </c>
    </row>
    <row r="589" spans="1:19">
      <c r="A589" s="59" t="s">
        <v>198</v>
      </c>
      <c r="B589" s="59" t="s">
        <v>199</v>
      </c>
      <c r="C589" s="59" t="s">
        <v>200</v>
      </c>
      <c r="D589" s="59" t="s">
        <v>201</v>
      </c>
      <c r="E589" s="59" t="s">
        <v>201</v>
      </c>
      <c r="F589" s="59" t="s">
        <v>202</v>
      </c>
      <c r="G589" s="59" t="s">
        <v>203</v>
      </c>
      <c r="H589" s="59" t="s">
        <v>353</v>
      </c>
      <c r="I589" s="59" t="s">
        <v>374</v>
      </c>
      <c r="J589" s="59" t="s">
        <v>206</v>
      </c>
      <c r="K589" s="59" t="s">
        <v>207</v>
      </c>
      <c r="L589" s="59" t="s">
        <v>374</v>
      </c>
      <c r="M589" s="59" t="s">
        <v>426</v>
      </c>
      <c r="N589" s="59" t="s">
        <v>209</v>
      </c>
      <c r="O589" s="59" t="s">
        <v>207</v>
      </c>
      <c r="P589" s="47">
        <v>270185</v>
      </c>
      <c r="Q589" s="58">
        <v>-2701.85</v>
      </c>
      <c r="R589" t="str">
        <f t="shared" si="14"/>
        <v>201710</v>
      </c>
      <c r="S589" s="39">
        <f>-Q589</f>
        <v>2701.85</v>
      </c>
    </row>
    <row r="590" spans="1:19">
      <c r="A590" s="59" t="s">
        <v>198</v>
      </c>
      <c r="B590" s="59" t="s">
        <v>199</v>
      </c>
      <c r="C590" s="59" t="s">
        <v>200</v>
      </c>
      <c r="D590" s="59" t="s">
        <v>201</v>
      </c>
      <c r="E590" s="59" t="s">
        <v>201</v>
      </c>
      <c r="F590" s="59" t="s">
        <v>202</v>
      </c>
      <c r="G590" s="59" t="s">
        <v>203</v>
      </c>
      <c r="H590" s="59" t="s">
        <v>353</v>
      </c>
      <c r="I590" s="59" t="s">
        <v>375</v>
      </c>
      <c r="J590" s="59" t="s">
        <v>206</v>
      </c>
      <c r="K590" s="59" t="s">
        <v>207</v>
      </c>
      <c r="L590" s="59" t="s">
        <v>375</v>
      </c>
      <c r="M590" s="59" t="s">
        <v>426</v>
      </c>
      <c r="N590" s="59" t="s">
        <v>209</v>
      </c>
      <c r="O590" s="59" t="s">
        <v>207</v>
      </c>
      <c r="P590" s="47">
        <v>260403</v>
      </c>
      <c r="Q590" s="58">
        <v>-2604.0300000000002</v>
      </c>
      <c r="R590" t="str">
        <f t="shared" si="14"/>
        <v>201710</v>
      </c>
      <c r="S590" s="39">
        <f>-Q590</f>
        <v>2604.0300000000002</v>
      </c>
    </row>
    <row r="591" spans="1:19">
      <c r="A591" s="59" t="s">
        <v>198</v>
      </c>
      <c r="B591" s="59" t="s">
        <v>199</v>
      </c>
      <c r="C591" s="59" t="s">
        <v>200</v>
      </c>
      <c r="D591" s="59" t="s">
        <v>201</v>
      </c>
      <c r="E591" s="59" t="s">
        <v>201</v>
      </c>
      <c r="F591" s="59" t="s">
        <v>202</v>
      </c>
      <c r="G591" s="59" t="s">
        <v>203</v>
      </c>
      <c r="H591" s="59" t="s">
        <v>353</v>
      </c>
      <c r="I591" s="59" t="s">
        <v>376</v>
      </c>
      <c r="J591" s="59" t="s">
        <v>206</v>
      </c>
      <c r="K591" s="59" t="s">
        <v>207</v>
      </c>
      <c r="L591" s="59" t="s">
        <v>376</v>
      </c>
      <c r="M591" s="59" t="s">
        <v>426</v>
      </c>
      <c r="N591" s="59" t="s">
        <v>207</v>
      </c>
      <c r="O591" s="59" t="s">
        <v>207</v>
      </c>
      <c r="P591" s="47">
        <v>374854</v>
      </c>
      <c r="Q591" s="58">
        <v>3748.54</v>
      </c>
      <c r="R591" t="str">
        <f t="shared" si="14"/>
        <v>201710</v>
      </c>
      <c r="S591" s="39">
        <f>Q591</f>
        <v>3748.54</v>
      </c>
    </row>
    <row r="592" spans="1:19">
      <c r="A592" s="59" t="s">
        <v>198</v>
      </c>
      <c r="B592" s="59" t="s">
        <v>199</v>
      </c>
      <c r="C592" s="59" t="s">
        <v>200</v>
      </c>
      <c r="D592" s="59" t="s">
        <v>201</v>
      </c>
      <c r="E592" s="59" t="s">
        <v>201</v>
      </c>
      <c r="F592" s="59" t="s">
        <v>202</v>
      </c>
      <c r="G592" s="59" t="s">
        <v>203</v>
      </c>
      <c r="H592" s="59" t="s">
        <v>353</v>
      </c>
      <c r="I592" s="59" t="s">
        <v>377</v>
      </c>
      <c r="J592" s="59" t="s">
        <v>206</v>
      </c>
      <c r="K592" s="59" t="s">
        <v>207</v>
      </c>
      <c r="L592" s="59" t="s">
        <v>377</v>
      </c>
      <c r="M592" s="59" t="s">
        <v>426</v>
      </c>
      <c r="N592" s="59" t="s">
        <v>209</v>
      </c>
      <c r="O592" s="59" t="s">
        <v>207</v>
      </c>
      <c r="P592" s="47">
        <v>1168334</v>
      </c>
      <c r="Q592" s="58">
        <v>-11683.34</v>
      </c>
      <c r="R592" t="str">
        <f t="shared" si="14"/>
        <v>201710</v>
      </c>
      <c r="S592" s="39">
        <f>-Q592</f>
        <v>11683.34</v>
      </c>
    </row>
    <row r="593" spans="1:19">
      <c r="A593" s="59" t="s">
        <v>198</v>
      </c>
      <c r="B593" s="59" t="s">
        <v>199</v>
      </c>
      <c r="C593" s="59" t="s">
        <v>200</v>
      </c>
      <c r="D593" s="59" t="s">
        <v>201</v>
      </c>
      <c r="E593" s="59" t="s">
        <v>201</v>
      </c>
      <c r="F593" s="59" t="s">
        <v>202</v>
      </c>
      <c r="G593" s="59" t="s">
        <v>203</v>
      </c>
      <c r="H593" s="59" t="s">
        <v>353</v>
      </c>
      <c r="I593" s="59" t="s">
        <v>378</v>
      </c>
      <c r="J593" s="59" t="s">
        <v>206</v>
      </c>
      <c r="K593" s="59" t="s">
        <v>207</v>
      </c>
      <c r="L593" s="59" t="s">
        <v>378</v>
      </c>
      <c r="M593" s="59" t="s">
        <v>426</v>
      </c>
      <c r="N593" s="59" t="s">
        <v>207</v>
      </c>
      <c r="O593" s="59" t="s">
        <v>207</v>
      </c>
      <c r="P593" s="47">
        <v>899093</v>
      </c>
      <c r="Q593" s="58">
        <v>8990.93</v>
      </c>
      <c r="R593" t="str">
        <f t="shared" si="14"/>
        <v>201710</v>
      </c>
      <c r="S593" s="39">
        <f>Q593</f>
        <v>8990.93</v>
      </c>
    </row>
    <row r="594" spans="1:19">
      <c r="A594" s="59" t="s">
        <v>198</v>
      </c>
      <c r="B594" s="59" t="s">
        <v>199</v>
      </c>
      <c r="C594" s="59" t="s">
        <v>200</v>
      </c>
      <c r="D594" s="59" t="s">
        <v>201</v>
      </c>
      <c r="E594" s="59" t="s">
        <v>201</v>
      </c>
      <c r="F594" s="59" t="s">
        <v>202</v>
      </c>
      <c r="G594" s="59" t="s">
        <v>203</v>
      </c>
      <c r="H594" s="59" t="s">
        <v>353</v>
      </c>
      <c r="I594" s="59" t="s">
        <v>379</v>
      </c>
      <c r="J594" s="59" t="s">
        <v>206</v>
      </c>
      <c r="K594" s="59" t="s">
        <v>207</v>
      </c>
      <c r="L594" s="59" t="s">
        <v>379</v>
      </c>
      <c r="M594" s="59" t="s">
        <v>426</v>
      </c>
      <c r="N594" s="59" t="s">
        <v>209</v>
      </c>
      <c r="O594" s="59" t="s">
        <v>207</v>
      </c>
      <c r="P594" s="47">
        <v>492483</v>
      </c>
      <c r="Q594" s="58">
        <v>-4924.83</v>
      </c>
      <c r="R594" t="str">
        <f t="shared" si="14"/>
        <v>201710</v>
      </c>
      <c r="S594" s="39">
        <f>-Q594</f>
        <v>4924.83</v>
      </c>
    </row>
    <row r="595" spans="1:19">
      <c r="A595" s="59" t="s">
        <v>198</v>
      </c>
      <c r="B595" s="59" t="s">
        <v>199</v>
      </c>
      <c r="C595" s="59" t="s">
        <v>200</v>
      </c>
      <c r="D595" s="59" t="s">
        <v>201</v>
      </c>
      <c r="E595" s="59" t="s">
        <v>201</v>
      </c>
      <c r="F595" s="59" t="s">
        <v>202</v>
      </c>
      <c r="G595" s="59" t="s">
        <v>203</v>
      </c>
      <c r="H595" s="59" t="s">
        <v>353</v>
      </c>
      <c r="I595" s="59" t="s">
        <v>380</v>
      </c>
      <c r="J595" s="59" t="s">
        <v>206</v>
      </c>
      <c r="K595" s="59" t="s">
        <v>207</v>
      </c>
      <c r="L595" s="59" t="s">
        <v>380</v>
      </c>
      <c r="M595" s="59" t="s">
        <v>426</v>
      </c>
      <c r="N595" s="59" t="s">
        <v>207</v>
      </c>
      <c r="O595" s="59" t="s">
        <v>207</v>
      </c>
      <c r="P595" s="47">
        <v>171576</v>
      </c>
      <c r="Q595" s="58">
        <v>1715.76</v>
      </c>
      <c r="R595" t="str">
        <f t="shared" si="14"/>
        <v>201710</v>
      </c>
      <c r="S595" s="39">
        <f>Q595</f>
        <v>1715.76</v>
      </c>
    </row>
    <row r="596" spans="1:19">
      <c r="A596" s="59" t="s">
        <v>198</v>
      </c>
      <c r="B596" s="59" t="s">
        <v>199</v>
      </c>
      <c r="C596" s="59" t="s">
        <v>200</v>
      </c>
      <c r="D596" s="59" t="s">
        <v>201</v>
      </c>
      <c r="E596" s="59" t="s">
        <v>201</v>
      </c>
      <c r="F596" s="59" t="s">
        <v>202</v>
      </c>
      <c r="G596" s="59" t="s">
        <v>203</v>
      </c>
      <c r="H596" s="59" t="s">
        <v>353</v>
      </c>
      <c r="I596" s="59" t="s">
        <v>380</v>
      </c>
      <c r="J596" s="59" t="s">
        <v>206</v>
      </c>
      <c r="K596" s="59" t="s">
        <v>207</v>
      </c>
      <c r="L596" s="59" t="s">
        <v>380</v>
      </c>
      <c r="M596" s="59" t="s">
        <v>426</v>
      </c>
      <c r="N596" s="59" t="s">
        <v>207</v>
      </c>
      <c r="O596" s="59" t="s">
        <v>207</v>
      </c>
      <c r="P596" s="47">
        <v>340874</v>
      </c>
      <c r="Q596" s="58">
        <v>3408.74</v>
      </c>
      <c r="R596" t="str">
        <f t="shared" si="14"/>
        <v>201710</v>
      </c>
      <c r="S596" s="39">
        <f>Q596</f>
        <v>3408.74</v>
      </c>
    </row>
    <row r="597" spans="1:19">
      <c r="A597" s="59" t="s">
        <v>198</v>
      </c>
      <c r="B597" s="59" t="s">
        <v>199</v>
      </c>
      <c r="C597" s="59" t="s">
        <v>200</v>
      </c>
      <c r="D597" s="59" t="s">
        <v>201</v>
      </c>
      <c r="E597" s="59" t="s">
        <v>201</v>
      </c>
      <c r="F597" s="59" t="s">
        <v>202</v>
      </c>
      <c r="G597" s="59" t="s">
        <v>203</v>
      </c>
      <c r="H597" s="59" t="s">
        <v>353</v>
      </c>
      <c r="I597" s="59" t="s">
        <v>380</v>
      </c>
      <c r="J597" s="59" t="s">
        <v>206</v>
      </c>
      <c r="K597" s="59" t="s">
        <v>207</v>
      </c>
      <c r="L597" s="59" t="s">
        <v>380</v>
      </c>
      <c r="M597" s="59" t="s">
        <v>426</v>
      </c>
      <c r="N597" s="59" t="s">
        <v>209</v>
      </c>
      <c r="O597" s="59" t="s">
        <v>207</v>
      </c>
      <c r="P597" s="47">
        <v>1155799</v>
      </c>
      <c r="Q597" s="58">
        <v>-11557.99</v>
      </c>
      <c r="R597" t="str">
        <f t="shared" si="14"/>
        <v>201710</v>
      </c>
      <c r="S597" s="39">
        <f>-Q597</f>
        <v>11557.99</v>
      </c>
    </row>
    <row r="598" spans="1:19">
      <c r="A598" s="59" t="s">
        <v>198</v>
      </c>
      <c r="B598" s="59" t="s">
        <v>199</v>
      </c>
      <c r="C598" s="59" t="s">
        <v>200</v>
      </c>
      <c r="D598" s="59" t="s">
        <v>201</v>
      </c>
      <c r="E598" s="59" t="s">
        <v>201</v>
      </c>
      <c r="F598" s="59" t="s">
        <v>202</v>
      </c>
      <c r="G598" s="59" t="s">
        <v>203</v>
      </c>
      <c r="H598" s="59" t="s">
        <v>353</v>
      </c>
      <c r="I598" s="59" t="s">
        <v>381</v>
      </c>
      <c r="J598" s="59" t="s">
        <v>206</v>
      </c>
      <c r="K598" s="59" t="s">
        <v>207</v>
      </c>
      <c r="L598" s="59" t="s">
        <v>381</v>
      </c>
      <c r="M598" s="59" t="s">
        <v>426</v>
      </c>
      <c r="N598" s="59" t="s">
        <v>207</v>
      </c>
      <c r="O598" s="59" t="s">
        <v>207</v>
      </c>
      <c r="P598" s="47">
        <v>758620</v>
      </c>
      <c r="Q598" s="58">
        <v>7586.2</v>
      </c>
      <c r="R598" t="str">
        <f t="shared" si="14"/>
        <v>201710</v>
      </c>
      <c r="S598" s="39">
        <f>Q598</f>
        <v>7586.2</v>
      </c>
    </row>
    <row r="599" spans="1:19">
      <c r="A599" s="59" t="s">
        <v>198</v>
      </c>
      <c r="B599" s="59" t="s">
        <v>199</v>
      </c>
      <c r="C599" s="59" t="s">
        <v>200</v>
      </c>
      <c r="D599" s="59" t="s">
        <v>201</v>
      </c>
      <c r="E599" s="59" t="s">
        <v>201</v>
      </c>
      <c r="F599" s="59" t="s">
        <v>202</v>
      </c>
      <c r="G599" s="59" t="s">
        <v>203</v>
      </c>
      <c r="H599" s="59" t="s">
        <v>353</v>
      </c>
      <c r="I599" s="59" t="s">
        <v>382</v>
      </c>
      <c r="J599" s="59" t="s">
        <v>206</v>
      </c>
      <c r="K599" s="59" t="s">
        <v>207</v>
      </c>
      <c r="L599" s="59" t="s">
        <v>382</v>
      </c>
      <c r="M599" s="59" t="s">
        <v>426</v>
      </c>
      <c r="N599" s="59" t="s">
        <v>209</v>
      </c>
      <c r="O599" s="59" t="s">
        <v>207</v>
      </c>
      <c r="P599" s="47">
        <v>150275</v>
      </c>
      <c r="Q599" s="58">
        <v>-1502.75</v>
      </c>
      <c r="R599" t="str">
        <f t="shared" si="14"/>
        <v>201710</v>
      </c>
      <c r="S599" s="39">
        <f>-Q599</f>
        <v>1502.75</v>
      </c>
    </row>
    <row r="600" spans="1:19">
      <c r="A600" s="59" t="s">
        <v>198</v>
      </c>
      <c r="B600" s="59" t="s">
        <v>199</v>
      </c>
      <c r="C600" s="59" t="s">
        <v>200</v>
      </c>
      <c r="D600" s="59" t="s">
        <v>201</v>
      </c>
      <c r="E600" s="59" t="s">
        <v>201</v>
      </c>
      <c r="F600" s="59" t="s">
        <v>202</v>
      </c>
      <c r="G600" s="59" t="s">
        <v>203</v>
      </c>
      <c r="H600" s="59" t="s">
        <v>353</v>
      </c>
      <c r="I600" s="59" t="s">
        <v>383</v>
      </c>
      <c r="J600" s="59" t="s">
        <v>206</v>
      </c>
      <c r="K600" s="59" t="s">
        <v>207</v>
      </c>
      <c r="L600" s="59" t="s">
        <v>383</v>
      </c>
      <c r="M600" s="59" t="s">
        <v>426</v>
      </c>
      <c r="N600" s="59" t="s">
        <v>209</v>
      </c>
      <c r="O600" s="59" t="s">
        <v>207</v>
      </c>
      <c r="P600" s="47">
        <v>38661</v>
      </c>
      <c r="Q600" s="58">
        <v>-386.61</v>
      </c>
      <c r="R600" t="str">
        <f t="shared" si="14"/>
        <v>201710</v>
      </c>
      <c r="S600" s="39">
        <f>-Q600</f>
        <v>386.61</v>
      </c>
    </row>
    <row r="601" spans="1:19">
      <c r="A601" s="59" t="s">
        <v>198</v>
      </c>
      <c r="B601" s="59" t="s">
        <v>199</v>
      </c>
      <c r="C601" s="59" t="s">
        <v>200</v>
      </c>
      <c r="D601" s="59" t="s">
        <v>201</v>
      </c>
      <c r="E601" s="59" t="s">
        <v>201</v>
      </c>
      <c r="F601" s="59" t="s">
        <v>202</v>
      </c>
      <c r="G601" s="59" t="s">
        <v>203</v>
      </c>
      <c r="H601" s="59" t="s">
        <v>353</v>
      </c>
      <c r="I601" s="59" t="s">
        <v>383</v>
      </c>
      <c r="J601" s="59" t="s">
        <v>206</v>
      </c>
      <c r="K601" s="59" t="s">
        <v>207</v>
      </c>
      <c r="L601" s="59" t="s">
        <v>383</v>
      </c>
      <c r="M601" s="59" t="s">
        <v>426</v>
      </c>
      <c r="N601" s="59" t="s">
        <v>207</v>
      </c>
      <c r="O601" s="59" t="s">
        <v>207</v>
      </c>
      <c r="P601" s="47">
        <v>55000000</v>
      </c>
      <c r="Q601" s="55">
        <v>550000</v>
      </c>
      <c r="R601" t="str">
        <f t="shared" si="14"/>
        <v>201710</v>
      </c>
      <c r="S601" s="39">
        <f>Q601</f>
        <v>550000</v>
      </c>
    </row>
    <row r="602" spans="1:19">
      <c r="A602" s="59" t="s">
        <v>198</v>
      </c>
      <c r="B602" s="59" t="s">
        <v>199</v>
      </c>
      <c r="C602" s="59" t="s">
        <v>200</v>
      </c>
      <c r="D602" s="59" t="s">
        <v>201</v>
      </c>
      <c r="E602" s="59" t="s">
        <v>201</v>
      </c>
      <c r="F602" s="59" t="s">
        <v>202</v>
      </c>
      <c r="G602" s="59" t="s">
        <v>203</v>
      </c>
      <c r="H602" s="59" t="s">
        <v>353</v>
      </c>
      <c r="I602" s="59" t="s">
        <v>384</v>
      </c>
      <c r="J602" s="59" t="s">
        <v>206</v>
      </c>
      <c r="K602" s="59" t="s">
        <v>207</v>
      </c>
      <c r="L602" s="59" t="s">
        <v>384</v>
      </c>
      <c r="M602" s="59" t="s">
        <v>426</v>
      </c>
      <c r="N602" s="59" t="s">
        <v>207</v>
      </c>
      <c r="O602" s="59" t="s">
        <v>207</v>
      </c>
      <c r="P602" s="47">
        <v>773815</v>
      </c>
      <c r="Q602" s="58">
        <v>7738.15</v>
      </c>
      <c r="R602" t="str">
        <f t="shared" si="14"/>
        <v>201710</v>
      </c>
      <c r="S602" s="39">
        <f>Q602</f>
        <v>7738.15</v>
      </c>
    </row>
    <row r="603" spans="1:19">
      <c r="A603" s="59" t="s">
        <v>198</v>
      </c>
      <c r="B603" s="59" t="s">
        <v>199</v>
      </c>
      <c r="C603" s="59" t="s">
        <v>200</v>
      </c>
      <c r="D603" s="59" t="s">
        <v>201</v>
      </c>
      <c r="E603" s="59" t="s">
        <v>201</v>
      </c>
      <c r="F603" s="59" t="s">
        <v>202</v>
      </c>
      <c r="G603" s="59" t="s">
        <v>203</v>
      </c>
      <c r="H603" s="59" t="s">
        <v>353</v>
      </c>
      <c r="I603" s="59" t="s">
        <v>384</v>
      </c>
      <c r="J603" s="59" t="s">
        <v>206</v>
      </c>
      <c r="K603" s="59" t="s">
        <v>207</v>
      </c>
      <c r="L603" s="59" t="s">
        <v>384</v>
      </c>
      <c r="M603" s="59" t="s">
        <v>426</v>
      </c>
      <c r="N603" s="59" t="s">
        <v>207</v>
      </c>
      <c r="O603" s="59" t="s">
        <v>207</v>
      </c>
      <c r="P603" s="47">
        <v>47500000</v>
      </c>
      <c r="Q603" s="55">
        <v>475000</v>
      </c>
      <c r="R603" t="str">
        <f t="shared" si="14"/>
        <v>201710</v>
      </c>
      <c r="S603" s="39">
        <f>Q603</f>
        <v>475000</v>
      </c>
    </row>
    <row r="604" spans="1:19">
      <c r="A604" s="59" t="s">
        <v>198</v>
      </c>
      <c r="B604" s="59" t="s">
        <v>199</v>
      </c>
      <c r="C604" s="59" t="s">
        <v>200</v>
      </c>
      <c r="D604" s="59" t="s">
        <v>201</v>
      </c>
      <c r="E604" s="59" t="s">
        <v>201</v>
      </c>
      <c r="F604" s="59" t="s">
        <v>202</v>
      </c>
      <c r="G604" s="59" t="s">
        <v>203</v>
      </c>
      <c r="H604" s="59" t="s">
        <v>353</v>
      </c>
      <c r="I604" s="59" t="s">
        <v>385</v>
      </c>
      <c r="J604" s="59" t="s">
        <v>206</v>
      </c>
      <c r="K604" s="59" t="s">
        <v>207</v>
      </c>
      <c r="L604" s="59" t="s">
        <v>385</v>
      </c>
      <c r="M604" s="59" t="s">
        <v>426</v>
      </c>
      <c r="N604" s="59" t="s">
        <v>209</v>
      </c>
      <c r="O604" s="59" t="s">
        <v>207</v>
      </c>
      <c r="P604" s="47">
        <v>955974</v>
      </c>
      <c r="Q604" s="58">
        <v>-9559.74</v>
      </c>
      <c r="R604" t="str">
        <f t="shared" si="14"/>
        <v>201710</v>
      </c>
      <c r="S604" s="39">
        <f>-Q604</f>
        <v>9559.74</v>
      </c>
    </row>
    <row r="605" spans="1:19">
      <c r="A605" s="59" t="s">
        <v>198</v>
      </c>
      <c r="B605" s="59" t="s">
        <v>199</v>
      </c>
      <c r="C605" s="59" t="s">
        <v>200</v>
      </c>
      <c r="D605" s="59" t="s">
        <v>201</v>
      </c>
      <c r="E605" s="59" t="s">
        <v>201</v>
      </c>
      <c r="F605" s="59" t="s">
        <v>202</v>
      </c>
      <c r="G605" s="59" t="s">
        <v>203</v>
      </c>
      <c r="H605" s="59" t="s">
        <v>353</v>
      </c>
      <c r="I605" s="59" t="s">
        <v>386</v>
      </c>
      <c r="J605" s="59" t="s">
        <v>206</v>
      </c>
      <c r="K605" s="59" t="s">
        <v>207</v>
      </c>
      <c r="L605" s="59" t="s">
        <v>386</v>
      </c>
      <c r="M605" s="59" t="s">
        <v>426</v>
      </c>
      <c r="N605" s="59" t="s">
        <v>209</v>
      </c>
      <c r="O605" s="59" t="s">
        <v>207</v>
      </c>
      <c r="P605" s="47">
        <v>7439</v>
      </c>
      <c r="Q605" s="58">
        <v>-74.39</v>
      </c>
      <c r="R605" t="str">
        <f t="shared" si="14"/>
        <v>201710</v>
      </c>
      <c r="S605" s="39">
        <f>-Q605</f>
        <v>74.39</v>
      </c>
    </row>
    <row r="606" spans="1:19">
      <c r="A606" s="59" t="s">
        <v>198</v>
      </c>
      <c r="B606" s="59" t="s">
        <v>199</v>
      </c>
      <c r="C606" s="59" t="s">
        <v>200</v>
      </c>
      <c r="D606" s="59" t="s">
        <v>201</v>
      </c>
      <c r="E606" s="59" t="s">
        <v>201</v>
      </c>
      <c r="F606" s="59" t="s">
        <v>202</v>
      </c>
      <c r="G606" s="59" t="s">
        <v>203</v>
      </c>
      <c r="H606" s="59" t="s">
        <v>353</v>
      </c>
      <c r="I606" s="59" t="s">
        <v>387</v>
      </c>
      <c r="J606" s="59" t="s">
        <v>206</v>
      </c>
      <c r="K606" s="59" t="s">
        <v>207</v>
      </c>
      <c r="L606" s="59" t="s">
        <v>387</v>
      </c>
      <c r="M606" s="59" t="s">
        <v>426</v>
      </c>
      <c r="N606" s="59" t="s">
        <v>207</v>
      </c>
      <c r="O606" s="59" t="s">
        <v>207</v>
      </c>
      <c r="P606" s="47">
        <v>513410</v>
      </c>
      <c r="Q606" s="58">
        <v>5134.1000000000004</v>
      </c>
      <c r="R606" t="str">
        <f t="shared" si="14"/>
        <v>201710</v>
      </c>
      <c r="S606" s="39">
        <f>Q606</f>
        <v>5134.1000000000004</v>
      </c>
    </row>
    <row r="607" spans="1:19">
      <c r="A607" s="59" t="s">
        <v>198</v>
      </c>
      <c r="B607" s="59" t="s">
        <v>199</v>
      </c>
      <c r="C607" s="59" t="s">
        <v>200</v>
      </c>
      <c r="D607" s="59" t="s">
        <v>201</v>
      </c>
      <c r="E607" s="59" t="s">
        <v>201</v>
      </c>
      <c r="F607" s="59" t="s">
        <v>202</v>
      </c>
      <c r="G607" s="59" t="s">
        <v>203</v>
      </c>
      <c r="H607" s="59" t="s">
        <v>353</v>
      </c>
      <c r="I607" s="59" t="s">
        <v>388</v>
      </c>
      <c r="J607" s="59" t="s">
        <v>206</v>
      </c>
      <c r="K607" s="59" t="s">
        <v>207</v>
      </c>
      <c r="L607" s="59" t="s">
        <v>388</v>
      </c>
      <c r="M607" s="59" t="s">
        <v>426</v>
      </c>
      <c r="N607" s="59" t="s">
        <v>207</v>
      </c>
      <c r="O607" s="59" t="s">
        <v>207</v>
      </c>
      <c r="P607" s="47">
        <v>212008</v>
      </c>
      <c r="Q607" s="58">
        <v>2120.08</v>
      </c>
      <c r="R607" t="str">
        <f t="shared" si="14"/>
        <v>201710</v>
      </c>
      <c r="S607" s="39">
        <f>Q607</f>
        <v>2120.08</v>
      </c>
    </row>
    <row r="608" spans="1:19">
      <c r="A608" s="59" t="s">
        <v>198</v>
      </c>
      <c r="B608" s="59" t="s">
        <v>199</v>
      </c>
      <c r="C608" s="59" t="s">
        <v>200</v>
      </c>
      <c r="D608" s="59" t="s">
        <v>201</v>
      </c>
      <c r="E608" s="59" t="s">
        <v>201</v>
      </c>
      <c r="F608" s="59" t="s">
        <v>202</v>
      </c>
      <c r="G608" s="59" t="s">
        <v>203</v>
      </c>
      <c r="H608" s="59" t="s">
        <v>353</v>
      </c>
      <c r="I608" s="59" t="s">
        <v>389</v>
      </c>
      <c r="J608" s="59" t="s">
        <v>206</v>
      </c>
      <c r="K608" s="59" t="s">
        <v>207</v>
      </c>
      <c r="L608" s="59" t="s">
        <v>389</v>
      </c>
      <c r="M608" s="59" t="s">
        <v>426</v>
      </c>
      <c r="N608" s="59" t="s">
        <v>209</v>
      </c>
      <c r="O608" s="59" t="s">
        <v>207</v>
      </c>
      <c r="P608" s="47">
        <v>1009371</v>
      </c>
      <c r="Q608" s="58">
        <v>-10093.709999999999</v>
      </c>
      <c r="R608" t="str">
        <f t="shared" si="14"/>
        <v>201710</v>
      </c>
      <c r="S608" s="39">
        <f>-Q608</f>
        <v>10093.709999999999</v>
      </c>
    </row>
    <row r="609" spans="1:19">
      <c r="A609" s="59" t="s">
        <v>198</v>
      </c>
      <c r="B609" s="59" t="s">
        <v>199</v>
      </c>
      <c r="C609" s="59" t="s">
        <v>200</v>
      </c>
      <c r="D609" s="59" t="s">
        <v>201</v>
      </c>
      <c r="E609" s="59" t="s">
        <v>201</v>
      </c>
      <c r="F609" s="59" t="s">
        <v>202</v>
      </c>
      <c r="G609" s="59" t="s">
        <v>203</v>
      </c>
      <c r="H609" s="59" t="s">
        <v>353</v>
      </c>
      <c r="I609" s="59" t="s">
        <v>389</v>
      </c>
      <c r="J609" s="59" t="s">
        <v>206</v>
      </c>
      <c r="K609" s="59" t="s">
        <v>207</v>
      </c>
      <c r="L609" s="59" t="s">
        <v>389</v>
      </c>
      <c r="M609" s="59" t="s">
        <v>426</v>
      </c>
      <c r="N609" s="59" t="s">
        <v>209</v>
      </c>
      <c r="O609" s="59" t="s">
        <v>207</v>
      </c>
      <c r="P609" s="47">
        <v>80997049</v>
      </c>
      <c r="Q609" s="55">
        <v>-809970.49</v>
      </c>
      <c r="R609" t="str">
        <f t="shared" si="14"/>
        <v>201710</v>
      </c>
      <c r="S609" s="39">
        <f>-Q609</f>
        <v>809970.49</v>
      </c>
    </row>
    <row r="610" spans="1:19">
      <c r="A610" s="59" t="s">
        <v>198</v>
      </c>
      <c r="B610" s="59" t="s">
        <v>199</v>
      </c>
      <c r="C610" s="59" t="s">
        <v>200</v>
      </c>
      <c r="D610" s="59" t="s">
        <v>201</v>
      </c>
      <c r="E610" s="59" t="s">
        <v>201</v>
      </c>
      <c r="F610" s="59" t="s">
        <v>202</v>
      </c>
      <c r="G610" s="59" t="s">
        <v>203</v>
      </c>
      <c r="H610" s="59" t="s">
        <v>353</v>
      </c>
      <c r="I610" s="59" t="s">
        <v>389</v>
      </c>
      <c r="J610" s="59" t="s">
        <v>206</v>
      </c>
      <c r="K610" s="59" t="s">
        <v>207</v>
      </c>
      <c r="L610" s="59" t="s">
        <v>389</v>
      </c>
      <c r="M610" s="59" t="s">
        <v>426</v>
      </c>
      <c r="N610" s="59" t="s">
        <v>209</v>
      </c>
      <c r="O610" s="59" t="s">
        <v>207</v>
      </c>
      <c r="P610" s="47">
        <v>15184817</v>
      </c>
      <c r="Q610" s="55">
        <v>-151848.17000000001</v>
      </c>
      <c r="R610" t="str">
        <f t="shared" si="14"/>
        <v>201710</v>
      </c>
      <c r="S610" s="39">
        <f>-Q610</f>
        <v>151848.17000000001</v>
      </c>
    </row>
    <row r="611" spans="1:19">
      <c r="A611" s="59" t="s">
        <v>198</v>
      </c>
      <c r="B611" s="59" t="s">
        <v>199</v>
      </c>
      <c r="C611" s="59" t="s">
        <v>200</v>
      </c>
      <c r="D611" s="59" t="s">
        <v>201</v>
      </c>
      <c r="E611" s="59" t="s">
        <v>201</v>
      </c>
      <c r="F611" s="59" t="s">
        <v>202</v>
      </c>
      <c r="G611" s="59" t="s">
        <v>203</v>
      </c>
      <c r="H611" s="59" t="s">
        <v>353</v>
      </c>
      <c r="I611" s="59" t="s">
        <v>390</v>
      </c>
      <c r="J611" s="59" t="s">
        <v>206</v>
      </c>
      <c r="K611" s="59" t="s">
        <v>207</v>
      </c>
      <c r="L611" s="59" t="s">
        <v>390</v>
      </c>
      <c r="M611" s="59" t="s">
        <v>426</v>
      </c>
      <c r="N611" s="59" t="s">
        <v>207</v>
      </c>
      <c r="O611" s="59" t="s">
        <v>207</v>
      </c>
      <c r="P611" s="47">
        <v>72940</v>
      </c>
      <c r="Q611" s="58">
        <v>729.4</v>
      </c>
      <c r="R611" t="str">
        <f t="shared" si="14"/>
        <v>201710</v>
      </c>
      <c r="S611" s="39">
        <f>Q611</f>
        <v>729.4</v>
      </c>
    </row>
    <row r="612" spans="1:19">
      <c r="A612" s="59" t="s">
        <v>198</v>
      </c>
      <c r="B612" s="59" t="s">
        <v>199</v>
      </c>
      <c r="C612" s="59" t="s">
        <v>200</v>
      </c>
      <c r="D612" s="59" t="s">
        <v>201</v>
      </c>
      <c r="E612" s="59" t="s">
        <v>201</v>
      </c>
      <c r="F612" s="59" t="s">
        <v>202</v>
      </c>
      <c r="G612" s="59" t="s">
        <v>203</v>
      </c>
      <c r="H612" s="59" t="s">
        <v>353</v>
      </c>
      <c r="I612" s="59" t="s">
        <v>391</v>
      </c>
      <c r="J612" s="59" t="s">
        <v>206</v>
      </c>
      <c r="K612" s="59" t="s">
        <v>207</v>
      </c>
      <c r="L612" s="59" t="s">
        <v>391</v>
      </c>
      <c r="M612" s="59" t="s">
        <v>426</v>
      </c>
      <c r="N612" s="59" t="s">
        <v>209</v>
      </c>
      <c r="O612" s="59" t="s">
        <v>207</v>
      </c>
      <c r="P612" s="47">
        <v>1773394</v>
      </c>
      <c r="Q612" s="58">
        <v>-17733.939999999999</v>
      </c>
      <c r="R612" t="str">
        <f t="shared" si="14"/>
        <v>201710</v>
      </c>
      <c r="S612" s="39">
        <f>-Q612</f>
        <v>17733.939999999999</v>
      </c>
    </row>
    <row r="613" spans="1:19">
      <c r="A613" s="59" t="s">
        <v>198</v>
      </c>
      <c r="B613" s="59" t="s">
        <v>199</v>
      </c>
      <c r="C613" s="59" t="s">
        <v>200</v>
      </c>
      <c r="D613" s="59" t="s">
        <v>201</v>
      </c>
      <c r="E613" s="59" t="s">
        <v>201</v>
      </c>
      <c r="F613" s="59" t="s">
        <v>202</v>
      </c>
      <c r="G613" s="59" t="s">
        <v>203</v>
      </c>
      <c r="H613" s="59" t="s">
        <v>353</v>
      </c>
      <c r="I613" s="59" t="s">
        <v>391</v>
      </c>
      <c r="J613" s="59" t="s">
        <v>206</v>
      </c>
      <c r="K613" s="59" t="s">
        <v>207</v>
      </c>
      <c r="L613" s="59" t="s">
        <v>391</v>
      </c>
      <c r="M613" s="59" t="s">
        <v>426</v>
      </c>
      <c r="N613" s="59" t="s">
        <v>209</v>
      </c>
      <c r="O613" s="59" t="s">
        <v>207</v>
      </c>
      <c r="P613" s="47">
        <v>34843143</v>
      </c>
      <c r="Q613" s="55">
        <v>-348431.43</v>
      </c>
      <c r="R613" t="str">
        <f t="shared" si="14"/>
        <v>201710</v>
      </c>
      <c r="S613" s="39">
        <f>-Q613</f>
        <v>348431.43</v>
      </c>
    </row>
    <row r="614" spans="1:19">
      <c r="A614" s="59" t="s">
        <v>198</v>
      </c>
      <c r="B614" s="59" t="s">
        <v>199</v>
      </c>
      <c r="C614" s="59" t="s">
        <v>200</v>
      </c>
      <c r="D614" s="59" t="s">
        <v>201</v>
      </c>
      <c r="E614" s="59" t="s">
        <v>201</v>
      </c>
      <c r="F614" s="59" t="s">
        <v>202</v>
      </c>
      <c r="G614" s="59" t="s">
        <v>203</v>
      </c>
      <c r="H614" s="59" t="s">
        <v>353</v>
      </c>
      <c r="I614" s="59" t="s">
        <v>392</v>
      </c>
      <c r="J614" s="59" t="s">
        <v>206</v>
      </c>
      <c r="K614" s="59" t="s">
        <v>207</v>
      </c>
      <c r="L614" s="59" t="s">
        <v>392</v>
      </c>
      <c r="M614" s="59" t="s">
        <v>426</v>
      </c>
      <c r="N614" s="59" t="s">
        <v>207</v>
      </c>
      <c r="O614" s="59" t="s">
        <v>207</v>
      </c>
      <c r="P614" s="47">
        <v>1256155</v>
      </c>
      <c r="Q614" s="58">
        <v>12561.55</v>
      </c>
      <c r="R614" t="str">
        <f t="shared" si="14"/>
        <v>201710</v>
      </c>
      <c r="S614" s="39">
        <f>Q614</f>
        <v>12561.55</v>
      </c>
    </row>
    <row r="615" spans="1:19">
      <c r="A615" s="59" t="s">
        <v>198</v>
      </c>
      <c r="B615" s="59" t="s">
        <v>199</v>
      </c>
      <c r="C615" s="59" t="s">
        <v>200</v>
      </c>
      <c r="D615" s="59" t="s">
        <v>201</v>
      </c>
      <c r="E615" s="59" t="s">
        <v>201</v>
      </c>
      <c r="F615" s="59" t="s">
        <v>202</v>
      </c>
      <c r="G615" s="59" t="s">
        <v>203</v>
      </c>
      <c r="H615" s="59" t="s">
        <v>353</v>
      </c>
      <c r="I615" s="59" t="s">
        <v>392</v>
      </c>
      <c r="J615" s="59" t="s">
        <v>206</v>
      </c>
      <c r="K615" s="59" t="s">
        <v>207</v>
      </c>
      <c r="L615" s="59" t="s">
        <v>392</v>
      </c>
      <c r="M615" s="59" t="s">
        <v>426</v>
      </c>
      <c r="N615" s="59" t="s">
        <v>207</v>
      </c>
      <c r="O615" s="59" t="s">
        <v>207</v>
      </c>
      <c r="P615" s="47">
        <v>30000000</v>
      </c>
      <c r="Q615" s="55">
        <v>300000</v>
      </c>
      <c r="R615" t="str">
        <f t="shared" si="14"/>
        <v>201710</v>
      </c>
      <c r="S615" s="39">
        <f>Q615</f>
        <v>300000</v>
      </c>
    </row>
    <row r="616" spans="1:19">
      <c r="A616" s="59" t="s">
        <v>198</v>
      </c>
      <c r="B616" s="59" t="s">
        <v>199</v>
      </c>
      <c r="C616" s="59" t="s">
        <v>200</v>
      </c>
      <c r="D616" s="59" t="s">
        <v>201</v>
      </c>
      <c r="E616" s="59" t="s">
        <v>201</v>
      </c>
      <c r="F616" s="59" t="s">
        <v>202</v>
      </c>
      <c r="G616" s="59" t="s">
        <v>203</v>
      </c>
      <c r="H616" s="59" t="s">
        <v>353</v>
      </c>
      <c r="I616" s="59" t="s">
        <v>393</v>
      </c>
      <c r="J616" s="59" t="s">
        <v>206</v>
      </c>
      <c r="K616" s="59" t="s">
        <v>207</v>
      </c>
      <c r="L616" s="59" t="s">
        <v>393</v>
      </c>
      <c r="M616" s="59" t="s">
        <v>426</v>
      </c>
      <c r="N616" s="59" t="s">
        <v>207</v>
      </c>
      <c r="O616" s="59" t="s">
        <v>207</v>
      </c>
      <c r="P616" s="47">
        <v>770205</v>
      </c>
      <c r="Q616" s="58">
        <v>7702.05</v>
      </c>
      <c r="R616" t="str">
        <f t="shared" si="14"/>
        <v>201710</v>
      </c>
      <c r="S616" s="39">
        <f>Q616</f>
        <v>7702.05</v>
      </c>
    </row>
    <row r="617" spans="1:19">
      <c r="A617" s="59" t="s">
        <v>198</v>
      </c>
      <c r="B617" s="59" t="s">
        <v>199</v>
      </c>
      <c r="C617" s="59" t="s">
        <v>200</v>
      </c>
      <c r="D617" s="59" t="s">
        <v>201</v>
      </c>
      <c r="E617" s="59" t="s">
        <v>201</v>
      </c>
      <c r="F617" s="59" t="s">
        <v>202</v>
      </c>
      <c r="G617" s="59" t="s">
        <v>203</v>
      </c>
      <c r="H617" s="59" t="s">
        <v>353</v>
      </c>
      <c r="I617" s="59" t="s">
        <v>393</v>
      </c>
      <c r="J617" s="59" t="s">
        <v>206</v>
      </c>
      <c r="K617" s="59" t="s">
        <v>207</v>
      </c>
      <c r="L617" s="59" t="s">
        <v>393</v>
      </c>
      <c r="M617" s="59" t="s">
        <v>426</v>
      </c>
      <c r="N617" s="59" t="s">
        <v>209</v>
      </c>
      <c r="O617" s="59" t="s">
        <v>207</v>
      </c>
      <c r="P617" s="47">
        <v>557360</v>
      </c>
      <c r="Q617" s="58">
        <v>-5573.6</v>
      </c>
      <c r="R617" t="str">
        <f t="shared" si="14"/>
        <v>201710</v>
      </c>
      <c r="S617" s="39">
        <f>-Q617</f>
        <v>5573.6</v>
      </c>
    </row>
    <row r="618" spans="1:19">
      <c r="A618" s="59" t="s">
        <v>198</v>
      </c>
      <c r="B618" s="59" t="s">
        <v>199</v>
      </c>
      <c r="C618" s="59" t="s">
        <v>200</v>
      </c>
      <c r="D618" s="59" t="s">
        <v>201</v>
      </c>
      <c r="E618" s="59" t="s">
        <v>201</v>
      </c>
      <c r="F618" s="59" t="s">
        <v>202</v>
      </c>
      <c r="G618" s="59" t="s">
        <v>203</v>
      </c>
      <c r="H618" s="59" t="s">
        <v>353</v>
      </c>
      <c r="I618" s="59" t="s">
        <v>394</v>
      </c>
      <c r="J618" s="59" t="s">
        <v>206</v>
      </c>
      <c r="K618" s="59" t="s">
        <v>207</v>
      </c>
      <c r="L618" s="59" t="s">
        <v>394</v>
      </c>
      <c r="M618" s="59" t="s">
        <v>426</v>
      </c>
      <c r="N618" s="59" t="s">
        <v>207</v>
      </c>
      <c r="O618" s="59" t="s">
        <v>207</v>
      </c>
      <c r="P618" s="47">
        <v>140899</v>
      </c>
      <c r="Q618" s="58">
        <v>1408.99</v>
      </c>
      <c r="R618" t="str">
        <f t="shared" si="14"/>
        <v>201711</v>
      </c>
      <c r="S618" s="39">
        <f>Q618</f>
        <v>1408.99</v>
      </c>
    </row>
    <row r="619" spans="1:19">
      <c r="A619" s="59" t="s">
        <v>198</v>
      </c>
      <c r="B619" s="59" t="s">
        <v>199</v>
      </c>
      <c r="C619" s="59" t="s">
        <v>200</v>
      </c>
      <c r="D619" s="59" t="s">
        <v>201</v>
      </c>
      <c r="E619" s="59" t="s">
        <v>201</v>
      </c>
      <c r="F619" s="59" t="s">
        <v>202</v>
      </c>
      <c r="G619" s="59" t="s">
        <v>203</v>
      </c>
      <c r="H619" s="59" t="s">
        <v>353</v>
      </c>
      <c r="I619" s="59" t="s">
        <v>394</v>
      </c>
      <c r="J619" s="59" t="s">
        <v>206</v>
      </c>
      <c r="K619" s="59" t="s">
        <v>207</v>
      </c>
      <c r="L619" s="59" t="s">
        <v>394</v>
      </c>
      <c r="M619" s="59" t="s">
        <v>426</v>
      </c>
      <c r="N619" s="59" t="s">
        <v>207</v>
      </c>
      <c r="O619" s="59" t="s">
        <v>207</v>
      </c>
      <c r="P619" s="47">
        <v>135000000</v>
      </c>
      <c r="Q619" s="55">
        <v>1350000</v>
      </c>
      <c r="R619" t="str">
        <f t="shared" si="14"/>
        <v>201711</v>
      </c>
      <c r="S619" s="39">
        <f>Q619</f>
        <v>1350000</v>
      </c>
    </row>
    <row r="620" spans="1:19">
      <c r="A620" s="59" t="s">
        <v>198</v>
      </c>
      <c r="B620" s="59" t="s">
        <v>199</v>
      </c>
      <c r="C620" s="59" t="s">
        <v>200</v>
      </c>
      <c r="D620" s="59" t="s">
        <v>201</v>
      </c>
      <c r="E620" s="59" t="s">
        <v>201</v>
      </c>
      <c r="F620" s="59" t="s">
        <v>202</v>
      </c>
      <c r="G620" s="59" t="s">
        <v>203</v>
      </c>
      <c r="H620" s="59" t="s">
        <v>353</v>
      </c>
      <c r="I620" s="59" t="s">
        <v>394</v>
      </c>
      <c r="J620" s="59" t="s">
        <v>206</v>
      </c>
      <c r="K620" s="59" t="s">
        <v>207</v>
      </c>
      <c r="L620" s="59" t="s">
        <v>394</v>
      </c>
      <c r="M620" s="59" t="s">
        <v>426</v>
      </c>
      <c r="N620" s="59" t="s">
        <v>209</v>
      </c>
      <c r="O620" s="59" t="s">
        <v>207</v>
      </c>
      <c r="P620" s="47">
        <v>139885369</v>
      </c>
      <c r="Q620" s="55">
        <v>-1398853.69</v>
      </c>
      <c r="R620" t="str">
        <f t="shared" si="14"/>
        <v>201711</v>
      </c>
      <c r="S620" s="39">
        <f>-Q620</f>
        <v>1398853.69</v>
      </c>
    </row>
    <row r="621" spans="1:19">
      <c r="A621" s="59" t="s">
        <v>198</v>
      </c>
      <c r="B621" s="59" t="s">
        <v>199</v>
      </c>
      <c r="C621" s="59" t="s">
        <v>200</v>
      </c>
      <c r="D621" s="59" t="s">
        <v>201</v>
      </c>
      <c r="E621" s="59" t="s">
        <v>201</v>
      </c>
      <c r="F621" s="59" t="s">
        <v>202</v>
      </c>
      <c r="G621" s="59" t="s">
        <v>203</v>
      </c>
      <c r="H621" s="59" t="s">
        <v>353</v>
      </c>
      <c r="I621" s="59" t="s">
        <v>395</v>
      </c>
      <c r="J621" s="59" t="s">
        <v>206</v>
      </c>
      <c r="K621" s="59" t="s">
        <v>207</v>
      </c>
      <c r="L621" s="59" t="s">
        <v>395</v>
      </c>
      <c r="M621" s="59" t="s">
        <v>426</v>
      </c>
      <c r="N621" s="59" t="s">
        <v>207</v>
      </c>
      <c r="O621" s="59" t="s">
        <v>207</v>
      </c>
      <c r="P621" s="47">
        <v>92644</v>
      </c>
      <c r="Q621" s="58">
        <v>926.44</v>
      </c>
      <c r="R621" t="str">
        <f t="shared" si="14"/>
        <v>201711</v>
      </c>
      <c r="S621" s="39">
        <f>Q621</f>
        <v>926.44</v>
      </c>
    </row>
    <row r="622" spans="1:19">
      <c r="A622" s="59" t="s">
        <v>198</v>
      </c>
      <c r="B622" s="59" t="s">
        <v>199</v>
      </c>
      <c r="C622" s="59" t="s">
        <v>200</v>
      </c>
      <c r="D622" s="59" t="s">
        <v>201</v>
      </c>
      <c r="E622" s="59" t="s">
        <v>201</v>
      </c>
      <c r="F622" s="59" t="s">
        <v>202</v>
      </c>
      <c r="G622" s="59" t="s">
        <v>203</v>
      </c>
      <c r="H622" s="59" t="s">
        <v>353</v>
      </c>
      <c r="I622" s="59" t="s">
        <v>395</v>
      </c>
      <c r="J622" s="59" t="s">
        <v>206</v>
      </c>
      <c r="K622" s="59" t="s">
        <v>207</v>
      </c>
      <c r="L622" s="59" t="s">
        <v>395</v>
      </c>
      <c r="M622" s="59" t="s">
        <v>426</v>
      </c>
      <c r="N622" s="59" t="s">
        <v>207</v>
      </c>
      <c r="O622" s="59" t="s">
        <v>207</v>
      </c>
      <c r="P622" s="47">
        <v>10000000</v>
      </c>
      <c r="Q622" s="55">
        <v>100000</v>
      </c>
      <c r="R622" t="str">
        <f t="shared" si="14"/>
        <v>201711</v>
      </c>
      <c r="S622" s="39">
        <f>Q622</f>
        <v>100000</v>
      </c>
    </row>
    <row r="623" spans="1:19">
      <c r="A623" s="59" t="s">
        <v>198</v>
      </c>
      <c r="B623" s="59" t="s">
        <v>199</v>
      </c>
      <c r="C623" s="59" t="s">
        <v>200</v>
      </c>
      <c r="D623" s="59" t="s">
        <v>201</v>
      </c>
      <c r="E623" s="59" t="s">
        <v>201</v>
      </c>
      <c r="F623" s="59" t="s">
        <v>202</v>
      </c>
      <c r="G623" s="59" t="s">
        <v>203</v>
      </c>
      <c r="H623" s="59" t="s">
        <v>353</v>
      </c>
      <c r="I623" s="59" t="s">
        <v>395</v>
      </c>
      <c r="J623" s="59" t="s">
        <v>206</v>
      </c>
      <c r="K623" s="59" t="s">
        <v>207</v>
      </c>
      <c r="L623" s="59" t="s">
        <v>395</v>
      </c>
      <c r="M623" s="59" t="s">
        <v>426</v>
      </c>
      <c r="N623" s="59" t="s">
        <v>209</v>
      </c>
      <c r="O623" s="59" t="s">
        <v>207</v>
      </c>
      <c r="P623" s="47">
        <v>203557</v>
      </c>
      <c r="Q623" s="58">
        <v>-2035.57</v>
      </c>
      <c r="R623" t="str">
        <f t="shared" si="14"/>
        <v>201711</v>
      </c>
      <c r="S623" s="39">
        <f>-Q623</f>
        <v>2035.57</v>
      </c>
    </row>
    <row r="624" spans="1:19">
      <c r="A624" s="59" t="s">
        <v>198</v>
      </c>
      <c r="B624" s="59" t="s">
        <v>199</v>
      </c>
      <c r="C624" s="59" t="s">
        <v>200</v>
      </c>
      <c r="D624" s="59" t="s">
        <v>201</v>
      </c>
      <c r="E624" s="59" t="s">
        <v>201</v>
      </c>
      <c r="F624" s="59" t="s">
        <v>202</v>
      </c>
      <c r="G624" s="59" t="s">
        <v>203</v>
      </c>
      <c r="H624" s="59" t="s">
        <v>353</v>
      </c>
      <c r="I624" s="59" t="s">
        <v>396</v>
      </c>
      <c r="J624" s="59" t="s">
        <v>206</v>
      </c>
      <c r="K624" s="59" t="s">
        <v>207</v>
      </c>
      <c r="L624" s="59" t="s">
        <v>396</v>
      </c>
      <c r="M624" s="59" t="s">
        <v>426</v>
      </c>
      <c r="N624" s="59" t="s">
        <v>209</v>
      </c>
      <c r="O624" s="59" t="s">
        <v>207</v>
      </c>
      <c r="P624" s="47">
        <v>111791</v>
      </c>
      <c r="Q624" s="58">
        <v>-1117.9100000000001</v>
      </c>
      <c r="R624" t="str">
        <f t="shared" si="14"/>
        <v>201711</v>
      </c>
      <c r="S624" s="39">
        <f>-Q624</f>
        <v>1117.9100000000001</v>
      </c>
    </row>
    <row r="625" spans="1:19">
      <c r="A625" s="59" t="s">
        <v>198</v>
      </c>
      <c r="B625" s="59" t="s">
        <v>199</v>
      </c>
      <c r="C625" s="59" t="s">
        <v>200</v>
      </c>
      <c r="D625" s="59" t="s">
        <v>201</v>
      </c>
      <c r="E625" s="59" t="s">
        <v>201</v>
      </c>
      <c r="F625" s="59" t="s">
        <v>202</v>
      </c>
      <c r="G625" s="59" t="s">
        <v>203</v>
      </c>
      <c r="H625" s="59" t="s">
        <v>353</v>
      </c>
      <c r="I625" s="59" t="s">
        <v>397</v>
      </c>
      <c r="J625" s="59" t="s">
        <v>206</v>
      </c>
      <c r="K625" s="59" t="s">
        <v>207</v>
      </c>
      <c r="L625" s="59" t="s">
        <v>397</v>
      </c>
      <c r="M625" s="59" t="s">
        <v>426</v>
      </c>
      <c r="N625" s="59" t="s">
        <v>207</v>
      </c>
      <c r="O625" s="59" t="s">
        <v>207</v>
      </c>
      <c r="P625" s="47">
        <v>8349</v>
      </c>
      <c r="Q625" s="58">
        <v>83.49</v>
      </c>
      <c r="R625" t="str">
        <f t="shared" si="14"/>
        <v>201711</v>
      </c>
      <c r="S625" s="39">
        <f t="shared" ref="S625:S630" si="15">Q625</f>
        <v>83.49</v>
      </c>
    </row>
    <row r="626" spans="1:19">
      <c r="A626" s="59" t="s">
        <v>198</v>
      </c>
      <c r="B626" s="59" t="s">
        <v>199</v>
      </c>
      <c r="C626" s="59" t="s">
        <v>200</v>
      </c>
      <c r="D626" s="59" t="s">
        <v>201</v>
      </c>
      <c r="E626" s="59" t="s">
        <v>201</v>
      </c>
      <c r="F626" s="59" t="s">
        <v>202</v>
      </c>
      <c r="G626" s="59" t="s">
        <v>203</v>
      </c>
      <c r="H626" s="59" t="s">
        <v>353</v>
      </c>
      <c r="I626" s="59" t="s">
        <v>398</v>
      </c>
      <c r="J626" s="59" t="s">
        <v>206</v>
      </c>
      <c r="K626" s="59" t="s">
        <v>207</v>
      </c>
      <c r="L626" s="59" t="s">
        <v>398</v>
      </c>
      <c r="M626" s="59" t="s">
        <v>426</v>
      </c>
      <c r="N626" s="59" t="s">
        <v>207</v>
      </c>
      <c r="O626" s="59" t="s">
        <v>207</v>
      </c>
      <c r="P626" s="47">
        <v>16427</v>
      </c>
      <c r="Q626" s="58">
        <v>164.27</v>
      </c>
      <c r="R626" t="str">
        <f t="shared" si="14"/>
        <v>201711</v>
      </c>
      <c r="S626" s="39">
        <f t="shared" si="15"/>
        <v>164.27</v>
      </c>
    </row>
    <row r="627" spans="1:19">
      <c r="A627" s="59" t="s">
        <v>198</v>
      </c>
      <c r="B627" s="59" t="s">
        <v>199</v>
      </c>
      <c r="C627" s="59" t="s">
        <v>200</v>
      </c>
      <c r="D627" s="59" t="s">
        <v>201</v>
      </c>
      <c r="E627" s="59" t="s">
        <v>201</v>
      </c>
      <c r="F627" s="59" t="s">
        <v>202</v>
      </c>
      <c r="G627" s="59" t="s">
        <v>203</v>
      </c>
      <c r="H627" s="59" t="s">
        <v>353</v>
      </c>
      <c r="I627" s="59" t="s">
        <v>398</v>
      </c>
      <c r="J627" s="59" t="s">
        <v>206</v>
      </c>
      <c r="K627" s="59" t="s">
        <v>207</v>
      </c>
      <c r="L627" s="59" t="s">
        <v>398</v>
      </c>
      <c r="M627" s="59" t="s">
        <v>426</v>
      </c>
      <c r="N627" s="59" t="s">
        <v>207</v>
      </c>
      <c r="O627" s="59" t="s">
        <v>207</v>
      </c>
      <c r="P627" s="47">
        <v>226263</v>
      </c>
      <c r="Q627" s="58">
        <v>2262.63</v>
      </c>
      <c r="R627" t="str">
        <f t="shared" si="14"/>
        <v>201711</v>
      </c>
      <c r="S627" s="39">
        <f t="shared" si="15"/>
        <v>2262.63</v>
      </c>
    </row>
    <row r="628" spans="1:19">
      <c r="A628" s="59" t="s">
        <v>198</v>
      </c>
      <c r="B628" s="59" t="s">
        <v>199</v>
      </c>
      <c r="C628" s="59" t="s">
        <v>200</v>
      </c>
      <c r="D628" s="59" t="s">
        <v>201</v>
      </c>
      <c r="E628" s="59" t="s">
        <v>201</v>
      </c>
      <c r="F628" s="59" t="s">
        <v>202</v>
      </c>
      <c r="G628" s="59" t="s">
        <v>203</v>
      </c>
      <c r="H628" s="59" t="s">
        <v>353</v>
      </c>
      <c r="I628" s="59" t="s">
        <v>399</v>
      </c>
      <c r="J628" s="59" t="s">
        <v>206</v>
      </c>
      <c r="K628" s="59" t="s">
        <v>207</v>
      </c>
      <c r="L628" s="59" t="s">
        <v>399</v>
      </c>
      <c r="M628" s="59" t="s">
        <v>426</v>
      </c>
      <c r="N628" s="59" t="s">
        <v>207</v>
      </c>
      <c r="O628" s="59" t="s">
        <v>207</v>
      </c>
      <c r="P628" s="47">
        <v>108200000</v>
      </c>
      <c r="Q628" s="55">
        <v>1082000</v>
      </c>
      <c r="R628" t="str">
        <f t="shared" si="14"/>
        <v>201711</v>
      </c>
      <c r="S628" s="39">
        <f t="shared" si="15"/>
        <v>1082000</v>
      </c>
    </row>
    <row r="629" spans="1:19">
      <c r="A629" s="59" t="s">
        <v>198</v>
      </c>
      <c r="B629" s="59" t="s">
        <v>199</v>
      </c>
      <c r="C629" s="59" t="s">
        <v>200</v>
      </c>
      <c r="D629" s="59" t="s">
        <v>201</v>
      </c>
      <c r="E629" s="59" t="s">
        <v>201</v>
      </c>
      <c r="F629" s="59" t="s">
        <v>202</v>
      </c>
      <c r="G629" s="59" t="s">
        <v>203</v>
      </c>
      <c r="H629" s="59" t="s">
        <v>353</v>
      </c>
      <c r="I629" s="59" t="s">
        <v>399</v>
      </c>
      <c r="J629" s="59" t="s">
        <v>206</v>
      </c>
      <c r="K629" s="59" t="s">
        <v>207</v>
      </c>
      <c r="L629" s="59" t="s">
        <v>399</v>
      </c>
      <c r="M629" s="59" t="s">
        <v>426</v>
      </c>
      <c r="N629" s="59" t="s">
        <v>207</v>
      </c>
      <c r="O629" s="59" t="s">
        <v>207</v>
      </c>
      <c r="P629" s="47">
        <v>30527</v>
      </c>
      <c r="Q629" s="58">
        <v>305.27</v>
      </c>
      <c r="R629" t="str">
        <f t="shared" si="14"/>
        <v>201711</v>
      </c>
      <c r="S629" s="39">
        <f t="shared" si="15"/>
        <v>305.27</v>
      </c>
    </row>
    <row r="630" spans="1:19">
      <c r="A630" s="59" t="s">
        <v>198</v>
      </c>
      <c r="B630" s="59" t="s">
        <v>199</v>
      </c>
      <c r="C630" s="59" t="s">
        <v>200</v>
      </c>
      <c r="D630" s="59" t="s">
        <v>201</v>
      </c>
      <c r="E630" s="59" t="s">
        <v>201</v>
      </c>
      <c r="F630" s="59" t="s">
        <v>202</v>
      </c>
      <c r="G630" s="59" t="s">
        <v>203</v>
      </c>
      <c r="H630" s="59" t="s">
        <v>353</v>
      </c>
      <c r="I630" s="59" t="s">
        <v>399</v>
      </c>
      <c r="J630" s="59" t="s">
        <v>206</v>
      </c>
      <c r="K630" s="59" t="s">
        <v>207</v>
      </c>
      <c r="L630" s="59" t="s">
        <v>399</v>
      </c>
      <c r="M630" s="59" t="s">
        <v>426</v>
      </c>
      <c r="N630" s="59" t="s">
        <v>207</v>
      </c>
      <c r="O630" s="59" t="s">
        <v>207</v>
      </c>
      <c r="P630" s="47">
        <v>226263</v>
      </c>
      <c r="Q630" s="58">
        <v>2262.63</v>
      </c>
      <c r="R630" t="str">
        <f t="shared" si="14"/>
        <v>201711</v>
      </c>
      <c r="S630" s="39">
        <f t="shared" si="15"/>
        <v>2262.63</v>
      </c>
    </row>
    <row r="631" spans="1:19">
      <c r="A631" s="59" t="s">
        <v>198</v>
      </c>
      <c r="B631" s="59" t="s">
        <v>199</v>
      </c>
      <c r="C631" s="59" t="s">
        <v>200</v>
      </c>
      <c r="D631" s="59" t="s">
        <v>201</v>
      </c>
      <c r="E631" s="59" t="s">
        <v>201</v>
      </c>
      <c r="F631" s="59" t="s">
        <v>202</v>
      </c>
      <c r="G631" s="59" t="s">
        <v>203</v>
      </c>
      <c r="H631" s="59" t="s">
        <v>353</v>
      </c>
      <c r="I631" s="59" t="s">
        <v>428</v>
      </c>
      <c r="J631" s="59" t="s">
        <v>206</v>
      </c>
      <c r="K631" s="59" t="s">
        <v>207</v>
      </c>
      <c r="L631" s="59" t="s">
        <v>428</v>
      </c>
      <c r="M631" s="59" t="s">
        <v>426</v>
      </c>
      <c r="N631" s="59" t="s">
        <v>209</v>
      </c>
      <c r="O631" s="59" t="s">
        <v>207</v>
      </c>
      <c r="P631" s="47">
        <v>10029814</v>
      </c>
      <c r="Q631" s="55">
        <v>-100298.14</v>
      </c>
      <c r="R631" t="str">
        <f t="shared" si="14"/>
        <v>201711</v>
      </c>
      <c r="S631" s="39">
        <f>-Q631</f>
        <v>100298.14</v>
      </c>
    </row>
    <row r="632" spans="1:19">
      <c r="A632" s="59" t="s">
        <v>198</v>
      </c>
      <c r="B632" s="59" t="s">
        <v>199</v>
      </c>
      <c r="C632" s="59" t="s">
        <v>200</v>
      </c>
      <c r="D632" s="59" t="s">
        <v>201</v>
      </c>
      <c r="E632" s="59" t="s">
        <v>201</v>
      </c>
      <c r="F632" s="59" t="s">
        <v>202</v>
      </c>
      <c r="G632" s="59" t="s">
        <v>203</v>
      </c>
      <c r="H632" s="59" t="s">
        <v>353</v>
      </c>
      <c r="I632" s="59" t="s">
        <v>400</v>
      </c>
      <c r="J632" s="59" t="s">
        <v>206</v>
      </c>
      <c r="K632" s="59" t="s">
        <v>207</v>
      </c>
      <c r="L632" s="59" t="s">
        <v>400</v>
      </c>
      <c r="M632" s="59" t="s">
        <v>426</v>
      </c>
      <c r="N632" s="59" t="s">
        <v>207</v>
      </c>
      <c r="O632" s="59" t="s">
        <v>207</v>
      </c>
      <c r="P632" s="47">
        <v>50000000</v>
      </c>
      <c r="Q632" s="55">
        <v>500000</v>
      </c>
      <c r="R632" t="str">
        <f t="shared" si="14"/>
        <v>201711</v>
      </c>
      <c r="S632" s="39">
        <f>Q632</f>
        <v>500000</v>
      </c>
    </row>
    <row r="633" spans="1:19">
      <c r="A633" s="59" t="s">
        <v>198</v>
      </c>
      <c r="B633" s="59" t="s">
        <v>199</v>
      </c>
      <c r="C633" s="59" t="s">
        <v>200</v>
      </c>
      <c r="D633" s="59" t="s">
        <v>201</v>
      </c>
      <c r="E633" s="59" t="s">
        <v>201</v>
      </c>
      <c r="F633" s="59" t="s">
        <v>202</v>
      </c>
      <c r="G633" s="59" t="s">
        <v>203</v>
      </c>
      <c r="H633" s="59" t="s">
        <v>353</v>
      </c>
      <c r="I633" s="59" t="s">
        <v>400</v>
      </c>
      <c r="J633" s="59" t="s">
        <v>206</v>
      </c>
      <c r="K633" s="59" t="s">
        <v>207</v>
      </c>
      <c r="L633" s="59" t="s">
        <v>400</v>
      </c>
      <c r="M633" s="59" t="s">
        <v>426</v>
      </c>
      <c r="N633" s="59" t="s">
        <v>209</v>
      </c>
      <c r="O633" s="59" t="s">
        <v>207</v>
      </c>
      <c r="P633" s="47">
        <v>74542843</v>
      </c>
      <c r="Q633" s="55">
        <v>-745428.43</v>
      </c>
      <c r="R633" t="str">
        <f t="shared" si="14"/>
        <v>201711</v>
      </c>
      <c r="S633" s="39">
        <f>-Q633</f>
        <v>745428.43</v>
      </c>
    </row>
    <row r="634" spans="1:19">
      <c r="A634" s="59" t="s">
        <v>198</v>
      </c>
      <c r="B634" s="59" t="s">
        <v>199</v>
      </c>
      <c r="C634" s="59" t="s">
        <v>200</v>
      </c>
      <c r="D634" s="59" t="s">
        <v>201</v>
      </c>
      <c r="E634" s="59" t="s">
        <v>201</v>
      </c>
      <c r="F634" s="59" t="s">
        <v>202</v>
      </c>
      <c r="G634" s="59" t="s">
        <v>203</v>
      </c>
      <c r="H634" s="59" t="s">
        <v>353</v>
      </c>
      <c r="I634" s="59" t="s">
        <v>400</v>
      </c>
      <c r="J634" s="59" t="s">
        <v>206</v>
      </c>
      <c r="K634" s="59" t="s">
        <v>207</v>
      </c>
      <c r="L634" s="59" t="s">
        <v>400</v>
      </c>
      <c r="M634" s="59" t="s">
        <v>426</v>
      </c>
      <c r="N634" s="59" t="s">
        <v>209</v>
      </c>
      <c r="O634" s="59" t="s">
        <v>207</v>
      </c>
      <c r="P634" s="47">
        <v>545557</v>
      </c>
      <c r="Q634" s="58">
        <v>-5455.57</v>
      </c>
      <c r="R634" t="str">
        <f t="shared" si="14"/>
        <v>201711</v>
      </c>
      <c r="S634" s="39">
        <f>-Q634</f>
        <v>5455.57</v>
      </c>
    </row>
    <row r="635" spans="1:19">
      <c r="A635" s="59" t="s">
        <v>198</v>
      </c>
      <c r="B635" s="59" t="s">
        <v>199</v>
      </c>
      <c r="C635" s="59" t="s">
        <v>200</v>
      </c>
      <c r="D635" s="59" t="s">
        <v>201</v>
      </c>
      <c r="E635" s="59" t="s">
        <v>201</v>
      </c>
      <c r="F635" s="59" t="s">
        <v>202</v>
      </c>
      <c r="G635" s="59" t="s">
        <v>203</v>
      </c>
      <c r="H635" s="59" t="s">
        <v>353</v>
      </c>
      <c r="I635" s="59" t="s">
        <v>400</v>
      </c>
      <c r="J635" s="59" t="s">
        <v>206</v>
      </c>
      <c r="K635" s="59" t="s">
        <v>207</v>
      </c>
      <c r="L635" s="59" t="s">
        <v>400</v>
      </c>
      <c r="M635" s="59" t="s">
        <v>426</v>
      </c>
      <c r="N635" s="59" t="s">
        <v>207</v>
      </c>
      <c r="O635" s="59" t="s">
        <v>207</v>
      </c>
      <c r="P635" s="47">
        <v>169662</v>
      </c>
      <c r="Q635" s="58">
        <v>1696.62</v>
      </c>
      <c r="R635" t="str">
        <f t="shared" si="14"/>
        <v>201711</v>
      </c>
      <c r="S635" s="39">
        <f>Q635</f>
        <v>1696.62</v>
      </c>
    </row>
    <row r="636" spans="1:19">
      <c r="A636" s="59" t="s">
        <v>198</v>
      </c>
      <c r="B636" s="59" t="s">
        <v>199</v>
      </c>
      <c r="C636" s="59" t="s">
        <v>200</v>
      </c>
      <c r="D636" s="59" t="s">
        <v>201</v>
      </c>
      <c r="E636" s="59" t="s">
        <v>201</v>
      </c>
      <c r="F636" s="59" t="s">
        <v>202</v>
      </c>
      <c r="G636" s="59" t="s">
        <v>203</v>
      </c>
      <c r="H636" s="59" t="s">
        <v>353</v>
      </c>
      <c r="I636" s="59" t="s">
        <v>401</v>
      </c>
      <c r="J636" s="59" t="s">
        <v>206</v>
      </c>
      <c r="K636" s="59" t="s">
        <v>207</v>
      </c>
      <c r="L636" s="59" t="s">
        <v>401</v>
      </c>
      <c r="M636" s="59" t="s">
        <v>426</v>
      </c>
      <c r="N636" s="59" t="s">
        <v>209</v>
      </c>
      <c r="O636" s="59" t="s">
        <v>207</v>
      </c>
      <c r="P636" s="47">
        <v>14904840</v>
      </c>
      <c r="Q636" s="55">
        <v>-149048.4</v>
      </c>
      <c r="R636" t="str">
        <f t="shared" si="14"/>
        <v>201711</v>
      </c>
      <c r="S636" s="39">
        <f>-Q636</f>
        <v>149048.4</v>
      </c>
    </row>
    <row r="637" spans="1:19">
      <c r="A637" s="59" t="s">
        <v>198</v>
      </c>
      <c r="B637" s="59" t="s">
        <v>199</v>
      </c>
      <c r="C637" s="59" t="s">
        <v>200</v>
      </c>
      <c r="D637" s="59" t="s">
        <v>201</v>
      </c>
      <c r="E637" s="59" t="s">
        <v>201</v>
      </c>
      <c r="F637" s="59" t="s">
        <v>202</v>
      </c>
      <c r="G637" s="59" t="s">
        <v>203</v>
      </c>
      <c r="H637" s="59" t="s">
        <v>204</v>
      </c>
      <c r="I637" s="59" t="s">
        <v>401</v>
      </c>
      <c r="J637" s="59" t="s">
        <v>206</v>
      </c>
      <c r="K637" s="59" t="s">
        <v>207</v>
      </c>
      <c r="L637" s="59" t="s">
        <v>401</v>
      </c>
      <c r="M637" s="59" t="s">
        <v>426</v>
      </c>
      <c r="N637" s="59" t="s">
        <v>207</v>
      </c>
      <c r="O637" s="59" t="s">
        <v>207</v>
      </c>
      <c r="P637" s="47">
        <v>2216074</v>
      </c>
      <c r="Q637" s="58">
        <v>22160.74</v>
      </c>
      <c r="R637" t="str">
        <f t="shared" si="14"/>
        <v>201711</v>
      </c>
      <c r="S637" s="39">
        <f>Q637</f>
        <v>22160.74</v>
      </c>
    </row>
    <row r="638" spans="1:19">
      <c r="A638" s="59" t="s">
        <v>198</v>
      </c>
      <c r="B638" s="59" t="s">
        <v>199</v>
      </c>
      <c r="C638" s="59" t="s">
        <v>200</v>
      </c>
      <c r="D638" s="59" t="s">
        <v>201</v>
      </c>
      <c r="E638" s="59" t="s">
        <v>201</v>
      </c>
      <c r="F638" s="59" t="s">
        <v>202</v>
      </c>
      <c r="G638" s="59" t="s">
        <v>203</v>
      </c>
      <c r="H638" s="59" t="s">
        <v>353</v>
      </c>
      <c r="I638" s="59" t="s">
        <v>401</v>
      </c>
      <c r="J638" s="59" t="s">
        <v>206</v>
      </c>
      <c r="K638" s="59" t="s">
        <v>207</v>
      </c>
      <c r="L638" s="59" t="s">
        <v>401</v>
      </c>
      <c r="M638" s="59" t="s">
        <v>426</v>
      </c>
      <c r="N638" s="59" t="s">
        <v>207</v>
      </c>
      <c r="O638" s="59" t="s">
        <v>207</v>
      </c>
      <c r="P638" s="47">
        <v>199270</v>
      </c>
      <c r="Q638" s="58">
        <v>1992.7</v>
      </c>
      <c r="R638" t="str">
        <f t="shared" si="14"/>
        <v>201711</v>
      </c>
      <c r="S638" s="39">
        <f>Q638</f>
        <v>1992.7</v>
      </c>
    </row>
    <row r="639" spans="1:19">
      <c r="A639" s="59" t="s">
        <v>198</v>
      </c>
      <c r="B639" s="59" t="s">
        <v>199</v>
      </c>
      <c r="C639" s="59" t="s">
        <v>200</v>
      </c>
      <c r="D639" s="59" t="s">
        <v>201</v>
      </c>
      <c r="E639" s="59" t="s">
        <v>201</v>
      </c>
      <c r="F639" s="59" t="s">
        <v>202</v>
      </c>
      <c r="G639" s="59" t="s">
        <v>203</v>
      </c>
      <c r="H639" s="59" t="s">
        <v>353</v>
      </c>
      <c r="I639" s="59" t="s">
        <v>402</v>
      </c>
      <c r="J639" s="59" t="s">
        <v>206</v>
      </c>
      <c r="K639" s="59" t="s">
        <v>207</v>
      </c>
      <c r="L639" s="59" t="s">
        <v>402</v>
      </c>
      <c r="M639" s="59" t="s">
        <v>426</v>
      </c>
      <c r="N639" s="59" t="s">
        <v>209</v>
      </c>
      <c r="O639" s="59" t="s">
        <v>207</v>
      </c>
      <c r="P639" s="47">
        <v>50000000</v>
      </c>
      <c r="Q639" s="61"/>
      <c r="R639" t="str">
        <f t="shared" si="14"/>
        <v>201711</v>
      </c>
      <c r="S639" s="39">
        <f>-Q639</f>
        <v>0</v>
      </c>
    </row>
    <row r="640" spans="1:19">
      <c r="A640" s="59" t="s">
        <v>198</v>
      </c>
      <c r="B640" s="59" t="s">
        <v>199</v>
      </c>
      <c r="C640" s="59" t="s">
        <v>200</v>
      </c>
      <c r="D640" s="59" t="s">
        <v>201</v>
      </c>
      <c r="E640" s="59" t="s">
        <v>201</v>
      </c>
      <c r="F640" s="59" t="s">
        <v>202</v>
      </c>
      <c r="G640" s="59" t="s">
        <v>203</v>
      </c>
      <c r="H640" s="59" t="s">
        <v>353</v>
      </c>
      <c r="I640" s="59" t="s">
        <v>402</v>
      </c>
      <c r="J640" s="59" t="s">
        <v>206</v>
      </c>
      <c r="K640" s="59" t="s">
        <v>207</v>
      </c>
      <c r="L640" s="59" t="s">
        <v>402</v>
      </c>
      <c r="M640" s="59" t="s">
        <v>426</v>
      </c>
      <c r="N640" s="59" t="s">
        <v>209</v>
      </c>
      <c r="O640" s="59" t="s">
        <v>207</v>
      </c>
      <c r="P640" s="47">
        <v>20049242</v>
      </c>
      <c r="Q640" s="55">
        <v>-200492.42</v>
      </c>
      <c r="R640" t="str">
        <f t="shared" si="14"/>
        <v>201711</v>
      </c>
      <c r="S640" s="39">
        <f>-Q640</f>
        <v>200492.42</v>
      </c>
    </row>
    <row r="641" spans="1:19">
      <c r="A641" s="59" t="s">
        <v>198</v>
      </c>
      <c r="B641" s="59" t="s">
        <v>199</v>
      </c>
      <c r="C641" s="59" t="s">
        <v>200</v>
      </c>
      <c r="D641" s="59" t="s">
        <v>201</v>
      </c>
      <c r="E641" s="59" t="s">
        <v>201</v>
      </c>
      <c r="F641" s="59" t="s">
        <v>202</v>
      </c>
      <c r="G641" s="59" t="s">
        <v>203</v>
      </c>
      <c r="H641" s="59" t="s">
        <v>353</v>
      </c>
      <c r="I641" s="59" t="s">
        <v>403</v>
      </c>
      <c r="J641" s="59" t="s">
        <v>206</v>
      </c>
      <c r="K641" s="59" t="s">
        <v>207</v>
      </c>
      <c r="L641" s="59" t="s">
        <v>403</v>
      </c>
      <c r="M641" s="59" t="s">
        <v>426</v>
      </c>
      <c r="N641" s="59" t="s">
        <v>207</v>
      </c>
      <c r="O641" s="59" t="s">
        <v>207</v>
      </c>
      <c r="P641" s="47">
        <v>20000000</v>
      </c>
      <c r="Q641" s="55">
        <v>200000</v>
      </c>
      <c r="R641" t="str">
        <f t="shared" si="14"/>
        <v>201711</v>
      </c>
      <c r="S641" s="39">
        <f>Q641</f>
        <v>200000</v>
      </c>
    </row>
    <row r="642" spans="1:19">
      <c r="A642" s="59" t="s">
        <v>198</v>
      </c>
      <c r="B642" s="59" t="s">
        <v>199</v>
      </c>
      <c r="C642" s="59" t="s">
        <v>200</v>
      </c>
      <c r="D642" s="59" t="s">
        <v>201</v>
      </c>
      <c r="E642" s="59" t="s">
        <v>201</v>
      </c>
      <c r="F642" s="59" t="s">
        <v>202</v>
      </c>
      <c r="G642" s="59" t="s">
        <v>203</v>
      </c>
      <c r="H642" s="59" t="s">
        <v>204</v>
      </c>
      <c r="I642" s="59" t="s">
        <v>403</v>
      </c>
      <c r="J642" s="59" t="s">
        <v>206</v>
      </c>
      <c r="K642" s="59" t="s">
        <v>207</v>
      </c>
      <c r="L642" s="59" t="s">
        <v>403</v>
      </c>
      <c r="M642" s="59" t="s">
        <v>426</v>
      </c>
      <c r="N642" s="59" t="s">
        <v>209</v>
      </c>
      <c r="O642" s="59" t="s">
        <v>207</v>
      </c>
      <c r="P642" s="47">
        <v>3645381</v>
      </c>
      <c r="Q642" s="58">
        <v>-36453.81</v>
      </c>
      <c r="R642" t="str">
        <f t="shared" si="14"/>
        <v>201711</v>
      </c>
      <c r="S642" s="39">
        <f>-Q642</f>
        <v>36453.81</v>
      </c>
    </row>
    <row r="643" spans="1:19">
      <c r="A643" s="59" t="s">
        <v>198</v>
      </c>
      <c r="B643" s="59" t="s">
        <v>199</v>
      </c>
      <c r="C643" s="59" t="s">
        <v>200</v>
      </c>
      <c r="D643" s="59" t="s">
        <v>201</v>
      </c>
      <c r="E643" s="59" t="s">
        <v>201</v>
      </c>
      <c r="F643" s="59" t="s">
        <v>202</v>
      </c>
      <c r="G643" s="59" t="s">
        <v>203</v>
      </c>
      <c r="H643" s="59" t="s">
        <v>353</v>
      </c>
      <c r="I643" s="59" t="s">
        <v>404</v>
      </c>
      <c r="J643" s="59" t="s">
        <v>206</v>
      </c>
      <c r="K643" s="59" t="s">
        <v>207</v>
      </c>
      <c r="L643" s="59" t="s">
        <v>404</v>
      </c>
      <c r="M643" s="59" t="s">
        <v>426</v>
      </c>
      <c r="N643" s="59" t="s">
        <v>209</v>
      </c>
      <c r="O643" s="59" t="s">
        <v>207</v>
      </c>
      <c r="P643" s="47">
        <v>407466</v>
      </c>
      <c r="Q643" s="58">
        <v>-4074.66</v>
      </c>
      <c r="R643" t="str">
        <f t="shared" ref="R643:R704" si="16">MID(L643,1,6)</f>
        <v>201711</v>
      </c>
      <c r="S643" s="39">
        <f>-Q643</f>
        <v>4074.66</v>
      </c>
    </row>
    <row r="644" spans="1:19">
      <c r="A644" s="59" t="s">
        <v>198</v>
      </c>
      <c r="B644" s="59" t="s">
        <v>199</v>
      </c>
      <c r="C644" s="59" t="s">
        <v>200</v>
      </c>
      <c r="D644" s="59" t="s">
        <v>201</v>
      </c>
      <c r="E644" s="59" t="s">
        <v>201</v>
      </c>
      <c r="F644" s="59" t="s">
        <v>202</v>
      </c>
      <c r="G644" s="59" t="s">
        <v>203</v>
      </c>
      <c r="H644" s="59" t="s">
        <v>353</v>
      </c>
      <c r="I644" s="59" t="s">
        <v>405</v>
      </c>
      <c r="J644" s="59" t="s">
        <v>206</v>
      </c>
      <c r="K644" s="59" t="s">
        <v>207</v>
      </c>
      <c r="L644" s="59" t="s">
        <v>405</v>
      </c>
      <c r="M644" s="59" t="s">
        <v>426</v>
      </c>
      <c r="N644" s="59" t="s">
        <v>207</v>
      </c>
      <c r="O644" s="59" t="s">
        <v>207</v>
      </c>
      <c r="P644" s="47">
        <v>1230765</v>
      </c>
      <c r="Q644" s="58">
        <v>12307.65</v>
      </c>
      <c r="R644" t="str">
        <f t="shared" si="16"/>
        <v>201711</v>
      </c>
      <c r="S644" s="39">
        <f>Q644</f>
        <v>12307.65</v>
      </c>
    </row>
    <row r="645" spans="1:19">
      <c r="A645" s="59" t="s">
        <v>198</v>
      </c>
      <c r="B645" s="59" t="s">
        <v>199</v>
      </c>
      <c r="C645" s="59" t="s">
        <v>200</v>
      </c>
      <c r="D645" s="59" t="s">
        <v>201</v>
      </c>
      <c r="E645" s="59" t="s">
        <v>201</v>
      </c>
      <c r="F645" s="59" t="s">
        <v>202</v>
      </c>
      <c r="G645" s="59" t="s">
        <v>203</v>
      </c>
      <c r="H645" s="59" t="s">
        <v>204</v>
      </c>
      <c r="I645" s="59" t="s">
        <v>406</v>
      </c>
      <c r="J645" s="59" t="s">
        <v>206</v>
      </c>
      <c r="K645" s="59" t="s">
        <v>207</v>
      </c>
      <c r="L645" s="59" t="s">
        <v>406</v>
      </c>
      <c r="M645" s="59" t="s">
        <v>426</v>
      </c>
      <c r="N645" s="59" t="s">
        <v>209</v>
      </c>
      <c r="O645" s="59" t="s">
        <v>207</v>
      </c>
      <c r="P645" s="47">
        <v>2022608</v>
      </c>
      <c r="Q645" s="58">
        <v>-20226.080000000002</v>
      </c>
      <c r="R645" t="str">
        <f t="shared" si="16"/>
        <v>201711</v>
      </c>
      <c r="S645" s="39">
        <f>-Q645</f>
        <v>20226.080000000002</v>
      </c>
    </row>
    <row r="646" spans="1:19">
      <c r="A646" s="59" t="s">
        <v>198</v>
      </c>
      <c r="B646" s="59" t="s">
        <v>199</v>
      </c>
      <c r="C646" s="59" t="s">
        <v>200</v>
      </c>
      <c r="D646" s="59" t="s">
        <v>201</v>
      </c>
      <c r="E646" s="59" t="s">
        <v>201</v>
      </c>
      <c r="F646" s="59" t="s">
        <v>202</v>
      </c>
      <c r="G646" s="59" t="s">
        <v>203</v>
      </c>
      <c r="H646" s="59" t="s">
        <v>353</v>
      </c>
      <c r="I646" s="59" t="s">
        <v>407</v>
      </c>
      <c r="J646" s="59" t="s">
        <v>206</v>
      </c>
      <c r="K646" s="59" t="s">
        <v>207</v>
      </c>
      <c r="L646" s="59" t="s">
        <v>407</v>
      </c>
      <c r="M646" s="59" t="s">
        <v>426</v>
      </c>
      <c r="N646" s="59" t="s">
        <v>207</v>
      </c>
      <c r="O646" s="59" t="s">
        <v>207</v>
      </c>
      <c r="P646" s="47">
        <v>503867</v>
      </c>
      <c r="Q646" s="58">
        <v>5038.67</v>
      </c>
      <c r="R646" t="str">
        <f t="shared" si="16"/>
        <v>201711</v>
      </c>
      <c r="S646" s="39">
        <f>Q646</f>
        <v>5038.67</v>
      </c>
    </row>
    <row r="647" spans="1:19">
      <c r="A647" s="59" t="s">
        <v>198</v>
      </c>
      <c r="B647" s="59" t="s">
        <v>199</v>
      </c>
      <c r="C647" s="59" t="s">
        <v>200</v>
      </c>
      <c r="D647" s="59" t="s">
        <v>201</v>
      </c>
      <c r="E647" s="59" t="s">
        <v>201</v>
      </c>
      <c r="F647" s="59" t="s">
        <v>202</v>
      </c>
      <c r="G647" s="59" t="s">
        <v>203</v>
      </c>
      <c r="H647" s="59" t="s">
        <v>353</v>
      </c>
      <c r="I647" s="59" t="s">
        <v>407</v>
      </c>
      <c r="J647" s="59" t="s">
        <v>206</v>
      </c>
      <c r="K647" s="59" t="s">
        <v>207</v>
      </c>
      <c r="L647" s="59" t="s">
        <v>407</v>
      </c>
      <c r="M647" s="59" t="s">
        <v>426</v>
      </c>
      <c r="N647" s="59" t="s">
        <v>207</v>
      </c>
      <c r="O647" s="59" t="s">
        <v>207</v>
      </c>
      <c r="P647" s="47">
        <v>702068</v>
      </c>
      <c r="Q647" s="58">
        <v>7020.68</v>
      </c>
      <c r="R647" t="str">
        <f t="shared" si="16"/>
        <v>201711</v>
      </c>
      <c r="S647" s="39">
        <f>Q647</f>
        <v>7020.68</v>
      </c>
    </row>
    <row r="648" spans="1:19">
      <c r="A648" s="59" t="s">
        <v>198</v>
      </c>
      <c r="B648" s="59" t="s">
        <v>199</v>
      </c>
      <c r="C648" s="59" t="s">
        <v>200</v>
      </c>
      <c r="D648" s="59" t="s">
        <v>201</v>
      </c>
      <c r="E648" s="59" t="s">
        <v>201</v>
      </c>
      <c r="F648" s="59" t="s">
        <v>202</v>
      </c>
      <c r="G648" s="59" t="s">
        <v>203</v>
      </c>
      <c r="H648" s="59" t="s">
        <v>353</v>
      </c>
      <c r="I648" s="59" t="s">
        <v>408</v>
      </c>
      <c r="J648" s="59" t="s">
        <v>206</v>
      </c>
      <c r="K648" s="59" t="s">
        <v>207</v>
      </c>
      <c r="L648" s="59" t="s">
        <v>408</v>
      </c>
      <c r="M648" s="59" t="s">
        <v>426</v>
      </c>
      <c r="N648" s="59" t="s">
        <v>207</v>
      </c>
      <c r="O648" s="59" t="s">
        <v>207</v>
      </c>
      <c r="P648" s="47">
        <v>318512</v>
      </c>
      <c r="Q648" s="58">
        <v>3185.12</v>
      </c>
      <c r="R648" t="str">
        <f t="shared" si="16"/>
        <v>201712</v>
      </c>
      <c r="S648" s="39">
        <f>Q648</f>
        <v>3185.12</v>
      </c>
    </row>
    <row r="649" spans="1:19">
      <c r="A649" s="59" t="s">
        <v>198</v>
      </c>
      <c r="B649" s="59" t="s">
        <v>199</v>
      </c>
      <c r="C649" s="59" t="s">
        <v>200</v>
      </c>
      <c r="D649" s="59" t="s">
        <v>201</v>
      </c>
      <c r="E649" s="59" t="s">
        <v>201</v>
      </c>
      <c r="F649" s="59" t="s">
        <v>202</v>
      </c>
      <c r="G649" s="59" t="s">
        <v>203</v>
      </c>
      <c r="H649" s="59" t="s">
        <v>353</v>
      </c>
      <c r="I649" s="59" t="s">
        <v>408</v>
      </c>
      <c r="J649" s="59" t="s">
        <v>206</v>
      </c>
      <c r="K649" s="59" t="s">
        <v>207</v>
      </c>
      <c r="L649" s="59" t="s">
        <v>408</v>
      </c>
      <c r="M649" s="59" t="s">
        <v>426</v>
      </c>
      <c r="N649" s="59" t="s">
        <v>207</v>
      </c>
      <c r="O649" s="59" t="s">
        <v>207</v>
      </c>
      <c r="P649" s="47">
        <v>50000000</v>
      </c>
      <c r="Q649" s="55">
        <v>500000</v>
      </c>
      <c r="R649" t="str">
        <f t="shared" si="16"/>
        <v>201712</v>
      </c>
      <c r="S649" s="39">
        <f>Q649</f>
        <v>500000</v>
      </c>
    </row>
    <row r="650" spans="1:19">
      <c r="A650" s="59" t="s">
        <v>198</v>
      </c>
      <c r="B650" s="59" t="s">
        <v>199</v>
      </c>
      <c r="C650" s="59" t="s">
        <v>200</v>
      </c>
      <c r="D650" s="59" t="s">
        <v>201</v>
      </c>
      <c r="E650" s="59" t="s">
        <v>201</v>
      </c>
      <c r="F650" s="59" t="s">
        <v>202</v>
      </c>
      <c r="G650" s="59" t="s">
        <v>203</v>
      </c>
      <c r="H650" s="59" t="s">
        <v>353</v>
      </c>
      <c r="I650" s="59" t="s">
        <v>408</v>
      </c>
      <c r="J650" s="59" t="s">
        <v>206</v>
      </c>
      <c r="K650" s="59" t="s">
        <v>207</v>
      </c>
      <c r="L650" s="59" t="s">
        <v>408</v>
      </c>
      <c r="M650" s="59" t="s">
        <v>426</v>
      </c>
      <c r="N650" s="59" t="s">
        <v>209</v>
      </c>
      <c r="O650" s="59" t="s">
        <v>207</v>
      </c>
      <c r="P650" s="47">
        <v>24794392</v>
      </c>
      <c r="Q650" s="55">
        <v>-247943.92</v>
      </c>
      <c r="R650" t="str">
        <f t="shared" si="16"/>
        <v>201712</v>
      </c>
      <c r="S650" s="39">
        <f>-Q650</f>
        <v>247943.92</v>
      </c>
    </row>
    <row r="651" spans="1:19">
      <c r="A651" s="59" t="s">
        <v>198</v>
      </c>
      <c r="B651" s="59" t="s">
        <v>199</v>
      </c>
      <c r="C651" s="59" t="s">
        <v>200</v>
      </c>
      <c r="D651" s="59" t="s">
        <v>201</v>
      </c>
      <c r="E651" s="59" t="s">
        <v>201</v>
      </c>
      <c r="F651" s="59" t="s">
        <v>202</v>
      </c>
      <c r="G651" s="59" t="s">
        <v>203</v>
      </c>
      <c r="H651" s="59" t="s">
        <v>353</v>
      </c>
      <c r="I651" s="59" t="s">
        <v>409</v>
      </c>
      <c r="J651" s="59" t="s">
        <v>206</v>
      </c>
      <c r="K651" s="59" t="s">
        <v>207</v>
      </c>
      <c r="L651" s="59" t="s">
        <v>409</v>
      </c>
      <c r="M651" s="59" t="s">
        <v>426</v>
      </c>
      <c r="N651" s="59" t="s">
        <v>209</v>
      </c>
      <c r="O651" s="59" t="s">
        <v>207</v>
      </c>
      <c r="P651" s="47">
        <v>180112</v>
      </c>
      <c r="Q651" s="58">
        <v>-1801.12</v>
      </c>
      <c r="R651" t="str">
        <f t="shared" si="16"/>
        <v>201712</v>
      </c>
      <c r="S651" s="39">
        <f>-Q651</f>
        <v>1801.12</v>
      </c>
    </row>
    <row r="652" spans="1:19">
      <c r="A652" s="59" t="s">
        <v>198</v>
      </c>
      <c r="B652" s="59" t="s">
        <v>199</v>
      </c>
      <c r="C652" s="59" t="s">
        <v>200</v>
      </c>
      <c r="D652" s="59" t="s">
        <v>201</v>
      </c>
      <c r="E652" s="59" t="s">
        <v>201</v>
      </c>
      <c r="F652" s="59" t="s">
        <v>202</v>
      </c>
      <c r="G652" s="59" t="s">
        <v>203</v>
      </c>
      <c r="H652" s="59" t="s">
        <v>204</v>
      </c>
      <c r="I652" s="59" t="s">
        <v>409</v>
      </c>
      <c r="J652" s="59" t="s">
        <v>206</v>
      </c>
      <c r="K652" s="59" t="s">
        <v>207</v>
      </c>
      <c r="L652" s="59" t="s">
        <v>409</v>
      </c>
      <c r="M652" s="59" t="s">
        <v>426</v>
      </c>
      <c r="N652" s="59" t="s">
        <v>207</v>
      </c>
      <c r="O652" s="59" t="s">
        <v>207</v>
      </c>
      <c r="P652" s="47">
        <v>400000000</v>
      </c>
      <c r="Q652" s="55">
        <v>4000000</v>
      </c>
      <c r="R652" t="str">
        <f t="shared" si="16"/>
        <v>201712</v>
      </c>
      <c r="S652" s="39">
        <f>Q652</f>
        <v>4000000</v>
      </c>
    </row>
    <row r="653" spans="1:19">
      <c r="A653" s="59" t="s">
        <v>198</v>
      </c>
      <c r="B653" s="59" t="s">
        <v>199</v>
      </c>
      <c r="C653" s="59" t="s">
        <v>200</v>
      </c>
      <c r="D653" s="59" t="s">
        <v>201</v>
      </c>
      <c r="E653" s="59" t="s">
        <v>201</v>
      </c>
      <c r="F653" s="59" t="s">
        <v>202</v>
      </c>
      <c r="G653" s="59" t="s">
        <v>203</v>
      </c>
      <c r="H653" s="59" t="s">
        <v>353</v>
      </c>
      <c r="I653" s="59" t="s">
        <v>409</v>
      </c>
      <c r="J653" s="59" t="s">
        <v>206</v>
      </c>
      <c r="K653" s="59" t="s">
        <v>207</v>
      </c>
      <c r="L653" s="59" t="s">
        <v>409</v>
      </c>
      <c r="M653" s="59" t="s">
        <v>426</v>
      </c>
      <c r="N653" s="59" t="s">
        <v>209</v>
      </c>
      <c r="O653" s="59" t="s">
        <v>207</v>
      </c>
      <c r="P653" s="47">
        <v>379934740</v>
      </c>
      <c r="Q653" s="55">
        <v>-3799347.4</v>
      </c>
      <c r="R653" t="str">
        <f t="shared" si="16"/>
        <v>201712</v>
      </c>
      <c r="S653" s="39">
        <f>-Q653</f>
        <v>3799347.4</v>
      </c>
    </row>
    <row r="654" spans="1:19">
      <c r="A654" s="59" t="s">
        <v>198</v>
      </c>
      <c r="B654" s="59" t="s">
        <v>199</v>
      </c>
      <c r="C654" s="59" t="s">
        <v>200</v>
      </c>
      <c r="D654" s="59" t="s">
        <v>201</v>
      </c>
      <c r="E654" s="59" t="s">
        <v>201</v>
      </c>
      <c r="F654" s="59" t="s">
        <v>202</v>
      </c>
      <c r="G654" s="59" t="s">
        <v>203</v>
      </c>
      <c r="H654" s="59" t="s">
        <v>353</v>
      </c>
      <c r="I654" s="59" t="s">
        <v>410</v>
      </c>
      <c r="J654" s="59" t="s">
        <v>206</v>
      </c>
      <c r="K654" s="59" t="s">
        <v>207</v>
      </c>
      <c r="L654" s="59" t="s">
        <v>410</v>
      </c>
      <c r="M654" s="59" t="s">
        <v>426</v>
      </c>
      <c r="N654" s="59" t="s">
        <v>209</v>
      </c>
      <c r="O654" s="59" t="s">
        <v>207</v>
      </c>
      <c r="P654" s="47">
        <v>1508083</v>
      </c>
      <c r="Q654" s="58">
        <v>-15080.83</v>
      </c>
      <c r="R654" t="str">
        <f t="shared" si="16"/>
        <v>201712</v>
      </c>
      <c r="S654" s="39">
        <f>-Q654</f>
        <v>15080.83</v>
      </c>
    </row>
    <row r="655" spans="1:19">
      <c r="A655" s="59" t="s">
        <v>198</v>
      </c>
      <c r="B655" s="59" t="s">
        <v>199</v>
      </c>
      <c r="C655" s="59" t="s">
        <v>200</v>
      </c>
      <c r="D655" s="59" t="s">
        <v>201</v>
      </c>
      <c r="E655" s="59" t="s">
        <v>201</v>
      </c>
      <c r="F655" s="59" t="s">
        <v>202</v>
      </c>
      <c r="G655" s="59" t="s">
        <v>203</v>
      </c>
      <c r="H655" s="59" t="s">
        <v>353</v>
      </c>
      <c r="I655" s="59" t="s">
        <v>410</v>
      </c>
      <c r="J655" s="59" t="s">
        <v>206</v>
      </c>
      <c r="K655" s="59" t="s">
        <v>207</v>
      </c>
      <c r="L655" s="59" t="s">
        <v>410</v>
      </c>
      <c r="M655" s="59" t="s">
        <v>426</v>
      </c>
      <c r="N655" s="59" t="s">
        <v>207</v>
      </c>
      <c r="O655" s="59" t="s">
        <v>207</v>
      </c>
      <c r="P655" s="47">
        <v>20000000</v>
      </c>
      <c r="Q655" s="55">
        <v>200000</v>
      </c>
      <c r="R655" t="str">
        <f t="shared" si="16"/>
        <v>201712</v>
      </c>
      <c r="S655" s="39">
        <f>Q655</f>
        <v>200000</v>
      </c>
    </row>
    <row r="656" spans="1:19">
      <c r="A656" s="59" t="s">
        <v>198</v>
      </c>
      <c r="B656" s="59" t="s">
        <v>199</v>
      </c>
      <c r="C656" s="59" t="s">
        <v>200</v>
      </c>
      <c r="D656" s="59" t="s">
        <v>201</v>
      </c>
      <c r="E656" s="59" t="s">
        <v>201</v>
      </c>
      <c r="F656" s="59" t="s">
        <v>202</v>
      </c>
      <c r="G656" s="59" t="s">
        <v>203</v>
      </c>
      <c r="H656" s="59" t="s">
        <v>353</v>
      </c>
      <c r="I656" s="59" t="s">
        <v>411</v>
      </c>
      <c r="J656" s="59" t="s">
        <v>206</v>
      </c>
      <c r="K656" s="59" t="s">
        <v>207</v>
      </c>
      <c r="L656" s="59" t="s">
        <v>411</v>
      </c>
      <c r="M656" s="59" t="s">
        <v>426</v>
      </c>
      <c r="N656" s="59" t="s">
        <v>207</v>
      </c>
      <c r="O656" s="59" t="s">
        <v>207</v>
      </c>
      <c r="P656" s="47">
        <v>952623</v>
      </c>
      <c r="Q656" s="58">
        <v>9526.23</v>
      </c>
      <c r="R656" t="str">
        <f t="shared" si="16"/>
        <v>201712</v>
      </c>
      <c r="S656" s="39">
        <f>Q656</f>
        <v>9526.23</v>
      </c>
    </row>
    <row r="657" spans="1:19">
      <c r="A657" s="59" t="s">
        <v>198</v>
      </c>
      <c r="B657" s="59" t="s">
        <v>199</v>
      </c>
      <c r="C657" s="59" t="s">
        <v>200</v>
      </c>
      <c r="D657" s="59" t="s">
        <v>201</v>
      </c>
      <c r="E657" s="59" t="s">
        <v>201</v>
      </c>
      <c r="F657" s="59" t="s">
        <v>202</v>
      </c>
      <c r="G657" s="59" t="s">
        <v>203</v>
      </c>
      <c r="H657" s="59" t="s">
        <v>353</v>
      </c>
      <c r="I657" s="59" t="s">
        <v>412</v>
      </c>
      <c r="J657" s="59" t="s">
        <v>206</v>
      </c>
      <c r="K657" s="59" t="s">
        <v>207</v>
      </c>
      <c r="L657" s="59" t="s">
        <v>412</v>
      </c>
      <c r="M657" s="59" t="s">
        <v>426</v>
      </c>
      <c r="N657" s="59" t="s">
        <v>209</v>
      </c>
      <c r="O657" s="59" t="s">
        <v>207</v>
      </c>
      <c r="P657" s="47">
        <v>8449</v>
      </c>
      <c r="Q657" s="58">
        <v>-84.49</v>
      </c>
      <c r="R657" t="str">
        <f t="shared" si="16"/>
        <v>201712</v>
      </c>
      <c r="S657" s="39">
        <f>-Q657</f>
        <v>84.49</v>
      </c>
    </row>
    <row r="658" spans="1:19">
      <c r="A658" s="59" t="s">
        <v>198</v>
      </c>
      <c r="B658" s="59" t="s">
        <v>199</v>
      </c>
      <c r="C658" s="59" t="s">
        <v>200</v>
      </c>
      <c r="D658" s="59" t="s">
        <v>201</v>
      </c>
      <c r="E658" s="59" t="s">
        <v>201</v>
      </c>
      <c r="F658" s="59" t="s">
        <v>202</v>
      </c>
      <c r="G658" s="59" t="s">
        <v>203</v>
      </c>
      <c r="H658" s="59" t="s">
        <v>353</v>
      </c>
      <c r="I658" s="59" t="s">
        <v>413</v>
      </c>
      <c r="J658" s="59" t="s">
        <v>206</v>
      </c>
      <c r="K658" s="59" t="s">
        <v>207</v>
      </c>
      <c r="L658" s="59" t="s">
        <v>413</v>
      </c>
      <c r="M658" s="59" t="s">
        <v>426</v>
      </c>
      <c r="N658" s="59" t="s">
        <v>207</v>
      </c>
      <c r="O658" s="59" t="s">
        <v>207</v>
      </c>
      <c r="P658" s="47">
        <v>75063</v>
      </c>
      <c r="Q658" s="58">
        <v>750.63</v>
      </c>
      <c r="R658" t="str">
        <f t="shared" si="16"/>
        <v>201712</v>
      </c>
      <c r="S658" s="39">
        <f>Q658</f>
        <v>750.63</v>
      </c>
    </row>
    <row r="659" spans="1:19">
      <c r="A659" s="59" t="s">
        <v>198</v>
      </c>
      <c r="B659" s="59" t="s">
        <v>199</v>
      </c>
      <c r="C659" s="59" t="s">
        <v>200</v>
      </c>
      <c r="D659" s="59" t="s">
        <v>201</v>
      </c>
      <c r="E659" s="59" t="s">
        <v>201</v>
      </c>
      <c r="F659" s="59" t="s">
        <v>202</v>
      </c>
      <c r="G659" s="59" t="s">
        <v>203</v>
      </c>
      <c r="H659" s="59" t="s">
        <v>353</v>
      </c>
      <c r="I659" s="59" t="s">
        <v>413</v>
      </c>
      <c r="J659" s="59" t="s">
        <v>206</v>
      </c>
      <c r="K659" s="59" t="s">
        <v>207</v>
      </c>
      <c r="L659" s="59" t="s">
        <v>413</v>
      </c>
      <c r="M659" s="59" t="s">
        <v>426</v>
      </c>
      <c r="N659" s="59" t="s">
        <v>209</v>
      </c>
      <c r="O659" s="59" t="s">
        <v>207</v>
      </c>
      <c r="P659" s="47">
        <v>33047808</v>
      </c>
      <c r="Q659" s="55">
        <v>-330478.08000000002</v>
      </c>
      <c r="R659" t="str">
        <f t="shared" si="16"/>
        <v>201712</v>
      </c>
      <c r="S659" s="39">
        <f>-Q659</f>
        <v>330478.08000000002</v>
      </c>
    </row>
    <row r="660" spans="1:19">
      <c r="A660" s="59" t="s">
        <v>198</v>
      </c>
      <c r="B660" s="59" t="s">
        <v>199</v>
      </c>
      <c r="C660" s="59" t="s">
        <v>200</v>
      </c>
      <c r="D660" s="59" t="s">
        <v>201</v>
      </c>
      <c r="E660" s="59" t="s">
        <v>201</v>
      </c>
      <c r="F660" s="59" t="s">
        <v>202</v>
      </c>
      <c r="G660" s="59" t="s">
        <v>203</v>
      </c>
      <c r="H660" s="59" t="s">
        <v>353</v>
      </c>
      <c r="I660" s="59" t="s">
        <v>413</v>
      </c>
      <c r="J660" s="59" t="s">
        <v>206</v>
      </c>
      <c r="K660" s="59" t="s">
        <v>207</v>
      </c>
      <c r="L660" s="59" t="s">
        <v>413</v>
      </c>
      <c r="M660" s="59" t="s">
        <v>426</v>
      </c>
      <c r="N660" s="59" t="s">
        <v>207</v>
      </c>
      <c r="O660" s="59" t="s">
        <v>207</v>
      </c>
      <c r="P660" s="47">
        <v>30000000</v>
      </c>
      <c r="Q660" s="55">
        <v>300000</v>
      </c>
      <c r="R660" t="str">
        <f t="shared" si="16"/>
        <v>201712</v>
      </c>
      <c r="S660" s="39">
        <f>Q660</f>
        <v>300000</v>
      </c>
    </row>
    <row r="661" spans="1:19">
      <c r="A661" s="59" t="s">
        <v>198</v>
      </c>
      <c r="B661" s="59" t="s">
        <v>199</v>
      </c>
      <c r="C661" s="59" t="s">
        <v>200</v>
      </c>
      <c r="D661" s="59" t="s">
        <v>201</v>
      </c>
      <c r="E661" s="59" t="s">
        <v>201</v>
      </c>
      <c r="F661" s="59" t="s">
        <v>202</v>
      </c>
      <c r="G661" s="59" t="s">
        <v>203</v>
      </c>
      <c r="H661" s="59" t="s">
        <v>353</v>
      </c>
      <c r="I661" s="59" t="s">
        <v>413</v>
      </c>
      <c r="J661" s="59" t="s">
        <v>206</v>
      </c>
      <c r="K661" s="59" t="s">
        <v>207</v>
      </c>
      <c r="L661" s="59" t="s">
        <v>413</v>
      </c>
      <c r="M661" s="59" t="s">
        <v>426</v>
      </c>
      <c r="N661" s="59" t="s">
        <v>207</v>
      </c>
      <c r="O661" s="59" t="s">
        <v>207</v>
      </c>
      <c r="P661" s="47">
        <v>40000000</v>
      </c>
      <c r="Q661" s="55">
        <v>400000</v>
      </c>
      <c r="R661" t="str">
        <f t="shared" si="16"/>
        <v>201712</v>
      </c>
      <c r="S661" s="39">
        <f>Q661</f>
        <v>400000</v>
      </c>
    </row>
    <row r="662" spans="1:19">
      <c r="A662" s="59" t="s">
        <v>198</v>
      </c>
      <c r="B662" s="59" t="s">
        <v>199</v>
      </c>
      <c r="C662" s="59" t="s">
        <v>200</v>
      </c>
      <c r="D662" s="59" t="s">
        <v>201</v>
      </c>
      <c r="E662" s="59" t="s">
        <v>201</v>
      </c>
      <c r="F662" s="59" t="s">
        <v>202</v>
      </c>
      <c r="G662" s="59" t="s">
        <v>203</v>
      </c>
      <c r="H662" s="59" t="s">
        <v>353</v>
      </c>
      <c r="I662" s="59" t="s">
        <v>413</v>
      </c>
      <c r="J662" s="59" t="s">
        <v>206</v>
      </c>
      <c r="K662" s="59" t="s">
        <v>207</v>
      </c>
      <c r="L662" s="59" t="s">
        <v>413</v>
      </c>
      <c r="M662" s="59" t="s">
        <v>426</v>
      </c>
      <c r="N662" s="59" t="s">
        <v>209</v>
      </c>
      <c r="O662" s="59" t="s">
        <v>207</v>
      </c>
      <c r="P662" s="47">
        <v>14799215</v>
      </c>
      <c r="Q662" s="55">
        <v>-147992.15</v>
      </c>
      <c r="R662" t="str">
        <f t="shared" si="16"/>
        <v>201712</v>
      </c>
      <c r="S662" s="39">
        <f>-Q662</f>
        <v>147992.15</v>
      </c>
    </row>
    <row r="663" spans="1:19">
      <c r="A663" s="59" t="s">
        <v>198</v>
      </c>
      <c r="B663" s="59" t="s">
        <v>199</v>
      </c>
      <c r="C663" s="59" t="s">
        <v>200</v>
      </c>
      <c r="D663" s="59" t="s">
        <v>201</v>
      </c>
      <c r="E663" s="59" t="s">
        <v>201</v>
      </c>
      <c r="F663" s="59" t="s">
        <v>202</v>
      </c>
      <c r="G663" s="59" t="s">
        <v>203</v>
      </c>
      <c r="H663" s="59" t="s">
        <v>204</v>
      </c>
      <c r="I663" s="59" t="s">
        <v>414</v>
      </c>
      <c r="J663" s="59" t="s">
        <v>206</v>
      </c>
      <c r="K663" s="59" t="s">
        <v>207</v>
      </c>
      <c r="L663" s="59" t="s">
        <v>414</v>
      </c>
      <c r="M663" s="59" t="s">
        <v>426</v>
      </c>
      <c r="N663" s="59" t="s">
        <v>209</v>
      </c>
      <c r="O663" s="59" t="s">
        <v>207</v>
      </c>
      <c r="P663" s="47">
        <v>2166501</v>
      </c>
      <c r="Q663" s="58">
        <v>-21665.01</v>
      </c>
      <c r="R663" t="str">
        <f t="shared" si="16"/>
        <v>201712</v>
      </c>
      <c r="S663" s="39">
        <f>-Q663</f>
        <v>21665.01</v>
      </c>
    </row>
    <row r="664" spans="1:19">
      <c r="A664" s="59" t="s">
        <v>198</v>
      </c>
      <c r="B664" s="59" t="s">
        <v>199</v>
      </c>
      <c r="C664" s="59" t="s">
        <v>200</v>
      </c>
      <c r="D664" s="59" t="s">
        <v>201</v>
      </c>
      <c r="E664" s="59" t="s">
        <v>201</v>
      </c>
      <c r="F664" s="59" t="s">
        <v>202</v>
      </c>
      <c r="G664" s="59" t="s">
        <v>203</v>
      </c>
      <c r="H664" s="59" t="s">
        <v>353</v>
      </c>
      <c r="I664" s="59" t="s">
        <v>415</v>
      </c>
      <c r="J664" s="59" t="s">
        <v>206</v>
      </c>
      <c r="K664" s="59" t="s">
        <v>207</v>
      </c>
      <c r="L664" s="59" t="s">
        <v>415</v>
      </c>
      <c r="M664" s="59" t="s">
        <v>426</v>
      </c>
      <c r="N664" s="59" t="s">
        <v>209</v>
      </c>
      <c r="O664" s="59" t="s">
        <v>207</v>
      </c>
      <c r="P664" s="47">
        <v>416252</v>
      </c>
      <c r="Q664" s="58">
        <v>-4162.5200000000004</v>
      </c>
      <c r="R664" t="str">
        <f t="shared" si="16"/>
        <v>201712</v>
      </c>
      <c r="S664" s="39">
        <f>-Q664</f>
        <v>4162.5200000000004</v>
      </c>
    </row>
    <row r="665" spans="1:19">
      <c r="A665" s="59" t="s">
        <v>198</v>
      </c>
      <c r="B665" s="59" t="s">
        <v>199</v>
      </c>
      <c r="C665" s="59" t="s">
        <v>200</v>
      </c>
      <c r="D665" s="59" t="s">
        <v>201</v>
      </c>
      <c r="E665" s="59" t="s">
        <v>201</v>
      </c>
      <c r="F665" s="59" t="s">
        <v>202</v>
      </c>
      <c r="G665" s="59" t="s">
        <v>203</v>
      </c>
      <c r="H665" s="59" t="s">
        <v>353</v>
      </c>
      <c r="I665" s="59" t="s">
        <v>416</v>
      </c>
      <c r="J665" s="59" t="s">
        <v>206</v>
      </c>
      <c r="K665" s="59" t="s">
        <v>207</v>
      </c>
      <c r="L665" s="59" t="s">
        <v>416</v>
      </c>
      <c r="M665" s="59" t="s">
        <v>426</v>
      </c>
      <c r="N665" s="59" t="s">
        <v>207</v>
      </c>
      <c r="O665" s="59" t="s">
        <v>207</v>
      </c>
      <c r="P665" s="47">
        <v>1386773</v>
      </c>
      <c r="Q665" s="58">
        <v>13867.73</v>
      </c>
      <c r="R665" t="str">
        <f t="shared" si="16"/>
        <v>201712</v>
      </c>
      <c r="S665" s="39">
        <f>Q665</f>
        <v>13867.73</v>
      </c>
    </row>
    <row r="666" spans="1:19">
      <c r="A666" s="59" t="s">
        <v>198</v>
      </c>
      <c r="B666" s="59" t="s">
        <v>199</v>
      </c>
      <c r="C666" s="59" t="s">
        <v>200</v>
      </c>
      <c r="D666" s="59" t="s">
        <v>201</v>
      </c>
      <c r="E666" s="59" t="s">
        <v>201</v>
      </c>
      <c r="F666" s="59" t="s">
        <v>202</v>
      </c>
      <c r="G666" s="59" t="s">
        <v>203</v>
      </c>
      <c r="H666" s="59" t="s">
        <v>353</v>
      </c>
      <c r="I666" s="59" t="s">
        <v>416</v>
      </c>
      <c r="J666" s="59" t="s">
        <v>206</v>
      </c>
      <c r="K666" s="59" t="s">
        <v>207</v>
      </c>
      <c r="L666" s="59" t="s">
        <v>416</v>
      </c>
      <c r="M666" s="59" t="s">
        <v>426</v>
      </c>
      <c r="N666" s="59" t="s">
        <v>207</v>
      </c>
      <c r="O666" s="59" t="s">
        <v>207</v>
      </c>
      <c r="P666" s="47">
        <v>20000000</v>
      </c>
      <c r="Q666" s="55">
        <v>200000</v>
      </c>
      <c r="R666" t="str">
        <f t="shared" si="16"/>
        <v>201712</v>
      </c>
      <c r="S666" s="39">
        <f>Q666</f>
        <v>200000</v>
      </c>
    </row>
    <row r="667" spans="1:19">
      <c r="A667" s="59" t="s">
        <v>198</v>
      </c>
      <c r="B667" s="59" t="s">
        <v>199</v>
      </c>
      <c r="C667" s="59" t="s">
        <v>200</v>
      </c>
      <c r="D667" s="59" t="s">
        <v>201</v>
      </c>
      <c r="E667" s="59" t="s">
        <v>201</v>
      </c>
      <c r="F667" s="59" t="s">
        <v>202</v>
      </c>
      <c r="G667" s="59" t="s">
        <v>203</v>
      </c>
      <c r="H667" s="59" t="s">
        <v>353</v>
      </c>
      <c r="I667" s="59" t="s">
        <v>417</v>
      </c>
      <c r="J667" s="59" t="s">
        <v>206</v>
      </c>
      <c r="K667" s="59" t="s">
        <v>207</v>
      </c>
      <c r="L667" s="59" t="s">
        <v>417</v>
      </c>
      <c r="M667" s="59" t="s">
        <v>426</v>
      </c>
      <c r="N667" s="59" t="s">
        <v>207</v>
      </c>
      <c r="O667" s="59" t="s">
        <v>207</v>
      </c>
      <c r="P667" s="47">
        <v>479247</v>
      </c>
      <c r="Q667" s="58">
        <v>4792.47</v>
      </c>
      <c r="R667" t="str">
        <f t="shared" si="16"/>
        <v>201712</v>
      </c>
      <c r="S667" s="39">
        <f>Q667</f>
        <v>4792.47</v>
      </c>
    </row>
    <row r="668" spans="1:19">
      <c r="A668" s="59" t="s">
        <v>198</v>
      </c>
      <c r="B668" s="59" t="s">
        <v>199</v>
      </c>
      <c r="C668" s="59" t="s">
        <v>200</v>
      </c>
      <c r="D668" s="59" t="s">
        <v>201</v>
      </c>
      <c r="E668" s="59" t="s">
        <v>201</v>
      </c>
      <c r="F668" s="59" t="s">
        <v>202</v>
      </c>
      <c r="G668" s="59" t="s">
        <v>203</v>
      </c>
      <c r="H668" s="59" t="s">
        <v>353</v>
      </c>
      <c r="I668" s="59" t="s">
        <v>417</v>
      </c>
      <c r="J668" s="59" t="s">
        <v>206</v>
      </c>
      <c r="K668" s="59" t="s">
        <v>207</v>
      </c>
      <c r="L668" s="59" t="s">
        <v>417</v>
      </c>
      <c r="M668" s="59" t="s">
        <v>426</v>
      </c>
      <c r="N668" s="59" t="s">
        <v>209</v>
      </c>
      <c r="O668" s="59" t="s">
        <v>207</v>
      </c>
      <c r="P668" s="47">
        <v>19992400</v>
      </c>
      <c r="Q668" s="55">
        <v>-199924</v>
      </c>
      <c r="R668" t="str">
        <f t="shared" si="16"/>
        <v>201712</v>
      </c>
      <c r="S668" s="39">
        <f>-Q668</f>
        <v>199924</v>
      </c>
    </row>
    <row r="669" spans="1:19">
      <c r="A669" s="59" t="s">
        <v>198</v>
      </c>
      <c r="B669" s="59" t="s">
        <v>199</v>
      </c>
      <c r="C669" s="59" t="s">
        <v>200</v>
      </c>
      <c r="D669" s="59" t="s">
        <v>201</v>
      </c>
      <c r="E669" s="59" t="s">
        <v>201</v>
      </c>
      <c r="F669" s="59" t="s">
        <v>202</v>
      </c>
      <c r="G669" s="59" t="s">
        <v>203</v>
      </c>
      <c r="H669" s="59" t="s">
        <v>353</v>
      </c>
      <c r="I669" s="59" t="s">
        <v>418</v>
      </c>
      <c r="J669" s="59" t="s">
        <v>206</v>
      </c>
      <c r="K669" s="59" t="s">
        <v>207</v>
      </c>
      <c r="L669" s="59" t="s">
        <v>418</v>
      </c>
      <c r="M669" s="59" t="s">
        <v>426</v>
      </c>
      <c r="N669" s="59" t="s">
        <v>209</v>
      </c>
      <c r="O669" s="59" t="s">
        <v>207</v>
      </c>
      <c r="P669" s="47">
        <v>558568</v>
      </c>
      <c r="Q669" s="58">
        <v>-5585.68</v>
      </c>
      <c r="R669" t="str">
        <f t="shared" si="16"/>
        <v>201712</v>
      </c>
      <c r="S669" s="39">
        <f>-Q669</f>
        <v>5585.68</v>
      </c>
    </row>
    <row r="670" spans="1:19">
      <c r="A670" s="59" t="s">
        <v>198</v>
      </c>
      <c r="B670" s="59" t="s">
        <v>199</v>
      </c>
      <c r="C670" s="59" t="s">
        <v>200</v>
      </c>
      <c r="D670" s="59" t="s">
        <v>201</v>
      </c>
      <c r="E670" s="59" t="s">
        <v>201</v>
      </c>
      <c r="F670" s="59" t="s">
        <v>202</v>
      </c>
      <c r="G670" s="59" t="s">
        <v>203</v>
      </c>
      <c r="H670" s="59" t="s">
        <v>353</v>
      </c>
      <c r="I670" s="59" t="s">
        <v>419</v>
      </c>
      <c r="J670" s="59" t="s">
        <v>206</v>
      </c>
      <c r="K670" s="59" t="s">
        <v>207</v>
      </c>
      <c r="L670" s="59" t="s">
        <v>419</v>
      </c>
      <c r="M670" s="59" t="s">
        <v>426</v>
      </c>
      <c r="N670" s="59" t="s">
        <v>209</v>
      </c>
      <c r="O670" s="59" t="s">
        <v>207</v>
      </c>
      <c r="P670" s="47">
        <v>462577</v>
      </c>
      <c r="Q670" s="58">
        <v>-4625.7700000000004</v>
      </c>
      <c r="R670" t="str">
        <f t="shared" si="16"/>
        <v>201712</v>
      </c>
      <c r="S670" s="39">
        <f>-Q670</f>
        <v>4625.7700000000004</v>
      </c>
    </row>
    <row r="671" spans="1:19">
      <c r="A671" s="59" t="s">
        <v>198</v>
      </c>
      <c r="B671" s="59" t="s">
        <v>199</v>
      </c>
      <c r="C671" s="59" t="s">
        <v>200</v>
      </c>
      <c r="D671" s="59" t="s">
        <v>201</v>
      </c>
      <c r="E671" s="59" t="s">
        <v>201</v>
      </c>
      <c r="F671" s="59" t="s">
        <v>202</v>
      </c>
      <c r="G671" s="59" t="s">
        <v>203</v>
      </c>
      <c r="H671" s="59" t="s">
        <v>353</v>
      </c>
      <c r="I671" s="59" t="s">
        <v>419</v>
      </c>
      <c r="J671" s="59" t="s">
        <v>206</v>
      </c>
      <c r="K671" s="59" t="s">
        <v>207</v>
      </c>
      <c r="L671" s="59" t="s">
        <v>419</v>
      </c>
      <c r="M671" s="59" t="s">
        <v>426</v>
      </c>
      <c r="N671" s="59" t="s">
        <v>207</v>
      </c>
      <c r="O671" s="59" t="s">
        <v>207</v>
      </c>
      <c r="P671" s="47">
        <v>20008533</v>
      </c>
      <c r="Q671" s="61"/>
      <c r="R671" t="str">
        <f t="shared" si="16"/>
        <v>201712</v>
      </c>
      <c r="S671" s="39">
        <f>Q671</f>
        <v>0</v>
      </c>
    </row>
    <row r="672" spans="1:19">
      <c r="A672" s="59" t="s">
        <v>198</v>
      </c>
      <c r="B672" s="59" t="s">
        <v>199</v>
      </c>
      <c r="C672" s="59" t="s">
        <v>200</v>
      </c>
      <c r="D672" s="59" t="s">
        <v>201</v>
      </c>
      <c r="E672" s="59" t="s">
        <v>201</v>
      </c>
      <c r="F672" s="59" t="s">
        <v>202</v>
      </c>
      <c r="G672" s="59" t="s">
        <v>203</v>
      </c>
      <c r="H672" s="59" t="s">
        <v>353</v>
      </c>
      <c r="I672" s="59" t="s">
        <v>420</v>
      </c>
      <c r="J672" s="59" t="s">
        <v>206</v>
      </c>
      <c r="K672" s="59" t="s">
        <v>207</v>
      </c>
      <c r="L672" s="59" t="s">
        <v>420</v>
      </c>
      <c r="M672" s="59" t="s">
        <v>426</v>
      </c>
      <c r="N672" s="59" t="s">
        <v>207</v>
      </c>
      <c r="O672" s="59" t="s">
        <v>207</v>
      </c>
      <c r="P672" s="47">
        <v>6699</v>
      </c>
      <c r="Q672" s="58">
        <v>66.989999999999995</v>
      </c>
      <c r="R672" t="str">
        <f t="shared" si="16"/>
        <v>201712</v>
      </c>
      <c r="S672" s="39">
        <f>Q672</f>
        <v>66.989999999999995</v>
      </c>
    </row>
    <row r="673" spans="1:19">
      <c r="A673" s="59" t="s">
        <v>198</v>
      </c>
      <c r="B673" s="59" t="s">
        <v>199</v>
      </c>
      <c r="C673" s="59" t="s">
        <v>200</v>
      </c>
      <c r="D673" s="59" t="s">
        <v>201</v>
      </c>
      <c r="E673" s="59" t="s">
        <v>201</v>
      </c>
      <c r="F673" s="59" t="s">
        <v>202</v>
      </c>
      <c r="G673" s="59" t="s">
        <v>203</v>
      </c>
      <c r="H673" s="59" t="s">
        <v>353</v>
      </c>
      <c r="I673" s="59" t="s">
        <v>420</v>
      </c>
      <c r="J673" s="59" t="s">
        <v>206</v>
      </c>
      <c r="K673" s="59" t="s">
        <v>207</v>
      </c>
      <c r="L673" s="59" t="s">
        <v>420</v>
      </c>
      <c r="M673" s="59" t="s">
        <v>426</v>
      </c>
      <c r="N673" s="59" t="s">
        <v>209</v>
      </c>
      <c r="O673" s="59" t="s">
        <v>207</v>
      </c>
      <c r="P673" s="47">
        <v>623537</v>
      </c>
      <c r="Q673" s="58">
        <v>-6235.37</v>
      </c>
      <c r="R673" t="str">
        <f t="shared" si="16"/>
        <v>201712</v>
      </c>
      <c r="S673" s="39">
        <f>-Q673</f>
        <v>6235.37</v>
      </c>
    </row>
    <row r="674" spans="1:19">
      <c r="A674" s="59" t="s">
        <v>198</v>
      </c>
      <c r="B674" s="59" t="s">
        <v>199</v>
      </c>
      <c r="C674" s="59" t="s">
        <v>200</v>
      </c>
      <c r="D674" s="59" t="s">
        <v>201</v>
      </c>
      <c r="E674" s="59" t="s">
        <v>201</v>
      </c>
      <c r="F674" s="59" t="s">
        <v>202</v>
      </c>
      <c r="G674" s="59" t="s">
        <v>203</v>
      </c>
      <c r="H674" s="59" t="s">
        <v>353</v>
      </c>
      <c r="I674" s="59" t="s">
        <v>421</v>
      </c>
      <c r="J674" s="59" t="s">
        <v>206</v>
      </c>
      <c r="K674" s="59" t="s">
        <v>207</v>
      </c>
      <c r="L674" s="59" t="s">
        <v>421</v>
      </c>
      <c r="M674" s="59" t="s">
        <v>426</v>
      </c>
      <c r="N674" s="59" t="s">
        <v>207</v>
      </c>
      <c r="O674" s="59" t="s">
        <v>207</v>
      </c>
      <c r="P674" s="47">
        <v>1985003</v>
      </c>
      <c r="Q674" s="58">
        <v>19850.03</v>
      </c>
      <c r="R674" t="str">
        <f t="shared" si="16"/>
        <v>201712</v>
      </c>
      <c r="S674" s="39">
        <f>Q674</f>
        <v>19850.03</v>
      </c>
    </row>
    <row r="675" spans="1:19">
      <c r="A675" s="59" t="s">
        <v>198</v>
      </c>
      <c r="B675" s="59" t="s">
        <v>199</v>
      </c>
      <c r="C675" s="59" t="s">
        <v>200</v>
      </c>
      <c r="D675" s="59" t="s">
        <v>201</v>
      </c>
      <c r="E675" s="59" t="s">
        <v>201</v>
      </c>
      <c r="F675" s="59" t="s">
        <v>202</v>
      </c>
      <c r="G675" s="59" t="s">
        <v>203</v>
      </c>
      <c r="H675" s="59" t="s">
        <v>353</v>
      </c>
      <c r="I675" s="59" t="s">
        <v>422</v>
      </c>
      <c r="J675" s="59" t="s">
        <v>206</v>
      </c>
      <c r="K675" s="59" t="s">
        <v>207</v>
      </c>
      <c r="L675" s="59" t="s">
        <v>422</v>
      </c>
      <c r="M675" s="59" t="s">
        <v>426</v>
      </c>
      <c r="N675" s="59" t="s">
        <v>209</v>
      </c>
      <c r="O675" s="59" t="s">
        <v>207</v>
      </c>
      <c r="P675" s="47">
        <v>1857797</v>
      </c>
      <c r="Q675" s="58">
        <v>-18577.97</v>
      </c>
      <c r="R675" t="str">
        <f t="shared" si="16"/>
        <v>201712</v>
      </c>
      <c r="S675" s="39">
        <f>-Q675</f>
        <v>18577.97</v>
      </c>
    </row>
    <row r="676" spans="1:19">
      <c r="A676" s="59" t="s">
        <v>198</v>
      </c>
      <c r="B676" s="59" t="s">
        <v>199</v>
      </c>
      <c r="C676" s="59" t="s">
        <v>200</v>
      </c>
      <c r="D676" s="59" t="s">
        <v>201</v>
      </c>
      <c r="E676" s="59" t="s">
        <v>201</v>
      </c>
      <c r="F676" s="59" t="s">
        <v>202</v>
      </c>
      <c r="G676" s="59" t="s">
        <v>203</v>
      </c>
      <c r="H676" s="59" t="s">
        <v>353</v>
      </c>
      <c r="I676" s="59" t="s">
        <v>423</v>
      </c>
      <c r="J676" s="59" t="s">
        <v>206</v>
      </c>
      <c r="K676" s="59" t="s">
        <v>207</v>
      </c>
      <c r="L676" s="59" t="s">
        <v>423</v>
      </c>
      <c r="M676" s="59" t="s">
        <v>426</v>
      </c>
      <c r="N676" s="59" t="s">
        <v>209</v>
      </c>
      <c r="O676" s="59" t="s">
        <v>207</v>
      </c>
      <c r="P676" s="47">
        <v>251933</v>
      </c>
      <c r="Q676" s="58">
        <v>-2519.33</v>
      </c>
      <c r="R676" t="str">
        <f t="shared" si="16"/>
        <v>201712</v>
      </c>
      <c r="S676" s="39">
        <f>-Q676</f>
        <v>2519.33</v>
      </c>
    </row>
    <row r="677" spans="1:19">
      <c r="A677" s="59" t="s">
        <v>198</v>
      </c>
      <c r="B677" s="59" t="s">
        <v>199</v>
      </c>
      <c r="C677" s="59" t="s">
        <v>200</v>
      </c>
      <c r="D677" s="59" t="s">
        <v>201</v>
      </c>
      <c r="E677" s="59" t="s">
        <v>201</v>
      </c>
      <c r="F677" s="59" t="s">
        <v>202</v>
      </c>
      <c r="G677" s="59" t="s">
        <v>203</v>
      </c>
      <c r="H677" s="59" t="s">
        <v>353</v>
      </c>
      <c r="I677" s="59" t="s">
        <v>423</v>
      </c>
      <c r="J677" s="59" t="s">
        <v>206</v>
      </c>
      <c r="K677" s="59" t="s">
        <v>207</v>
      </c>
      <c r="L677" s="59" t="s">
        <v>423</v>
      </c>
      <c r="M677" s="59" t="s">
        <v>426</v>
      </c>
      <c r="N677" s="59" t="s">
        <v>207</v>
      </c>
      <c r="O677" s="59" t="s">
        <v>207</v>
      </c>
      <c r="P677" s="47">
        <v>24500000</v>
      </c>
      <c r="Q677" s="55">
        <v>245000</v>
      </c>
      <c r="R677" t="str">
        <f t="shared" si="16"/>
        <v>201712</v>
      </c>
      <c r="S677" s="39">
        <f>Q677</f>
        <v>245000</v>
      </c>
    </row>
    <row r="678" spans="1:19">
      <c r="A678" s="59" t="s">
        <v>198</v>
      </c>
      <c r="B678" s="59" t="s">
        <v>199</v>
      </c>
      <c r="C678" s="59" t="s">
        <v>200</v>
      </c>
      <c r="D678" s="59" t="s">
        <v>201</v>
      </c>
      <c r="E678" s="59" t="s">
        <v>201</v>
      </c>
      <c r="F678" s="59" t="s">
        <v>202</v>
      </c>
      <c r="G678" s="59" t="s">
        <v>203</v>
      </c>
      <c r="H678" s="59" t="s">
        <v>353</v>
      </c>
      <c r="I678" s="59" t="s">
        <v>423</v>
      </c>
      <c r="J678" s="59" t="s">
        <v>206</v>
      </c>
      <c r="K678" s="59" t="s">
        <v>207</v>
      </c>
      <c r="L678" s="59" t="s">
        <v>423</v>
      </c>
      <c r="M678" s="59" t="s">
        <v>426</v>
      </c>
      <c r="N678" s="59" t="s">
        <v>207</v>
      </c>
      <c r="O678" s="59" t="s">
        <v>207</v>
      </c>
      <c r="P678" s="47">
        <v>45500000</v>
      </c>
      <c r="Q678" s="55">
        <v>455000</v>
      </c>
      <c r="R678" t="str">
        <f t="shared" si="16"/>
        <v>201712</v>
      </c>
      <c r="S678" s="39">
        <f>Q678</f>
        <v>455000</v>
      </c>
    </row>
    <row r="679" spans="1:19">
      <c r="A679" s="59" t="s">
        <v>198</v>
      </c>
      <c r="B679" s="59" t="s">
        <v>199</v>
      </c>
      <c r="C679" s="59" t="s">
        <v>200</v>
      </c>
      <c r="D679" s="59" t="s">
        <v>201</v>
      </c>
      <c r="E679" s="59" t="s">
        <v>201</v>
      </c>
      <c r="F679" s="59" t="s">
        <v>202</v>
      </c>
      <c r="G679" s="59" t="s">
        <v>203</v>
      </c>
      <c r="H679" s="59" t="s">
        <v>353</v>
      </c>
      <c r="I679" s="59" t="s">
        <v>423</v>
      </c>
      <c r="J679" s="59" t="s">
        <v>206</v>
      </c>
      <c r="K679" s="59" t="s">
        <v>207</v>
      </c>
      <c r="L679" s="59" t="s">
        <v>423</v>
      </c>
      <c r="M679" s="59" t="s">
        <v>426</v>
      </c>
      <c r="N679" s="59" t="s">
        <v>209</v>
      </c>
      <c r="O679" s="59" t="s">
        <v>207</v>
      </c>
      <c r="P679" s="47">
        <v>45576781</v>
      </c>
      <c r="Q679" s="55">
        <v>-455767.81</v>
      </c>
      <c r="R679" t="str">
        <f t="shared" si="16"/>
        <v>201712</v>
      </c>
      <c r="S679" s="39">
        <f>-Q679</f>
        <v>455767.81</v>
      </c>
    </row>
    <row r="680" spans="1:19">
      <c r="A680" s="59" t="s">
        <v>198</v>
      </c>
      <c r="B680" s="59" t="s">
        <v>199</v>
      </c>
      <c r="C680" s="59" t="s">
        <v>200</v>
      </c>
      <c r="D680" s="59" t="s">
        <v>201</v>
      </c>
      <c r="E680" s="59" t="s">
        <v>201</v>
      </c>
      <c r="F680" s="59" t="s">
        <v>202</v>
      </c>
      <c r="G680" s="59" t="s">
        <v>203</v>
      </c>
      <c r="H680" s="59" t="s">
        <v>353</v>
      </c>
      <c r="I680" s="59" t="s">
        <v>424</v>
      </c>
      <c r="J680" s="59" t="s">
        <v>206</v>
      </c>
      <c r="K680" s="59" t="s">
        <v>207</v>
      </c>
      <c r="L680" s="59" t="s">
        <v>424</v>
      </c>
      <c r="M680" s="59" t="s">
        <v>426</v>
      </c>
      <c r="N680" s="59" t="s">
        <v>207</v>
      </c>
      <c r="O680" s="59" t="s">
        <v>207</v>
      </c>
      <c r="P680" s="47">
        <v>836972</v>
      </c>
      <c r="Q680" s="58">
        <v>8369.7199999999993</v>
      </c>
      <c r="R680" t="str">
        <f t="shared" si="16"/>
        <v>201712</v>
      </c>
      <c r="S680" s="39">
        <f>Q680</f>
        <v>8369.7199999999993</v>
      </c>
    </row>
    <row r="681" spans="1:19">
      <c r="A681" s="59" t="s">
        <v>198</v>
      </c>
      <c r="B681" s="59" t="s">
        <v>199</v>
      </c>
      <c r="C681" s="59" t="s">
        <v>200</v>
      </c>
      <c r="D681" s="59" t="s">
        <v>201</v>
      </c>
      <c r="E681" s="59" t="s">
        <v>201</v>
      </c>
      <c r="F681" s="59" t="s">
        <v>202</v>
      </c>
      <c r="G681" s="59" t="s">
        <v>203</v>
      </c>
      <c r="H681" s="59" t="s">
        <v>353</v>
      </c>
      <c r="I681" s="59" t="s">
        <v>424</v>
      </c>
      <c r="J681" s="59" t="s">
        <v>206</v>
      </c>
      <c r="K681" s="59" t="s">
        <v>207</v>
      </c>
      <c r="L681" s="59" t="s">
        <v>424</v>
      </c>
      <c r="M681" s="59" t="s">
        <v>426</v>
      </c>
      <c r="N681" s="59" t="s">
        <v>207</v>
      </c>
      <c r="O681" s="59" t="s">
        <v>207</v>
      </c>
      <c r="P681" s="47">
        <v>76246</v>
      </c>
      <c r="Q681" s="58">
        <v>762.46</v>
      </c>
      <c r="R681" t="str">
        <f t="shared" si="16"/>
        <v>201712</v>
      </c>
      <c r="S681" s="39">
        <f>Q681</f>
        <v>762.46</v>
      </c>
    </row>
    <row r="682" spans="1:19">
      <c r="A682" s="59" t="s">
        <v>198</v>
      </c>
      <c r="B682" s="59" t="s">
        <v>199</v>
      </c>
      <c r="C682" s="59" t="s">
        <v>200</v>
      </c>
      <c r="D682" s="59" t="s">
        <v>201</v>
      </c>
      <c r="E682" s="59" t="s">
        <v>201</v>
      </c>
      <c r="F682" s="59" t="s">
        <v>202</v>
      </c>
      <c r="G682" s="59" t="s">
        <v>203</v>
      </c>
      <c r="H682" s="59" t="s">
        <v>353</v>
      </c>
      <c r="I682" s="59" t="s">
        <v>424</v>
      </c>
      <c r="J682" s="59" t="s">
        <v>206</v>
      </c>
      <c r="K682" s="59" t="s">
        <v>207</v>
      </c>
      <c r="L682" s="59" t="s">
        <v>424</v>
      </c>
      <c r="M682" s="59" t="s">
        <v>426</v>
      </c>
      <c r="N682" s="59" t="s">
        <v>207</v>
      </c>
      <c r="O682" s="59" t="s">
        <v>207</v>
      </c>
      <c r="P682" s="47">
        <v>234283</v>
      </c>
      <c r="Q682" s="58">
        <v>2342.83</v>
      </c>
      <c r="R682" t="str">
        <f t="shared" si="16"/>
        <v>201712</v>
      </c>
      <c r="S682" s="39">
        <f>Q682</f>
        <v>2342.83</v>
      </c>
    </row>
    <row r="683" spans="1:19">
      <c r="A683" s="59" t="s">
        <v>198</v>
      </c>
      <c r="B683" s="59" t="s">
        <v>199</v>
      </c>
      <c r="C683" s="59" t="s">
        <v>200</v>
      </c>
      <c r="D683" s="59" t="s">
        <v>201</v>
      </c>
      <c r="E683" s="59" t="s">
        <v>201</v>
      </c>
      <c r="F683" s="59" t="s">
        <v>202</v>
      </c>
      <c r="G683" s="59" t="s">
        <v>203</v>
      </c>
      <c r="H683" s="59" t="s">
        <v>353</v>
      </c>
      <c r="I683" s="59" t="s">
        <v>424</v>
      </c>
      <c r="J683" s="59" t="s">
        <v>206</v>
      </c>
      <c r="K683" s="59" t="s">
        <v>207</v>
      </c>
      <c r="L683" s="59" t="s">
        <v>424</v>
      </c>
      <c r="M683" s="59" t="s">
        <v>426</v>
      </c>
      <c r="N683" s="59" t="s">
        <v>209</v>
      </c>
      <c r="O683" s="59" t="s">
        <v>207</v>
      </c>
      <c r="P683" s="47">
        <v>19604313</v>
      </c>
      <c r="Q683" s="55">
        <v>-196043.13</v>
      </c>
      <c r="R683" t="str">
        <f t="shared" si="16"/>
        <v>201712</v>
      </c>
      <c r="S683" s="39">
        <f>-Q683</f>
        <v>196043.13</v>
      </c>
    </row>
    <row r="684" spans="1:19">
      <c r="A684" s="59" t="s">
        <v>198</v>
      </c>
      <c r="B684" s="59" t="s">
        <v>199</v>
      </c>
      <c r="C684" s="59" t="s">
        <v>200</v>
      </c>
      <c r="D684" s="59" t="s">
        <v>201</v>
      </c>
      <c r="E684" s="59" t="s">
        <v>201</v>
      </c>
      <c r="F684" s="59" t="s">
        <v>202</v>
      </c>
      <c r="G684" s="59" t="s">
        <v>203</v>
      </c>
      <c r="H684" s="59" t="s">
        <v>353</v>
      </c>
      <c r="I684" s="59" t="s">
        <v>424</v>
      </c>
      <c r="J684" s="59" t="s">
        <v>206</v>
      </c>
      <c r="K684" s="59" t="s">
        <v>207</v>
      </c>
      <c r="L684" s="59" t="s">
        <v>424</v>
      </c>
      <c r="M684" s="59" t="s">
        <v>426</v>
      </c>
      <c r="N684" s="59" t="s">
        <v>209</v>
      </c>
      <c r="O684" s="59" t="s">
        <v>207</v>
      </c>
      <c r="P684" s="47">
        <v>29542858</v>
      </c>
      <c r="Q684" s="55">
        <v>-295428.58</v>
      </c>
      <c r="R684" t="str">
        <f t="shared" si="16"/>
        <v>201712</v>
      </c>
      <c r="S684" s="39">
        <f>-Q684</f>
        <v>295428.58</v>
      </c>
    </row>
    <row r="685" spans="1:19">
      <c r="A685" s="59" t="s">
        <v>198</v>
      </c>
      <c r="B685" s="59" t="s">
        <v>199</v>
      </c>
      <c r="C685" s="59" t="s">
        <v>200</v>
      </c>
      <c r="D685" s="59" t="s">
        <v>201</v>
      </c>
      <c r="E685" s="59" t="s">
        <v>201</v>
      </c>
      <c r="F685" s="59" t="s">
        <v>202</v>
      </c>
      <c r="G685" s="59" t="s">
        <v>203</v>
      </c>
      <c r="H685" s="59" t="s">
        <v>204</v>
      </c>
      <c r="I685" s="59" t="s">
        <v>392</v>
      </c>
      <c r="J685" s="59" t="s">
        <v>206</v>
      </c>
      <c r="K685" s="59" t="s">
        <v>207</v>
      </c>
      <c r="L685" s="59" t="s">
        <v>392</v>
      </c>
      <c r="M685" s="59" t="s">
        <v>429</v>
      </c>
      <c r="N685" s="59" t="s">
        <v>207</v>
      </c>
      <c r="O685" s="59" t="s">
        <v>207</v>
      </c>
      <c r="P685" s="47">
        <v>50010306</v>
      </c>
      <c r="Q685" s="61"/>
      <c r="R685" t="str">
        <f t="shared" si="16"/>
        <v>201710</v>
      </c>
      <c r="S685" s="39">
        <f>Q685</f>
        <v>0</v>
      </c>
    </row>
    <row r="686" spans="1:19">
      <c r="A686" s="59" t="s">
        <v>198</v>
      </c>
      <c r="B686" s="59" t="s">
        <v>199</v>
      </c>
      <c r="C686" s="59" t="s">
        <v>200</v>
      </c>
      <c r="D686" s="59" t="s">
        <v>201</v>
      </c>
      <c r="E686" s="59" t="s">
        <v>201</v>
      </c>
      <c r="F686" s="59" t="s">
        <v>202</v>
      </c>
      <c r="G686" s="59" t="s">
        <v>203</v>
      </c>
      <c r="H686" s="59" t="s">
        <v>204</v>
      </c>
      <c r="I686" s="59" t="s">
        <v>393</v>
      </c>
      <c r="J686" s="59" t="s">
        <v>206</v>
      </c>
      <c r="K686" s="59" t="s">
        <v>207</v>
      </c>
      <c r="L686" s="59" t="s">
        <v>393</v>
      </c>
      <c r="M686" s="59" t="s">
        <v>429</v>
      </c>
      <c r="N686" s="59" t="s">
        <v>207</v>
      </c>
      <c r="O686" s="59" t="s">
        <v>207</v>
      </c>
      <c r="P686" s="47">
        <v>50028</v>
      </c>
      <c r="Q686" s="58">
        <v>500.28</v>
      </c>
      <c r="R686" t="str">
        <f t="shared" si="16"/>
        <v>201710</v>
      </c>
      <c r="S686" s="39">
        <f>Q686</f>
        <v>500.28</v>
      </c>
    </row>
    <row r="687" spans="1:19">
      <c r="A687" s="59" t="s">
        <v>198</v>
      </c>
      <c r="B687" s="59" t="s">
        <v>199</v>
      </c>
      <c r="C687" s="59" t="s">
        <v>200</v>
      </c>
      <c r="D687" s="59" t="s">
        <v>201</v>
      </c>
      <c r="E687" s="59" t="s">
        <v>201</v>
      </c>
      <c r="F687" s="59" t="s">
        <v>202</v>
      </c>
      <c r="G687" s="59" t="s">
        <v>203</v>
      </c>
      <c r="H687" s="59" t="s">
        <v>204</v>
      </c>
      <c r="I687" s="59" t="s">
        <v>393</v>
      </c>
      <c r="J687" s="59" t="s">
        <v>206</v>
      </c>
      <c r="K687" s="59" t="s">
        <v>207</v>
      </c>
      <c r="L687" s="59" t="s">
        <v>393</v>
      </c>
      <c r="M687" s="59" t="s">
        <v>429</v>
      </c>
      <c r="N687" s="59" t="s">
        <v>209</v>
      </c>
      <c r="O687" s="59" t="s">
        <v>207</v>
      </c>
      <c r="P687" s="47">
        <v>109973</v>
      </c>
      <c r="Q687" s="58">
        <v>-1099.73</v>
      </c>
      <c r="R687" t="str">
        <f t="shared" si="16"/>
        <v>201710</v>
      </c>
      <c r="S687" s="39">
        <f>-Q687</f>
        <v>1099.73</v>
      </c>
    </row>
    <row r="688" spans="1:19">
      <c r="A688" s="59" t="s">
        <v>198</v>
      </c>
      <c r="B688" s="59" t="s">
        <v>199</v>
      </c>
      <c r="C688" s="59" t="s">
        <v>200</v>
      </c>
      <c r="D688" s="59" t="s">
        <v>201</v>
      </c>
      <c r="E688" s="59" t="s">
        <v>201</v>
      </c>
      <c r="F688" s="59" t="s">
        <v>202</v>
      </c>
      <c r="G688" s="59" t="s">
        <v>203</v>
      </c>
      <c r="H688" s="59" t="s">
        <v>204</v>
      </c>
      <c r="I688" s="59" t="s">
        <v>394</v>
      </c>
      <c r="J688" s="59" t="s">
        <v>206</v>
      </c>
      <c r="K688" s="59" t="s">
        <v>207</v>
      </c>
      <c r="L688" s="59" t="s">
        <v>394</v>
      </c>
      <c r="M688" s="59" t="s">
        <v>429</v>
      </c>
      <c r="N688" s="59" t="s">
        <v>207</v>
      </c>
      <c r="O688" s="59" t="s">
        <v>207</v>
      </c>
      <c r="P688" s="47">
        <v>163528</v>
      </c>
      <c r="Q688" s="58">
        <v>1635.28</v>
      </c>
      <c r="R688" t="str">
        <f t="shared" si="16"/>
        <v>201711</v>
      </c>
      <c r="S688" s="39">
        <f>Q688</f>
        <v>1635.28</v>
      </c>
    </row>
    <row r="689" spans="1:19">
      <c r="A689" s="59" t="s">
        <v>198</v>
      </c>
      <c r="B689" s="59" t="s">
        <v>199</v>
      </c>
      <c r="C689" s="59" t="s">
        <v>200</v>
      </c>
      <c r="D689" s="59" t="s">
        <v>201</v>
      </c>
      <c r="E689" s="59" t="s">
        <v>201</v>
      </c>
      <c r="F689" s="59" t="s">
        <v>202</v>
      </c>
      <c r="G689" s="59" t="s">
        <v>203</v>
      </c>
      <c r="H689" s="59" t="s">
        <v>204</v>
      </c>
      <c r="I689" s="59" t="s">
        <v>396</v>
      </c>
      <c r="J689" s="59" t="s">
        <v>206</v>
      </c>
      <c r="K689" s="59" t="s">
        <v>207</v>
      </c>
      <c r="L689" s="59" t="s">
        <v>396</v>
      </c>
      <c r="M689" s="59" t="s">
        <v>429</v>
      </c>
      <c r="N689" s="59" t="s">
        <v>209</v>
      </c>
      <c r="O689" s="59" t="s">
        <v>207</v>
      </c>
      <c r="P689" s="47">
        <v>133472</v>
      </c>
      <c r="Q689" s="58">
        <v>-1334.72</v>
      </c>
      <c r="R689" t="str">
        <f t="shared" si="16"/>
        <v>201711</v>
      </c>
      <c r="S689" s="39">
        <f>-Q689</f>
        <v>1334.72</v>
      </c>
    </row>
    <row r="690" spans="1:19">
      <c r="A690" s="59" t="s">
        <v>198</v>
      </c>
      <c r="B690" s="59" t="s">
        <v>199</v>
      </c>
      <c r="C690" s="59" t="s">
        <v>200</v>
      </c>
      <c r="D690" s="59" t="s">
        <v>201</v>
      </c>
      <c r="E690" s="59" t="s">
        <v>201</v>
      </c>
      <c r="F690" s="59" t="s">
        <v>202</v>
      </c>
      <c r="G690" s="59" t="s">
        <v>203</v>
      </c>
      <c r="H690" s="59" t="s">
        <v>204</v>
      </c>
      <c r="I690" s="59" t="s">
        <v>396</v>
      </c>
      <c r="J690" s="59" t="s">
        <v>206</v>
      </c>
      <c r="K690" s="59" t="s">
        <v>207</v>
      </c>
      <c r="L690" s="59" t="s">
        <v>396</v>
      </c>
      <c r="M690" s="59" t="s">
        <v>429</v>
      </c>
      <c r="N690" s="59" t="s">
        <v>209</v>
      </c>
      <c r="O690" s="59" t="s">
        <v>207</v>
      </c>
      <c r="P690" s="47">
        <v>37361</v>
      </c>
      <c r="Q690" s="58">
        <v>-373.61</v>
      </c>
      <c r="R690" t="str">
        <f t="shared" si="16"/>
        <v>201711</v>
      </c>
      <c r="S690" s="39">
        <f>-Q690</f>
        <v>373.61</v>
      </c>
    </row>
    <row r="691" spans="1:19">
      <c r="A691" s="59" t="s">
        <v>198</v>
      </c>
      <c r="B691" s="59" t="s">
        <v>199</v>
      </c>
      <c r="C691" s="59" t="s">
        <v>200</v>
      </c>
      <c r="D691" s="59" t="s">
        <v>201</v>
      </c>
      <c r="E691" s="59" t="s">
        <v>201</v>
      </c>
      <c r="F691" s="59" t="s">
        <v>202</v>
      </c>
      <c r="G691" s="59" t="s">
        <v>203</v>
      </c>
      <c r="H691" s="59" t="s">
        <v>204</v>
      </c>
      <c r="I691" s="59" t="s">
        <v>399</v>
      </c>
      <c r="J691" s="59" t="s">
        <v>206</v>
      </c>
      <c r="K691" s="59" t="s">
        <v>207</v>
      </c>
      <c r="L691" s="59" t="s">
        <v>399</v>
      </c>
      <c r="M691" s="59" t="s">
        <v>429</v>
      </c>
      <c r="N691" s="59" t="s">
        <v>209</v>
      </c>
      <c r="O691" s="59" t="s">
        <v>207</v>
      </c>
      <c r="P691" s="47">
        <v>96972</v>
      </c>
      <c r="Q691" s="58">
        <v>-969.72</v>
      </c>
      <c r="R691" t="str">
        <f t="shared" si="16"/>
        <v>201711</v>
      </c>
      <c r="S691" s="39">
        <f>-Q691</f>
        <v>969.72</v>
      </c>
    </row>
    <row r="692" spans="1:19">
      <c r="A692" s="59" t="s">
        <v>198</v>
      </c>
      <c r="B692" s="59" t="s">
        <v>199</v>
      </c>
      <c r="C692" s="59" t="s">
        <v>200</v>
      </c>
      <c r="D692" s="59" t="s">
        <v>201</v>
      </c>
      <c r="E692" s="59" t="s">
        <v>201</v>
      </c>
      <c r="F692" s="59" t="s">
        <v>202</v>
      </c>
      <c r="G692" s="59" t="s">
        <v>203</v>
      </c>
      <c r="H692" s="59" t="s">
        <v>204</v>
      </c>
      <c r="I692" s="59" t="s">
        <v>401</v>
      </c>
      <c r="J692" s="59" t="s">
        <v>206</v>
      </c>
      <c r="K692" s="59" t="s">
        <v>207</v>
      </c>
      <c r="L692" s="59" t="s">
        <v>401</v>
      </c>
      <c r="M692" s="59" t="s">
        <v>429</v>
      </c>
      <c r="N692" s="59" t="s">
        <v>209</v>
      </c>
      <c r="O692" s="59" t="s">
        <v>207</v>
      </c>
      <c r="P692" s="47">
        <v>112</v>
      </c>
      <c r="Q692" s="58">
        <v>-1.1200000000000001</v>
      </c>
      <c r="R692" t="str">
        <f t="shared" si="16"/>
        <v>201711</v>
      </c>
      <c r="S692" s="39">
        <f>-Q692</f>
        <v>1.1200000000000001</v>
      </c>
    </row>
    <row r="693" spans="1:19">
      <c r="A693" s="59" t="s">
        <v>198</v>
      </c>
      <c r="B693" s="59" t="s">
        <v>199</v>
      </c>
      <c r="C693" s="59" t="s">
        <v>200</v>
      </c>
      <c r="D693" s="59" t="s">
        <v>201</v>
      </c>
      <c r="E693" s="59" t="s">
        <v>201</v>
      </c>
      <c r="F693" s="59" t="s">
        <v>202</v>
      </c>
      <c r="G693" s="59" t="s">
        <v>203</v>
      </c>
      <c r="H693" s="59" t="s">
        <v>204</v>
      </c>
      <c r="I693" s="59" t="s">
        <v>403</v>
      </c>
      <c r="J693" s="59" t="s">
        <v>206</v>
      </c>
      <c r="K693" s="59" t="s">
        <v>207</v>
      </c>
      <c r="L693" s="59" t="s">
        <v>403</v>
      </c>
      <c r="M693" s="59" t="s">
        <v>429</v>
      </c>
      <c r="N693" s="59" t="s">
        <v>209</v>
      </c>
      <c r="O693" s="59" t="s">
        <v>207</v>
      </c>
      <c r="P693" s="47">
        <v>75472</v>
      </c>
      <c r="Q693" s="58">
        <v>-754.72</v>
      </c>
      <c r="R693" t="str">
        <f t="shared" si="16"/>
        <v>201711</v>
      </c>
      <c r="S693" s="39">
        <f>-Q693</f>
        <v>754.72</v>
      </c>
    </row>
    <row r="694" spans="1:19">
      <c r="A694" s="59" t="s">
        <v>198</v>
      </c>
      <c r="B694" s="59" t="s">
        <v>199</v>
      </c>
      <c r="C694" s="59" t="s">
        <v>200</v>
      </c>
      <c r="D694" s="59" t="s">
        <v>201</v>
      </c>
      <c r="E694" s="59" t="s">
        <v>201</v>
      </c>
      <c r="F694" s="59" t="s">
        <v>202</v>
      </c>
      <c r="G694" s="59" t="s">
        <v>203</v>
      </c>
      <c r="H694" s="59" t="s">
        <v>204</v>
      </c>
      <c r="I694" s="59" t="s">
        <v>404</v>
      </c>
      <c r="J694" s="59" t="s">
        <v>206</v>
      </c>
      <c r="K694" s="59" t="s">
        <v>207</v>
      </c>
      <c r="L694" s="59" t="s">
        <v>404</v>
      </c>
      <c r="M694" s="59" t="s">
        <v>429</v>
      </c>
      <c r="N694" s="59" t="s">
        <v>207</v>
      </c>
      <c r="O694" s="59" t="s">
        <v>207</v>
      </c>
      <c r="P694" s="47">
        <v>19027</v>
      </c>
      <c r="Q694" s="58">
        <v>190.27</v>
      </c>
      <c r="R694" t="str">
        <f t="shared" si="16"/>
        <v>201711</v>
      </c>
      <c r="S694" s="39">
        <f>Q694</f>
        <v>190.27</v>
      </c>
    </row>
    <row r="695" spans="1:19">
      <c r="A695" s="59" t="s">
        <v>198</v>
      </c>
      <c r="B695" s="59" t="s">
        <v>199</v>
      </c>
      <c r="C695" s="59" t="s">
        <v>200</v>
      </c>
      <c r="D695" s="59" t="s">
        <v>201</v>
      </c>
      <c r="E695" s="59" t="s">
        <v>201</v>
      </c>
      <c r="F695" s="59" t="s">
        <v>202</v>
      </c>
      <c r="G695" s="59" t="s">
        <v>203</v>
      </c>
      <c r="H695" s="59" t="s">
        <v>353</v>
      </c>
      <c r="I695" s="59" t="s">
        <v>405</v>
      </c>
      <c r="J695" s="59" t="s">
        <v>206</v>
      </c>
      <c r="K695" s="59" t="s">
        <v>207</v>
      </c>
      <c r="L695" s="59" t="s">
        <v>405</v>
      </c>
      <c r="M695" s="59" t="s">
        <v>429</v>
      </c>
      <c r="N695" s="59" t="s">
        <v>207</v>
      </c>
      <c r="O695" s="59" t="s">
        <v>207</v>
      </c>
      <c r="P695" s="47">
        <v>21528</v>
      </c>
      <c r="Q695" s="58">
        <v>215.28</v>
      </c>
      <c r="R695" t="str">
        <f t="shared" si="16"/>
        <v>201711</v>
      </c>
      <c r="S695" s="39">
        <f>Q695</f>
        <v>215.28</v>
      </c>
    </row>
    <row r="696" spans="1:19">
      <c r="A696" s="59" t="s">
        <v>198</v>
      </c>
      <c r="B696" s="59" t="s">
        <v>199</v>
      </c>
      <c r="C696" s="59" t="s">
        <v>200</v>
      </c>
      <c r="D696" s="59" t="s">
        <v>201</v>
      </c>
      <c r="E696" s="59" t="s">
        <v>201</v>
      </c>
      <c r="F696" s="59" t="s">
        <v>202</v>
      </c>
      <c r="G696" s="59" t="s">
        <v>203</v>
      </c>
      <c r="H696" s="59" t="s">
        <v>353</v>
      </c>
      <c r="I696" s="59" t="s">
        <v>406</v>
      </c>
      <c r="J696" s="59" t="s">
        <v>206</v>
      </c>
      <c r="K696" s="59" t="s">
        <v>207</v>
      </c>
      <c r="L696" s="59" t="s">
        <v>406</v>
      </c>
      <c r="M696" s="59" t="s">
        <v>429</v>
      </c>
      <c r="N696" s="59" t="s">
        <v>209</v>
      </c>
      <c r="O696" s="59" t="s">
        <v>207</v>
      </c>
      <c r="P696" s="47">
        <v>85111</v>
      </c>
      <c r="Q696" s="58">
        <v>-851.11</v>
      </c>
      <c r="R696" t="str">
        <f t="shared" si="16"/>
        <v>201711</v>
      </c>
      <c r="S696" s="39">
        <f>-Q696</f>
        <v>851.11</v>
      </c>
    </row>
    <row r="697" spans="1:19">
      <c r="A697" s="59" t="s">
        <v>198</v>
      </c>
      <c r="B697" s="59" t="s">
        <v>199</v>
      </c>
      <c r="C697" s="59" t="s">
        <v>200</v>
      </c>
      <c r="D697" s="59" t="s">
        <v>201</v>
      </c>
      <c r="E697" s="59" t="s">
        <v>201</v>
      </c>
      <c r="F697" s="59" t="s">
        <v>202</v>
      </c>
      <c r="G697" s="59" t="s">
        <v>203</v>
      </c>
      <c r="H697" s="59" t="s">
        <v>353</v>
      </c>
      <c r="I697" s="59" t="s">
        <v>407</v>
      </c>
      <c r="J697" s="59" t="s">
        <v>206</v>
      </c>
      <c r="K697" s="59" t="s">
        <v>207</v>
      </c>
      <c r="L697" s="59" t="s">
        <v>407</v>
      </c>
      <c r="M697" s="59" t="s">
        <v>429</v>
      </c>
      <c r="N697" s="59" t="s">
        <v>207</v>
      </c>
      <c r="O697" s="59" t="s">
        <v>207</v>
      </c>
      <c r="P697" s="47">
        <v>353279</v>
      </c>
      <c r="Q697" s="58">
        <v>3532.79</v>
      </c>
      <c r="R697" t="str">
        <f t="shared" si="16"/>
        <v>201711</v>
      </c>
      <c r="S697" s="39">
        <f>Q697</f>
        <v>3532.79</v>
      </c>
    </row>
    <row r="698" spans="1:19">
      <c r="A698" s="59" t="s">
        <v>198</v>
      </c>
      <c r="B698" s="59" t="s">
        <v>199</v>
      </c>
      <c r="C698" s="59" t="s">
        <v>200</v>
      </c>
      <c r="D698" s="59" t="s">
        <v>201</v>
      </c>
      <c r="E698" s="59" t="s">
        <v>201</v>
      </c>
      <c r="F698" s="59" t="s">
        <v>202</v>
      </c>
      <c r="G698" s="59" t="s">
        <v>203</v>
      </c>
      <c r="H698" s="59" t="s">
        <v>353</v>
      </c>
      <c r="I698" s="59" t="s">
        <v>407</v>
      </c>
      <c r="J698" s="59" t="s">
        <v>206</v>
      </c>
      <c r="K698" s="59" t="s">
        <v>207</v>
      </c>
      <c r="L698" s="59" t="s">
        <v>407</v>
      </c>
      <c r="M698" s="59" t="s">
        <v>429</v>
      </c>
      <c r="N698" s="59" t="s">
        <v>209</v>
      </c>
      <c r="O698" s="59" t="s">
        <v>207</v>
      </c>
      <c r="P698" s="47">
        <v>38972</v>
      </c>
      <c r="Q698" s="58">
        <v>-389.72</v>
      </c>
      <c r="R698" t="str">
        <f t="shared" si="16"/>
        <v>201711</v>
      </c>
      <c r="S698" s="39">
        <f>-Q698</f>
        <v>389.72</v>
      </c>
    </row>
    <row r="699" spans="1:19">
      <c r="A699" s="59" t="s">
        <v>198</v>
      </c>
      <c r="B699" s="59" t="s">
        <v>199</v>
      </c>
      <c r="C699" s="59" t="s">
        <v>200</v>
      </c>
      <c r="D699" s="59" t="s">
        <v>201</v>
      </c>
      <c r="E699" s="59" t="s">
        <v>201</v>
      </c>
      <c r="F699" s="59" t="s">
        <v>202</v>
      </c>
      <c r="G699" s="59" t="s">
        <v>203</v>
      </c>
      <c r="H699" s="59" t="s">
        <v>353</v>
      </c>
      <c r="I699" s="59" t="s">
        <v>408</v>
      </c>
      <c r="J699" s="59" t="s">
        <v>206</v>
      </c>
      <c r="K699" s="59" t="s">
        <v>207</v>
      </c>
      <c r="L699" s="59" t="s">
        <v>408</v>
      </c>
      <c r="M699" s="59" t="s">
        <v>429</v>
      </c>
      <c r="N699" s="59" t="s">
        <v>207</v>
      </c>
      <c r="O699" s="59" t="s">
        <v>207</v>
      </c>
      <c r="P699" s="47">
        <v>3528</v>
      </c>
      <c r="Q699" s="58">
        <v>35.28</v>
      </c>
      <c r="R699" t="str">
        <f t="shared" si="16"/>
        <v>201712</v>
      </c>
      <c r="S699" s="39">
        <f>Q699</f>
        <v>35.28</v>
      </c>
    </row>
    <row r="700" spans="1:19">
      <c r="A700" s="59" t="s">
        <v>198</v>
      </c>
      <c r="B700" s="59" t="s">
        <v>199</v>
      </c>
      <c r="C700" s="59" t="s">
        <v>200</v>
      </c>
      <c r="D700" s="59" t="s">
        <v>201</v>
      </c>
      <c r="E700" s="59" t="s">
        <v>201</v>
      </c>
      <c r="F700" s="59" t="s">
        <v>202</v>
      </c>
      <c r="G700" s="59" t="s">
        <v>203</v>
      </c>
      <c r="H700" s="59" t="s">
        <v>353</v>
      </c>
      <c r="I700" s="59" t="s">
        <v>409</v>
      </c>
      <c r="J700" s="59" t="s">
        <v>206</v>
      </c>
      <c r="K700" s="59" t="s">
        <v>207</v>
      </c>
      <c r="L700" s="59" t="s">
        <v>409</v>
      </c>
      <c r="M700" s="59" t="s">
        <v>429</v>
      </c>
      <c r="N700" s="59" t="s">
        <v>209</v>
      </c>
      <c r="O700" s="59" t="s">
        <v>207</v>
      </c>
      <c r="P700" s="47">
        <v>12604</v>
      </c>
      <c r="Q700" s="58">
        <v>-126.04</v>
      </c>
      <c r="R700" t="str">
        <f t="shared" si="16"/>
        <v>201712</v>
      </c>
      <c r="S700" s="39">
        <f>-Q700</f>
        <v>126.04</v>
      </c>
    </row>
    <row r="701" spans="1:19">
      <c r="A701" s="59" t="s">
        <v>198</v>
      </c>
      <c r="B701" s="59" t="s">
        <v>199</v>
      </c>
      <c r="C701" s="59" t="s">
        <v>200</v>
      </c>
      <c r="D701" s="59" t="s">
        <v>201</v>
      </c>
      <c r="E701" s="59" t="s">
        <v>201</v>
      </c>
      <c r="F701" s="59" t="s">
        <v>202</v>
      </c>
      <c r="G701" s="59" t="s">
        <v>203</v>
      </c>
      <c r="H701" s="59" t="s">
        <v>353</v>
      </c>
      <c r="I701" s="59" t="s">
        <v>410</v>
      </c>
      <c r="J701" s="59" t="s">
        <v>206</v>
      </c>
      <c r="K701" s="59" t="s">
        <v>207</v>
      </c>
      <c r="L701" s="59" t="s">
        <v>410</v>
      </c>
      <c r="M701" s="59" t="s">
        <v>429</v>
      </c>
      <c r="N701" s="59" t="s">
        <v>207</v>
      </c>
      <c r="O701" s="59" t="s">
        <v>207</v>
      </c>
      <c r="P701" s="47">
        <v>165215</v>
      </c>
      <c r="Q701" s="58">
        <v>1652.15</v>
      </c>
      <c r="R701" t="str">
        <f t="shared" si="16"/>
        <v>201712</v>
      </c>
      <c r="S701" s="39">
        <f>Q701</f>
        <v>1652.15</v>
      </c>
    </row>
    <row r="702" spans="1:19">
      <c r="A702" s="59" t="s">
        <v>198</v>
      </c>
      <c r="B702" s="59" t="s">
        <v>199</v>
      </c>
      <c r="C702" s="59" t="s">
        <v>200</v>
      </c>
      <c r="D702" s="59" t="s">
        <v>201</v>
      </c>
      <c r="E702" s="59" t="s">
        <v>201</v>
      </c>
      <c r="F702" s="59" t="s">
        <v>202</v>
      </c>
      <c r="G702" s="59" t="s">
        <v>203</v>
      </c>
      <c r="H702" s="59" t="s">
        <v>353</v>
      </c>
      <c r="I702" s="59" t="s">
        <v>411</v>
      </c>
      <c r="J702" s="59" t="s">
        <v>206</v>
      </c>
      <c r="K702" s="59" t="s">
        <v>207</v>
      </c>
      <c r="L702" s="59" t="s">
        <v>411</v>
      </c>
      <c r="M702" s="59" t="s">
        <v>429</v>
      </c>
      <c r="N702" s="59" t="s">
        <v>209</v>
      </c>
      <c r="O702" s="59" t="s">
        <v>207</v>
      </c>
      <c r="P702" s="47">
        <v>144972</v>
      </c>
      <c r="Q702" s="58">
        <v>-1449.72</v>
      </c>
      <c r="R702" t="str">
        <f t="shared" si="16"/>
        <v>201712</v>
      </c>
      <c r="S702" s="39">
        <f>-Q702</f>
        <v>1449.72</v>
      </c>
    </row>
    <row r="703" spans="1:19">
      <c r="A703" s="59" t="s">
        <v>198</v>
      </c>
      <c r="B703" s="59" t="s">
        <v>199</v>
      </c>
      <c r="C703" s="59" t="s">
        <v>200</v>
      </c>
      <c r="D703" s="59" t="s">
        <v>201</v>
      </c>
      <c r="E703" s="59" t="s">
        <v>201</v>
      </c>
      <c r="F703" s="59" t="s">
        <v>202</v>
      </c>
      <c r="G703" s="59" t="s">
        <v>203</v>
      </c>
      <c r="H703" s="59" t="s">
        <v>353</v>
      </c>
      <c r="I703" s="59" t="s">
        <v>412</v>
      </c>
      <c r="J703" s="59" t="s">
        <v>206</v>
      </c>
      <c r="K703" s="59" t="s">
        <v>207</v>
      </c>
      <c r="L703" s="59" t="s">
        <v>412</v>
      </c>
      <c r="M703" s="59" t="s">
        <v>429</v>
      </c>
      <c r="N703" s="59" t="s">
        <v>207</v>
      </c>
      <c r="O703" s="59" t="s">
        <v>207</v>
      </c>
      <c r="P703" s="47">
        <v>69527</v>
      </c>
      <c r="Q703" s="58">
        <v>695.27</v>
      </c>
      <c r="R703" t="str">
        <f t="shared" si="16"/>
        <v>201712</v>
      </c>
      <c r="S703" s="39">
        <f>Q703</f>
        <v>695.27</v>
      </c>
    </row>
    <row r="704" spans="1:19">
      <c r="A704" s="59" t="s">
        <v>198</v>
      </c>
      <c r="B704" s="59" t="s">
        <v>199</v>
      </c>
      <c r="C704" s="59" t="s">
        <v>200</v>
      </c>
      <c r="D704" s="59" t="s">
        <v>201</v>
      </c>
      <c r="E704" s="59" t="s">
        <v>201</v>
      </c>
      <c r="F704" s="59" t="s">
        <v>202</v>
      </c>
      <c r="G704" s="59" t="s">
        <v>203</v>
      </c>
      <c r="H704" s="59" t="s">
        <v>353</v>
      </c>
      <c r="I704" s="59" t="s">
        <v>413</v>
      </c>
      <c r="J704" s="59" t="s">
        <v>206</v>
      </c>
      <c r="K704" s="59" t="s">
        <v>207</v>
      </c>
      <c r="L704" s="59" t="s">
        <v>413</v>
      </c>
      <c r="M704" s="59" t="s">
        <v>429</v>
      </c>
      <c r="N704" s="59" t="s">
        <v>209</v>
      </c>
      <c r="O704" s="59" t="s">
        <v>207</v>
      </c>
      <c r="P704" s="47">
        <v>50120945</v>
      </c>
      <c r="Q704" s="55">
        <v>-501209.45</v>
      </c>
      <c r="R704" t="str">
        <f t="shared" si="16"/>
        <v>201712</v>
      </c>
      <c r="S704" s="39">
        <f>-Q704</f>
        <v>501209.45</v>
      </c>
    </row>
    <row r="705" spans="17:17">
      <c r="Q705" s="63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C61"/>
  <sheetViews>
    <sheetView showGridLines="0" tabSelected="1" view="pageBreakPreview" topLeftCell="A22" zoomScale="70" zoomScaleNormal="100" zoomScaleSheetLayoutView="70" workbookViewId="0">
      <selection activeCell="M11" sqref="M11"/>
    </sheetView>
  </sheetViews>
  <sheetFormatPr baseColWidth="10" defaultColWidth="10.81640625" defaultRowHeight="15.5"/>
  <cols>
    <col min="1" max="2" width="1.81640625" style="127" customWidth="1"/>
    <col min="3" max="3" width="2" style="127" customWidth="1"/>
    <col min="4" max="4" width="44.36328125" style="127" customWidth="1"/>
    <col min="5" max="5" width="8.1796875" style="127" hidden="1" customWidth="1"/>
    <col min="6" max="6" width="7.1796875" style="127" customWidth="1"/>
    <col min="7" max="7" width="0.36328125" style="127" customWidth="1"/>
    <col min="8" max="8" width="15.1796875" style="128" bestFit="1" customWidth="1"/>
    <col min="9" max="9" width="16.1796875" style="127" customWidth="1"/>
    <col min="10" max="10" width="2.1796875" style="129" customWidth="1"/>
    <col min="11" max="11" width="15.6328125" style="258" bestFit="1" customWidth="1"/>
    <col min="12" max="12" width="13.453125" style="258" bestFit="1" customWidth="1"/>
    <col min="13" max="13" width="16" style="258" customWidth="1"/>
    <col min="14" max="14" width="16.1796875" style="127" customWidth="1"/>
    <col min="15" max="15" width="15.1796875" style="127" customWidth="1"/>
    <col min="16" max="16" width="10" style="127" bestFit="1" customWidth="1"/>
    <col min="17" max="17" width="12.81640625" style="127" customWidth="1"/>
    <col min="18" max="19" width="10.81640625" style="127" customWidth="1"/>
    <col min="20" max="23" width="10.81640625" style="127"/>
    <col min="24" max="24" width="14.453125" style="127" bestFit="1" customWidth="1"/>
    <col min="25" max="25" width="12.1796875" style="127" bestFit="1" customWidth="1"/>
    <col min="26" max="26" width="10.81640625" style="127"/>
    <col min="27" max="27" width="43.81640625" style="127" bestFit="1" customWidth="1"/>
    <col min="28" max="16384" width="10.81640625" style="127"/>
  </cols>
  <sheetData>
    <row r="1" spans="1:28" s="215" customFormat="1" ht="18">
      <c r="A1" s="257" t="s">
        <v>4561</v>
      </c>
      <c r="B1" s="214"/>
      <c r="C1" s="274"/>
      <c r="D1" s="14"/>
      <c r="E1" s="5"/>
      <c r="F1" s="5"/>
      <c r="H1" s="14"/>
      <c r="I1" s="5"/>
      <c r="J1" s="14"/>
      <c r="K1" s="5"/>
      <c r="L1" s="5"/>
      <c r="M1" s="5"/>
    </row>
    <row r="2" spans="1:28" ht="18">
      <c r="A2" s="248"/>
      <c r="K2" s="127"/>
      <c r="L2" s="127"/>
      <c r="M2" s="127"/>
    </row>
    <row r="3" spans="1:28" ht="18">
      <c r="A3" s="606" t="s">
        <v>4581</v>
      </c>
      <c r="B3" s="277"/>
      <c r="C3" s="129"/>
      <c r="D3" s="129"/>
      <c r="E3" s="129"/>
      <c r="F3" s="129"/>
      <c r="G3" s="129"/>
      <c r="H3" s="130"/>
      <c r="I3" s="129"/>
      <c r="K3" s="129"/>
      <c r="L3" s="129"/>
      <c r="M3" s="129"/>
    </row>
    <row r="4" spans="1:28" s="132" customFormat="1" ht="18">
      <c r="A4" s="606" t="s">
        <v>4580</v>
      </c>
      <c r="B4" s="278"/>
      <c r="C4" s="131"/>
      <c r="D4" s="131"/>
      <c r="E4" s="131"/>
      <c r="F4" s="131"/>
      <c r="G4" s="131"/>
      <c r="H4" s="295"/>
      <c r="I4" s="131"/>
      <c r="J4" s="131"/>
      <c r="K4" s="131"/>
      <c r="L4" s="131"/>
      <c r="M4" s="131"/>
    </row>
    <row r="5" spans="1:28" s="131" customFormat="1" ht="17.5">
      <c r="A5" s="273" t="s">
        <v>1555</v>
      </c>
      <c r="B5" s="275"/>
      <c r="C5" s="133"/>
      <c r="D5" s="133"/>
      <c r="E5" s="133"/>
      <c r="F5" s="133"/>
      <c r="G5" s="133"/>
      <c r="H5" s="134"/>
      <c r="I5" s="133"/>
      <c r="J5" s="133"/>
      <c r="K5" s="133"/>
    </row>
    <row r="6" spans="1:28" s="129" customFormat="1">
      <c r="A6" s="135"/>
      <c r="H6" s="130"/>
    </row>
    <row r="7" spans="1:28" s="129" customFormat="1">
      <c r="A7" s="135"/>
      <c r="H7" s="130"/>
      <c r="I7" s="279" t="s">
        <v>1497</v>
      </c>
      <c r="J7" s="279"/>
      <c r="K7" s="279" t="s">
        <v>146</v>
      </c>
      <c r="L7" s="279"/>
      <c r="M7" s="279"/>
    </row>
    <row r="8" spans="1:28" s="129" customFormat="1">
      <c r="A8" s="135"/>
      <c r="H8" s="295" t="s">
        <v>4538</v>
      </c>
      <c r="I8" s="280">
        <v>2024</v>
      </c>
      <c r="J8" s="281"/>
      <c r="K8" s="280">
        <v>2023</v>
      </c>
      <c r="L8" s="280"/>
      <c r="M8" s="280"/>
    </row>
    <row r="9" spans="1:28" s="129" customFormat="1">
      <c r="A9" s="135"/>
      <c r="H9" s="295"/>
      <c r="I9" s="280" t="s">
        <v>448</v>
      </c>
      <c r="J9" s="281"/>
      <c r="K9" s="280" t="s">
        <v>145</v>
      </c>
      <c r="L9" s="280"/>
      <c r="M9" s="280"/>
    </row>
    <row r="10" spans="1:28" ht="14.25" customHeight="1">
      <c r="A10" s="132" t="s">
        <v>2</v>
      </c>
      <c r="B10" s="129"/>
      <c r="C10" s="129"/>
      <c r="D10" s="129"/>
      <c r="E10" s="129"/>
      <c r="F10" s="129"/>
      <c r="G10" s="129"/>
      <c r="H10" s="136"/>
      <c r="I10" s="137"/>
      <c r="J10" s="136"/>
      <c r="K10" s="137"/>
      <c r="L10" s="137"/>
      <c r="M10" s="137"/>
      <c r="AA10" s="629"/>
      <c r="AB10" s="425"/>
    </row>
    <row r="11" spans="1:28" ht="14.25" customHeight="1">
      <c r="A11" s="127" t="s">
        <v>4564</v>
      </c>
      <c r="B11" s="12"/>
      <c r="C11" s="129"/>
      <c r="D11" s="129"/>
      <c r="E11" s="129"/>
      <c r="F11" s="129"/>
      <c r="G11" s="129"/>
      <c r="H11" s="138"/>
      <c r="I11" s="610"/>
      <c r="J11" s="136"/>
      <c r="K11" s="137"/>
      <c r="L11" s="137"/>
      <c r="M11" s="137"/>
      <c r="AA11" s="425"/>
      <c r="AB11" s="425"/>
    </row>
    <row r="12" spans="1:28" ht="14.25" customHeight="1">
      <c r="B12" s="127" t="s">
        <v>477</v>
      </c>
      <c r="H12" s="127"/>
      <c r="I12" s="40">
        <v>4278162</v>
      </c>
      <c r="J12" s="40"/>
      <c r="K12" s="40">
        <v>6761786</v>
      </c>
      <c r="L12" s="40"/>
      <c r="M12" s="40"/>
      <c r="X12" s="143">
        <v>2483624</v>
      </c>
      <c r="AA12" s="425"/>
      <c r="AB12" s="425"/>
    </row>
    <row r="13" spans="1:28" ht="14.25" customHeight="1">
      <c r="B13" s="127" t="s">
        <v>478</v>
      </c>
      <c r="H13" s="127"/>
      <c r="I13" s="40">
        <v>25460270</v>
      </c>
      <c r="J13" s="40"/>
      <c r="K13" s="139">
        <v>25895365</v>
      </c>
      <c r="L13" s="40"/>
      <c r="M13" s="40"/>
      <c r="O13" s="140"/>
      <c r="X13" s="143">
        <v>435095</v>
      </c>
      <c r="AA13" s="425"/>
      <c r="AB13" s="425"/>
    </row>
    <row r="14" spans="1:28">
      <c r="A14" s="127" t="s">
        <v>479</v>
      </c>
      <c r="H14" s="128" t="s">
        <v>4604</v>
      </c>
      <c r="I14" s="218">
        <v>29738432</v>
      </c>
      <c r="J14" s="40"/>
      <c r="K14" s="218">
        <v>32657151</v>
      </c>
      <c r="L14" s="40"/>
      <c r="M14" s="40"/>
      <c r="AA14" s="425"/>
      <c r="AB14" s="425"/>
    </row>
    <row r="15" spans="1:28" ht="14.25" customHeight="1">
      <c r="A15" s="129"/>
      <c r="B15" s="129"/>
      <c r="C15" s="129"/>
      <c r="D15" s="129"/>
      <c r="E15" s="129"/>
      <c r="F15" s="129"/>
      <c r="G15" s="129"/>
      <c r="H15" s="130"/>
      <c r="I15" s="380"/>
      <c r="J15" s="141"/>
      <c r="K15" s="380"/>
      <c r="L15" s="40"/>
      <c r="M15" s="141"/>
      <c r="Y15" s="143"/>
      <c r="AA15" s="425"/>
      <c r="AB15" s="425"/>
    </row>
    <row r="16" spans="1:28" ht="14.25" customHeight="1">
      <c r="A16" s="127" t="s">
        <v>615</v>
      </c>
      <c r="B16" s="129"/>
      <c r="C16" s="129"/>
      <c r="D16" s="129"/>
      <c r="E16" s="129"/>
      <c r="F16" s="129"/>
      <c r="G16" s="129"/>
      <c r="H16" s="130"/>
      <c r="I16" s="380"/>
      <c r="J16" s="141"/>
      <c r="K16" s="380"/>
      <c r="L16" s="40"/>
      <c r="M16" s="141"/>
      <c r="X16" s="15"/>
      <c r="AA16" s="425"/>
      <c r="AB16" s="425"/>
    </row>
    <row r="17" spans="1:28" ht="14.25" customHeight="1">
      <c r="A17" s="129"/>
      <c r="B17" s="129" t="s">
        <v>4592</v>
      </c>
      <c r="C17" s="129"/>
      <c r="D17" s="129"/>
      <c r="E17" s="129"/>
      <c r="F17" s="129"/>
      <c r="G17" s="129"/>
      <c r="H17" s="128" t="s">
        <v>4614</v>
      </c>
      <c r="I17" s="40">
        <v>21932001</v>
      </c>
      <c r="J17" s="40"/>
      <c r="K17" s="40">
        <v>20516409</v>
      </c>
      <c r="L17" s="40"/>
      <c r="M17" s="40"/>
      <c r="R17" s="142"/>
      <c r="U17" s="142"/>
      <c r="V17" s="142"/>
      <c r="W17" s="142"/>
      <c r="X17" s="143">
        <v>-1415592</v>
      </c>
      <c r="AA17" s="425"/>
      <c r="AB17" s="425"/>
    </row>
    <row r="18" spans="1:28">
      <c r="A18" s="129"/>
      <c r="B18" s="129" t="s">
        <v>4593</v>
      </c>
      <c r="C18" s="129"/>
      <c r="D18" s="620"/>
      <c r="E18" s="620"/>
      <c r="F18" s="620"/>
      <c r="G18" s="129"/>
      <c r="H18" s="128" t="s">
        <v>4603</v>
      </c>
      <c r="I18" s="44">
        <v>183580</v>
      </c>
      <c r="J18" s="40"/>
      <c r="K18" s="139">
        <v>183580</v>
      </c>
      <c r="L18" s="40"/>
      <c r="M18" s="40"/>
      <c r="N18" s="649"/>
      <c r="P18" s="618"/>
      <c r="X18" s="15"/>
      <c r="AA18" s="425"/>
      <c r="AB18" s="425"/>
    </row>
    <row r="19" spans="1:28">
      <c r="E19" s="129"/>
      <c r="F19" s="129"/>
      <c r="G19" s="129"/>
      <c r="H19" s="130"/>
      <c r="I19" s="218">
        <v>22115581</v>
      </c>
      <c r="J19" s="40"/>
      <c r="K19" s="218">
        <v>20699989</v>
      </c>
      <c r="L19" s="40"/>
      <c r="M19" s="40"/>
      <c r="X19" s="15"/>
      <c r="Y19" s="127">
        <v>241230</v>
      </c>
      <c r="Z19" s="143"/>
      <c r="AA19" s="425"/>
      <c r="AB19" s="425"/>
    </row>
    <row r="20" spans="1:28">
      <c r="A20" s="129"/>
      <c r="B20" s="129"/>
      <c r="C20" s="129"/>
      <c r="D20" s="129"/>
      <c r="E20" s="129"/>
      <c r="F20" s="129"/>
      <c r="G20" s="129"/>
      <c r="H20" s="130"/>
      <c r="I20" s="380"/>
      <c r="J20" s="400">
        <v>2339761</v>
      </c>
      <c r="K20" s="380"/>
      <c r="L20" s="40"/>
      <c r="M20" s="141"/>
      <c r="AB20" s="425"/>
    </row>
    <row r="21" spans="1:28" s="258" customFormat="1" hidden="1">
      <c r="A21" s="127" t="s">
        <v>4539</v>
      </c>
      <c r="B21" s="127"/>
      <c r="C21" s="127"/>
      <c r="D21" s="127"/>
      <c r="H21" s="128"/>
      <c r="I21" s="474">
        <v>0</v>
      </c>
      <c r="J21" s="624"/>
      <c r="K21" s="624">
        <v>0</v>
      </c>
      <c r="L21" s="624"/>
      <c r="M21" s="624"/>
      <c r="N21" s="127"/>
      <c r="X21" s="632">
        <v>0</v>
      </c>
    </row>
    <row r="22" spans="1:28">
      <c r="A22" s="658" t="s">
        <v>4540</v>
      </c>
      <c r="D22" s="362"/>
      <c r="E22" s="362"/>
      <c r="F22" s="362"/>
      <c r="G22" s="362"/>
      <c r="H22" s="128">
        <v>16</v>
      </c>
      <c r="I22" s="40">
        <v>118877</v>
      </c>
      <c r="J22" s="44"/>
      <c r="K22" s="44">
        <v>146446</v>
      </c>
      <c r="L22" s="40"/>
      <c r="M22" s="44"/>
      <c r="N22" s="362"/>
      <c r="O22" s="362"/>
      <c r="P22" s="362"/>
      <c r="Q22" s="362"/>
      <c r="R22" s="362"/>
      <c r="U22" s="362"/>
      <c r="V22" s="362"/>
      <c r="W22" s="362"/>
      <c r="X22" s="363">
        <v>27569</v>
      </c>
      <c r="Y22" s="362"/>
      <c r="AA22" s="425"/>
      <c r="AB22" s="425"/>
    </row>
    <row r="23" spans="1:28">
      <c r="A23" s="129" t="s">
        <v>43</v>
      </c>
      <c r="C23" s="129"/>
      <c r="D23" s="129"/>
      <c r="E23" s="129"/>
      <c r="F23" s="129"/>
      <c r="G23" s="129"/>
      <c r="H23" s="130" t="s">
        <v>4605</v>
      </c>
      <c r="I23" s="40">
        <v>21559</v>
      </c>
      <c r="J23" s="40"/>
      <c r="K23" s="147">
        <v>1136</v>
      </c>
      <c r="L23" s="40"/>
      <c r="M23" s="147"/>
      <c r="X23" s="143"/>
      <c r="AA23" s="425"/>
      <c r="AB23" s="425"/>
    </row>
    <row r="24" spans="1:28">
      <c r="A24" s="129" t="s">
        <v>3</v>
      </c>
      <c r="C24" s="129"/>
      <c r="D24" s="129"/>
      <c r="E24" s="129"/>
      <c r="F24" s="129"/>
      <c r="G24" s="129"/>
      <c r="H24" s="128" t="s">
        <v>4601</v>
      </c>
      <c r="I24" s="40">
        <v>6132789</v>
      </c>
      <c r="J24" s="40"/>
      <c r="K24" s="40">
        <v>1064033</v>
      </c>
      <c r="L24" s="624"/>
      <c r="M24" s="624"/>
      <c r="O24" s="258"/>
      <c r="P24" s="258"/>
      <c r="Q24" s="258"/>
      <c r="R24" s="258"/>
      <c r="X24" s="143">
        <v>-5068756</v>
      </c>
      <c r="AA24" s="425"/>
      <c r="AB24" s="425"/>
    </row>
    <row r="25" spans="1:28" ht="16" thickBot="1">
      <c r="A25" s="129" t="s">
        <v>140</v>
      </c>
      <c r="F25" s="129"/>
      <c r="G25" s="129"/>
      <c r="H25" s="128">
        <v>16</v>
      </c>
      <c r="I25" s="252">
        <v>58127238</v>
      </c>
      <c r="J25" s="40"/>
      <c r="K25" s="252">
        <v>54568755</v>
      </c>
      <c r="L25" s="40"/>
      <c r="M25" s="40"/>
      <c r="O25" s="143"/>
      <c r="P25" s="143"/>
      <c r="Q25" s="142"/>
      <c r="X25" s="143"/>
      <c r="AA25" s="425"/>
      <c r="AB25" s="425"/>
    </row>
    <row r="26" spans="1:28" ht="16" thickTop="1">
      <c r="B26" s="129"/>
      <c r="C26" s="129"/>
      <c r="D26" s="129"/>
      <c r="E26" s="129"/>
      <c r="F26" s="129"/>
      <c r="G26" s="380"/>
      <c r="H26" s="392"/>
      <c r="I26" s="380"/>
      <c r="J26" s="141"/>
      <c r="K26" s="380"/>
      <c r="L26" s="40"/>
      <c r="M26" s="141"/>
      <c r="N26" s="142"/>
      <c r="O26" s="142"/>
      <c r="P26" s="143"/>
      <c r="Z26" s="143"/>
      <c r="AA26" s="425"/>
      <c r="AB26" s="425"/>
    </row>
    <row r="27" spans="1:28">
      <c r="A27" s="132" t="s">
        <v>4</v>
      </c>
      <c r="B27" s="129"/>
      <c r="C27" s="129"/>
      <c r="D27" s="129"/>
      <c r="E27" s="132"/>
      <c r="F27" s="129"/>
      <c r="G27" s="129"/>
      <c r="H27" s="130"/>
      <c r="I27" s="380"/>
      <c r="J27" s="141"/>
      <c r="K27" s="380"/>
      <c r="L27" s="40"/>
      <c r="M27" s="141"/>
      <c r="X27" s="143"/>
      <c r="AA27" s="629"/>
      <c r="AB27" s="425"/>
    </row>
    <row r="28" spans="1:28">
      <c r="A28" s="127" t="s">
        <v>1494</v>
      </c>
      <c r="B28" s="129"/>
      <c r="C28" s="129"/>
      <c r="D28" s="129"/>
      <c r="E28" s="132"/>
      <c r="F28" s="129"/>
      <c r="G28" s="129"/>
      <c r="H28" s="130"/>
      <c r="I28" s="380"/>
      <c r="J28" s="141"/>
      <c r="K28" s="380"/>
      <c r="L28" s="40"/>
      <c r="M28" s="141"/>
      <c r="AA28" s="425"/>
      <c r="AB28" s="425"/>
    </row>
    <row r="29" spans="1:28">
      <c r="A29" s="127" t="s">
        <v>6</v>
      </c>
      <c r="B29" s="129"/>
      <c r="C29" s="129"/>
      <c r="D29" s="129"/>
      <c r="E29" s="132"/>
      <c r="F29" s="129"/>
      <c r="G29" s="129"/>
      <c r="H29" s="128" t="s">
        <v>4601</v>
      </c>
      <c r="I29" s="380">
        <v>2155612.7799999998</v>
      </c>
      <c r="J29" s="141"/>
      <c r="K29" s="380">
        <v>68</v>
      </c>
      <c r="L29" s="40"/>
      <c r="M29" s="141"/>
      <c r="AA29" s="425"/>
      <c r="AB29" s="425"/>
    </row>
    <row r="30" spans="1:28" ht="14.25" customHeight="1">
      <c r="A30" s="127" t="s">
        <v>5</v>
      </c>
      <c r="H30" s="128" t="s">
        <v>4601</v>
      </c>
      <c r="I30" s="40">
        <v>149309</v>
      </c>
      <c r="J30" s="40"/>
      <c r="K30" s="40">
        <v>80828</v>
      </c>
      <c r="L30" s="40"/>
      <c r="M30" s="40"/>
      <c r="X30" s="143">
        <v>-68481</v>
      </c>
      <c r="AA30" s="425"/>
      <c r="AB30" s="425"/>
    </row>
    <row r="31" spans="1:28" ht="14.25" customHeight="1">
      <c r="A31" s="460" t="s">
        <v>45</v>
      </c>
      <c r="B31" s="144"/>
      <c r="D31" s="145"/>
      <c r="E31" s="145"/>
      <c r="F31" s="144"/>
      <c r="H31" s="128" t="s">
        <v>4602</v>
      </c>
      <c r="I31" s="40">
        <v>9454823</v>
      </c>
      <c r="J31" s="40"/>
      <c r="K31" s="40">
        <v>9591062</v>
      </c>
      <c r="L31" s="40"/>
      <c r="M31" s="40"/>
      <c r="Q31" s="143"/>
      <c r="X31" s="143">
        <v>136239</v>
      </c>
      <c r="AA31" s="630"/>
      <c r="AB31" s="425"/>
    </row>
    <row r="32" spans="1:28">
      <c r="A32" s="146" t="s">
        <v>141</v>
      </c>
      <c r="B32" s="129"/>
      <c r="H32" s="128">
        <v>16</v>
      </c>
      <c r="I32" s="218">
        <v>11759745</v>
      </c>
      <c r="J32" s="40"/>
      <c r="K32" s="218">
        <v>9671958</v>
      </c>
      <c r="L32" s="40"/>
      <c r="M32" s="40"/>
      <c r="Q32" s="142"/>
      <c r="X32" s="143">
        <v>-2087787</v>
      </c>
      <c r="AA32" s="631"/>
      <c r="AB32" s="425"/>
    </row>
    <row r="33" spans="1:29" ht="10.25" customHeight="1">
      <c r="A33" s="146"/>
      <c r="B33" s="129"/>
      <c r="I33" s="40"/>
      <c r="J33" s="40"/>
      <c r="K33" s="40"/>
      <c r="L33" s="40"/>
      <c r="M33" s="40"/>
      <c r="Q33" s="142"/>
      <c r="X33" s="143"/>
      <c r="AA33" s="631"/>
      <c r="AB33" s="425"/>
    </row>
    <row r="34" spans="1:29">
      <c r="A34" s="127" t="s">
        <v>1790</v>
      </c>
      <c r="B34" s="132"/>
      <c r="C34" s="132"/>
      <c r="D34" s="132"/>
      <c r="E34" s="132"/>
      <c r="F34" s="132"/>
      <c r="H34" s="127"/>
      <c r="I34" s="380"/>
      <c r="J34" s="141"/>
      <c r="K34" s="380"/>
      <c r="L34" s="40"/>
      <c r="M34" s="141"/>
      <c r="AA34" s="425"/>
      <c r="AB34" s="425"/>
    </row>
    <row r="35" spans="1:29">
      <c r="A35" s="127" t="s">
        <v>7</v>
      </c>
      <c r="H35" s="128">
        <v>16</v>
      </c>
      <c r="I35" s="40">
        <v>150000</v>
      </c>
      <c r="J35" s="40"/>
      <c r="K35" s="40">
        <v>150000</v>
      </c>
      <c r="L35" s="40"/>
      <c r="M35" s="40"/>
      <c r="AA35" s="425"/>
      <c r="AB35" s="425"/>
    </row>
    <row r="36" spans="1:29">
      <c r="A36" s="127" t="s">
        <v>8</v>
      </c>
      <c r="H36" s="128">
        <v>16</v>
      </c>
      <c r="I36" s="40">
        <v>2089458</v>
      </c>
      <c r="J36" s="40"/>
      <c r="K36" s="40">
        <v>2089458</v>
      </c>
      <c r="L36" s="40"/>
      <c r="M36" s="40"/>
      <c r="AA36" s="425"/>
      <c r="AB36" s="425"/>
    </row>
    <row r="37" spans="1:29">
      <c r="A37" s="127" t="s">
        <v>459</v>
      </c>
      <c r="H37" s="128">
        <v>16</v>
      </c>
      <c r="I37" s="40">
        <v>5348</v>
      </c>
      <c r="J37" s="147"/>
      <c r="K37" s="147">
        <v>5348</v>
      </c>
      <c r="L37" s="40"/>
      <c r="M37" s="147"/>
      <c r="AA37" s="425"/>
      <c r="AB37" s="425"/>
    </row>
    <row r="38" spans="1:29">
      <c r="A38" s="127" t="s">
        <v>614</v>
      </c>
      <c r="H38" s="128">
        <v>16</v>
      </c>
      <c r="I38" s="40">
        <v>146526</v>
      </c>
      <c r="J38" s="147"/>
      <c r="K38" s="147">
        <v>146526</v>
      </c>
      <c r="L38" s="40"/>
      <c r="M38" s="147"/>
      <c r="N38" s="143"/>
      <c r="X38" s="143"/>
      <c r="AA38" s="425"/>
      <c r="AB38" s="425"/>
    </row>
    <row r="39" spans="1:29">
      <c r="A39" s="127" t="s">
        <v>46</v>
      </c>
      <c r="H39" s="128">
        <v>16</v>
      </c>
      <c r="I39" s="139">
        <v>43976161</v>
      </c>
      <c r="J39" s="141"/>
      <c r="K39" s="139">
        <v>42505465</v>
      </c>
      <c r="L39" s="40"/>
      <c r="M39" s="40"/>
      <c r="AA39" s="425"/>
      <c r="AB39" s="425"/>
    </row>
    <row r="40" spans="1:29">
      <c r="A40" s="146" t="s">
        <v>1552</v>
      </c>
      <c r="B40" s="129"/>
      <c r="H40" s="128">
        <v>16</v>
      </c>
      <c r="I40" s="139">
        <v>46367493</v>
      </c>
      <c r="J40" s="141"/>
      <c r="K40" s="139">
        <v>44896797</v>
      </c>
      <c r="L40" s="624"/>
      <c r="M40" s="624"/>
      <c r="O40" s="258"/>
      <c r="P40" s="258"/>
      <c r="Q40" s="258"/>
      <c r="R40" s="258"/>
      <c r="AA40" s="631"/>
      <c r="AC40" s="425"/>
    </row>
    <row r="41" spans="1:29" ht="16" thickBot="1">
      <c r="A41" s="129" t="s">
        <v>142</v>
      </c>
      <c r="I41" s="252">
        <v>58127238</v>
      </c>
      <c r="J41" s="141"/>
      <c r="K41" s="252">
        <v>54568755</v>
      </c>
      <c r="L41" s="40"/>
      <c r="M41" s="40"/>
      <c r="O41" s="143"/>
      <c r="P41" s="143"/>
      <c r="AA41" s="425"/>
      <c r="AC41" s="425"/>
    </row>
    <row r="42" spans="1:29" ht="16" thickTop="1">
      <c r="A42" s="131"/>
      <c r="H42" s="127"/>
      <c r="I42" s="141"/>
      <c r="J42" s="141"/>
      <c r="K42" s="380"/>
      <c r="L42" s="380"/>
      <c r="M42" s="380"/>
    </row>
    <row r="43" spans="1:29">
      <c r="A43" s="131"/>
      <c r="H43" s="127"/>
      <c r="I43" s="141"/>
      <c r="J43" s="141"/>
      <c r="K43" s="141"/>
      <c r="L43" s="141"/>
      <c r="M43" s="141"/>
      <c r="O43" s="143"/>
    </row>
    <row r="44" spans="1:29" ht="12.75" customHeight="1">
      <c r="A44" s="129"/>
      <c r="G44" s="14"/>
      <c r="H44" s="127"/>
      <c r="I44" s="141"/>
      <c r="J44" s="141"/>
      <c r="K44" s="380"/>
      <c r="L44" s="380"/>
      <c r="M44" s="380"/>
    </row>
    <row r="45" spans="1:29">
      <c r="A45" s="131"/>
      <c r="G45" s="143"/>
      <c r="H45" s="127"/>
      <c r="I45" s="141"/>
      <c r="J45" s="141"/>
      <c r="K45" s="259"/>
      <c r="L45" s="259"/>
      <c r="M45" s="259"/>
      <c r="O45" s="143"/>
    </row>
    <row r="46" spans="1:29">
      <c r="A46" s="131"/>
      <c r="H46" s="127"/>
      <c r="I46" s="12">
        <v>0</v>
      </c>
      <c r="J46" s="12"/>
      <c r="K46" s="260">
        <v>0</v>
      </c>
      <c r="L46" s="260"/>
      <c r="M46" s="260"/>
      <c r="N46" s="143"/>
      <c r="O46" s="143"/>
    </row>
    <row r="47" spans="1:29">
      <c r="A47" s="131"/>
      <c r="H47" s="127"/>
      <c r="I47" s="390"/>
      <c r="J47" s="141"/>
      <c r="K47" s="259"/>
      <c r="L47" s="259"/>
      <c r="M47" s="259"/>
    </row>
    <row r="48" spans="1:29">
      <c r="A48" s="131"/>
      <c r="H48" s="127"/>
      <c r="I48" s="380"/>
      <c r="J48" s="141"/>
      <c r="K48" s="259"/>
      <c r="L48" s="259"/>
      <c r="M48" s="259"/>
    </row>
    <row r="49" spans="1:19">
      <c r="A49" s="131"/>
      <c r="H49" s="127"/>
      <c r="I49" s="380"/>
      <c r="J49" s="141"/>
      <c r="K49" s="391"/>
      <c r="L49" s="391"/>
      <c r="M49" s="391"/>
    </row>
    <row r="50" spans="1:19">
      <c r="A50" s="131"/>
      <c r="H50" s="127"/>
      <c r="I50" s="141"/>
      <c r="J50" s="141"/>
    </row>
    <row r="51" spans="1:19">
      <c r="A51" s="131"/>
      <c r="H51" s="127"/>
      <c r="I51" s="141"/>
      <c r="J51" s="141"/>
      <c r="S51" s="140"/>
    </row>
    <row r="52" spans="1:19">
      <c r="K52" s="261"/>
      <c r="L52" s="261"/>
      <c r="M52" s="261"/>
      <c r="N52" s="143"/>
    </row>
    <row r="53" spans="1:19">
      <c r="A53" s="148"/>
      <c r="H53" s="127"/>
      <c r="I53" s="141"/>
      <c r="J53" s="141"/>
      <c r="K53" s="259"/>
      <c r="L53" s="259"/>
      <c r="M53" s="259"/>
    </row>
    <row r="54" spans="1:19">
      <c r="A54" s="148"/>
      <c r="B54" s="149"/>
      <c r="C54" s="149"/>
      <c r="D54" s="149"/>
      <c r="E54" s="149"/>
      <c r="F54" s="149"/>
      <c r="G54" s="148"/>
      <c r="H54" s="150"/>
      <c r="I54" s="381"/>
      <c r="J54" s="151"/>
    </row>
    <row r="55" spans="1:19">
      <c r="A55" s="148"/>
      <c r="B55" s="149"/>
      <c r="C55" s="149"/>
      <c r="D55" s="149"/>
      <c r="E55" s="149"/>
      <c r="F55" s="149"/>
      <c r="G55" s="148"/>
      <c r="H55" s="150"/>
      <c r="I55" s="381"/>
      <c r="J55" s="151"/>
    </row>
    <row r="56" spans="1:19">
      <c r="A56" s="148"/>
      <c r="B56" s="149"/>
      <c r="C56" s="149"/>
      <c r="D56" s="149"/>
      <c r="E56" s="149"/>
      <c r="F56" s="149"/>
      <c r="G56" s="148"/>
      <c r="H56" s="150"/>
      <c r="I56" s="381"/>
      <c r="J56" s="151"/>
    </row>
    <row r="57" spans="1:19">
      <c r="A57" s="700"/>
      <c r="B57" s="700"/>
      <c r="C57" s="700"/>
      <c r="D57" s="700"/>
      <c r="E57" s="700"/>
      <c r="F57" s="700"/>
      <c r="G57" s="700"/>
      <c r="H57" s="700"/>
      <c r="I57" s="700"/>
      <c r="J57" s="700"/>
      <c r="K57" s="700"/>
      <c r="L57" s="421"/>
      <c r="M57" s="421"/>
    </row>
    <row r="58" spans="1:19">
      <c r="H58" s="127"/>
      <c r="J58" s="127"/>
    </row>
    <row r="59" spans="1:19" s="144" customFormat="1">
      <c r="A59" s="701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422"/>
      <c r="M59" s="422"/>
    </row>
    <row r="60" spans="1:19" s="144" customFormat="1">
      <c r="H60" s="152"/>
      <c r="J60" s="153"/>
      <c r="K60" s="262"/>
      <c r="L60" s="262"/>
      <c r="M60" s="262"/>
    </row>
    <row r="61" spans="1:19" s="144" customFormat="1">
      <c r="H61" s="152"/>
      <c r="J61" s="153"/>
      <c r="K61" s="262"/>
      <c r="L61" s="262"/>
      <c r="M61" s="262"/>
    </row>
  </sheetData>
  <mergeCells count="2">
    <mergeCell ref="A57:K57"/>
    <mergeCell ref="A59:K59"/>
  </mergeCells>
  <printOptions horizontalCentered="1"/>
  <pageMargins left="0.78740157480314965" right="0.74803149606299213" top="0.47244094488188981" bottom="1.1811023622047245" header="0" footer="0.59055118110236227"/>
  <pageSetup scale="80" orientation="portrait" r:id="rId1"/>
  <headerFooter>
    <oddFooter>&amp;L
&amp;C&amp;"Times New Roman,Normal"&amp;12Las notas que se adjuntan son parte integral de estos estados financieros consolidados intermedios condensados.
-2-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L62"/>
  <sheetViews>
    <sheetView showGridLines="0" view="pageBreakPreview" topLeftCell="D23" zoomScale="70" zoomScaleNormal="100" zoomScaleSheetLayoutView="70" workbookViewId="0">
      <selection activeCell="P29" sqref="P29:Q40"/>
    </sheetView>
  </sheetViews>
  <sheetFormatPr baseColWidth="10" defaultColWidth="5.1796875" defaultRowHeight="15.5"/>
  <cols>
    <col min="1" max="1" width="2.453125" style="7" customWidth="1"/>
    <col min="2" max="2" width="55.81640625" style="7" customWidth="1"/>
    <col min="3" max="3" width="11.1796875" style="7" hidden="1" customWidth="1"/>
    <col min="4" max="4" width="1" style="7" customWidth="1"/>
    <col min="5" max="5" width="8.1796875" style="7" hidden="1" customWidth="1"/>
    <col min="6" max="6" width="5.36328125" style="7" customWidth="1"/>
    <col min="7" max="7" width="9.453125" style="7" hidden="1" customWidth="1"/>
    <col min="8" max="8" width="12.1796875" style="7" customWidth="1"/>
    <col min="9" max="9" width="7.81640625" style="7" bestFit="1" customWidth="1"/>
    <col min="10" max="10" width="12.453125" style="304" hidden="1" customWidth="1"/>
    <col min="11" max="11" width="8" style="159" hidden="1" customWidth="1"/>
    <col min="12" max="12" width="12.453125" style="7" hidden="1" customWidth="1"/>
    <col min="13" max="13" width="1.81640625" style="159" customWidth="1"/>
    <col min="14" max="14" width="14.54296875" style="43" customWidth="1"/>
    <col min="15" max="15" width="1.81640625" style="159" customWidth="1"/>
    <col min="16" max="16" width="15.1796875" style="7" bestFit="1" customWidth="1"/>
    <col min="17" max="17" width="19.08984375" style="286" customWidth="1"/>
    <col min="18" max="21" width="14" style="286" customWidth="1"/>
    <col min="22" max="22" width="6" style="7" customWidth="1"/>
    <col min="23" max="23" width="15.1796875" style="7" bestFit="1" customWidth="1"/>
    <col min="24" max="24" width="10.81640625" style="7" hidden="1" customWidth="1"/>
    <col min="25" max="25" width="4" style="7" customWidth="1"/>
    <col min="26" max="26" width="11.1796875" style="7" bestFit="1" customWidth="1"/>
    <col min="27" max="37" width="10.81640625" style="7" customWidth="1"/>
    <col min="38" max="38" width="17.1796875" style="7" bestFit="1" customWidth="1"/>
    <col min="39" max="254" width="10.81640625" style="7" customWidth="1"/>
    <col min="255" max="255" width="2.453125" style="7" customWidth="1"/>
    <col min="256" max="256" width="1.81640625" style="7" customWidth="1"/>
    <col min="257" max="257" width="1.453125" style="7" customWidth="1"/>
    <col min="258" max="258" width="1.81640625" style="7" customWidth="1"/>
    <col min="259" max="259" width="4.54296875" style="7" customWidth="1"/>
    <col min="260" max="16384" width="5.1796875" style="7"/>
  </cols>
  <sheetData>
    <row r="1" spans="1:38" s="215" customFormat="1" ht="19.5" customHeight="1">
      <c r="A1" s="257" t="s">
        <v>4561</v>
      </c>
      <c r="B1" s="379"/>
      <c r="C1" s="364"/>
      <c r="D1" s="14"/>
      <c r="E1" s="5"/>
      <c r="F1" s="5"/>
      <c r="H1" s="14"/>
      <c r="I1" s="5"/>
      <c r="J1" s="14"/>
      <c r="K1" s="5"/>
      <c r="N1" s="5"/>
    </row>
    <row r="2" spans="1:38" s="127" customFormat="1" ht="20.25" customHeight="1">
      <c r="A2" s="248"/>
      <c r="H2" s="128"/>
      <c r="J2" s="129"/>
    </row>
    <row r="3" spans="1:38" s="127" customFormat="1" ht="20.25" customHeight="1">
      <c r="A3" s="276" t="s">
        <v>1495</v>
      </c>
      <c r="B3" s="277"/>
      <c r="C3" s="129"/>
      <c r="D3" s="129"/>
      <c r="E3" s="129"/>
      <c r="F3" s="129"/>
      <c r="G3" s="129"/>
      <c r="H3" s="130"/>
      <c r="I3" s="129"/>
      <c r="J3" s="129"/>
      <c r="K3" s="129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4" spans="1:38" s="132" customFormat="1" ht="20.25" customHeight="1">
      <c r="A4" s="606" t="s">
        <v>4582</v>
      </c>
      <c r="B4" s="278"/>
      <c r="C4" s="131"/>
      <c r="D4" s="131"/>
      <c r="E4" s="131"/>
      <c r="F4" s="131"/>
      <c r="G4" s="131"/>
      <c r="H4" s="295"/>
      <c r="I4" s="131"/>
      <c r="J4" s="131"/>
      <c r="K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</row>
    <row r="5" spans="1:38" s="131" customFormat="1" ht="20.25" customHeight="1">
      <c r="A5" s="273" t="s">
        <v>1555</v>
      </c>
      <c r="B5" s="275"/>
      <c r="C5" s="133"/>
      <c r="D5" s="133"/>
      <c r="E5" s="133"/>
      <c r="F5" s="133"/>
      <c r="G5" s="133"/>
      <c r="H5" s="134"/>
      <c r="I5" s="133"/>
      <c r="J5" s="133"/>
      <c r="K5" s="133"/>
      <c r="L5" s="133"/>
      <c r="M5" s="133"/>
      <c r="N5" s="133"/>
      <c r="O5" s="133"/>
      <c r="P5" s="133"/>
      <c r="R5" s="158"/>
      <c r="S5" s="158"/>
      <c r="T5" s="158"/>
      <c r="U5" s="158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</row>
    <row r="6" spans="1:38" s="156" customFormat="1" ht="17.5">
      <c r="A6" s="300"/>
      <c r="B6" s="249"/>
      <c r="C6" s="249"/>
      <c r="D6" s="249"/>
      <c r="E6" s="249"/>
      <c r="F6" s="249"/>
      <c r="G6" s="249"/>
      <c r="H6" s="301"/>
      <c r="J6" s="42"/>
      <c r="N6" s="42"/>
      <c r="P6" s="158"/>
      <c r="Q6" s="158"/>
      <c r="R6" s="283"/>
      <c r="S6" s="283"/>
      <c r="T6" s="283"/>
      <c r="U6" s="283"/>
      <c r="V6" s="11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8">
      <c r="A7" s="232"/>
      <c r="B7" s="159"/>
      <c r="C7" s="159"/>
      <c r="D7" s="159"/>
      <c r="E7" s="159"/>
      <c r="F7" s="159"/>
      <c r="G7" s="159"/>
      <c r="H7" s="159"/>
      <c r="I7" s="294" t="s">
        <v>4538</v>
      </c>
      <c r="J7" s="283">
        <v>2022</v>
      </c>
      <c r="K7" s="282"/>
      <c r="L7" s="283">
        <v>2021</v>
      </c>
      <c r="M7" s="316"/>
      <c r="N7" s="283">
        <v>2024</v>
      </c>
      <c r="O7" s="282"/>
      <c r="P7" s="283">
        <v>2023</v>
      </c>
      <c r="Q7" s="283"/>
      <c r="R7" s="366"/>
      <c r="S7" s="366"/>
      <c r="T7" s="366"/>
      <c r="U7" s="366"/>
      <c r="V7" s="294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</row>
    <row r="8" spans="1:38" s="286" customFormat="1">
      <c r="A8" s="232"/>
      <c r="B8" s="159"/>
      <c r="C8" s="159"/>
      <c r="D8" s="159"/>
      <c r="E8" s="159"/>
      <c r="F8" s="159"/>
      <c r="G8" s="159"/>
      <c r="H8" s="159"/>
      <c r="I8" s="294"/>
      <c r="J8" s="706" t="s">
        <v>448</v>
      </c>
      <c r="K8" s="706"/>
      <c r="L8" s="706"/>
      <c r="M8" s="706"/>
      <c r="N8" s="706"/>
      <c r="O8" s="706"/>
      <c r="P8" s="706"/>
      <c r="Q8" s="366"/>
      <c r="R8" s="366"/>
      <c r="S8" s="366"/>
      <c r="T8" s="366"/>
      <c r="U8" s="366"/>
      <c r="V8" s="294"/>
    </row>
    <row r="9" spans="1:38" s="286" customFormat="1">
      <c r="A9" s="232"/>
      <c r="B9" s="159"/>
      <c r="C9" s="159"/>
      <c r="D9" s="159"/>
      <c r="E9" s="159"/>
      <c r="F9" s="159"/>
      <c r="G9" s="159"/>
      <c r="H9" s="159"/>
      <c r="I9" s="294"/>
      <c r="J9" s="356"/>
      <c r="K9" s="356"/>
      <c r="L9" s="356"/>
      <c r="M9" s="296"/>
      <c r="N9" s="608"/>
      <c r="O9" s="357"/>
      <c r="P9" s="357"/>
      <c r="Q9" s="366"/>
      <c r="R9" s="147"/>
      <c r="S9" s="147"/>
      <c r="T9" s="147"/>
      <c r="U9" s="147"/>
      <c r="V9" s="16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8">
      <c r="A10" s="232"/>
      <c r="B10" s="302"/>
      <c r="C10" s="159"/>
      <c r="D10" s="159"/>
      <c r="E10" s="159"/>
      <c r="F10" s="159"/>
      <c r="G10" s="159"/>
      <c r="H10" s="159"/>
      <c r="I10" s="286"/>
      <c r="J10" s="704"/>
      <c r="K10" s="704"/>
      <c r="L10" s="704"/>
      <c r="M10" s="316"/>
      <c r="P10" s="147"/>
      <c r="Q10" s="147"/>
      <c r="R10" s="147"/>
      <c r="S10" s="147"/>
      <c r="T10" s="147"/>
      <c r="U10" s="147"/>
      <c r="V10" s="157"/>
    </row>
    <row r="11" spans="1:38">
      <c r="A11" s="286" t="s">
        <v>4607</v>
      </c>
      <c r="B11" s="286"/>
      <c r="C11" s="286"/>
      <c r="D11" s="286"/>
      <c r="E11" s="286"/>
      <c r="F11" s="286"/>
      <c r="G11" s="286"/>
      <c r="H11" s="286"/>
      <c r="I11" s="286"/>
      <c r="J11" s="315"/>
      <c r="L11" s="157"/>
      <c r="M11" s="233"/>
      <c r="N11" s="315"/>
      <c r="P11" s="147"/>
      <c r="Q11" s="147"/>
      <c r="R11" s="147"/>
      <c r="S11" s="147"/>
      <c r="T11" s="147"/>
      <c r="U11" s="147"/>
      <c r="V11" s="163"/>
      <c r="Y11" s="164"/>
    </row>
    <row r="12" spans="1:38">
      <c r="A12" s="286"/>
      <c r="B12" s="286" t="s">
        <v>170</v>
      </c>
      <c r="C12" s="286"/>
      <c r="D12" s="286"/>
      <c r="E12" s="286"/>
      <c r="F12" s="286"/>
      <c r="G12" s="286"/>
      <c r="H12" s="286"/>
      <c r="I12" s="676" t="s">
        <v>4606</v>
      </c>
      <c r="J12" s="289">
        <v>-1070870</v>
      </c>
      <c r="K12" s="235"/>
      <c r="L12" s="147">
        <v>1851915</v>
      </c>
      <c r="M12" s="233"/>
      <c r="N12" s="289">
        <v>2007361</v>
      </c>
      <c r="O12" s="173"/>
      <c r="P12" s="288">
        <v>1420825</v>
      </c>
      <c r="Q12" s="147"/>
      <c r="R12" s="288"/>
      <c r="S12" s="147"/>
      <c r="T12" s="147"/>
      <c r="U12" s="147"/>
      <c r="V12" s="170"/>
      <c r="W12" s="164"/>
    </row>
    <row r="13" spans="1:38">
      <c r="A13" s="286"/>
      <c r="B13" s="286" t="s">
        <v>167</v>
      </c>
      <c r="C13" s="286"/>
      <c r="D13" s="286"/>
      <c r="E13" s="286"/>
      <c r="F13" s="286"/>
      <c r="G13" s="286"/>
      <c r="H13" s="286"/>
      <c r="I13" s="685" t="s">
        <v>4601</v>
      </c>
      <c r="J13" s="289">
        <v>77215</v>
      </c>
      <c r="K13" s="235"/>
      <c r="L13" s="147">
        <v>113325</v>
      </c>
      <c r="M13" s="170"/>
      <c r="N13" s="289">
        <v>273852</v>
      </c>
      <c r="O13" s="635"/>
      <c r="P13" s="288">
        <v>200067</v>
      </c>
      <c r="Q13" s="147"/>
      <c r="R13" s="288"/>
      <c r="S13" s="147"/>
      <c r="T13" s="147"/>
      <c r="U13" s="147"/>
      <c r="V13" s="166"/>
      <c r="W13" s="164"/>
      <c r="AL13" s="164">
        <v>75288</v>
      </c>
    </row>
    <row r="14" spans="1:38">
      <c r="A14" s="286"/>
      <c r="B14" s="286"/>
      <c r="C14" s="236"/>
      <c r="D14" s="236"/>
      <c r="E14" s="286"/>
      <c r="F14" s="286"/>
      <c r="G14" s="286"/>
      <c r="H14" s="286"/>
      <c r="I14" s="646"/>
      <c r="J14" s="289"/>
      <c r="K14" s="235"/>
      <c r="L14" s="147"/>
      <c r="M14" s="288"/>
      <c r="N14" s="643"/>
      <c r="O14" s="635"/>
      <c r="P14" s="288"/>
      <c r="Q14" s="147"/>
      <c r="R14" s="147"/>
      <c r="S14" s="168"/>
      <c r="T14" s="168"/>
      <c r="U14" s="168"/>
      <c r="V14" s="166"/>
      <c r="W14" s="164"/>
      <c r="AL14" s="164">
        <v>451</v>
      </c>
    </row>
    <row r="15" spans="1:38">
      <c r="A15" s="286" t="s">
        <v>47</v>
      </c>
      <c r="B15" s="286"/>
      <c r="C15" s="286"/>
      <c r="D15" s="286"/>
      <c r="E15" s="286"/>
      <c r="F15" s="286"/>
      <c r="G15" s="286"/>
      <c r="H15" s="286"/>
      <c r="I15" s="680" t="s">
        <v>4601</v>
      </c>
      <c r="J15" s="289">
        <v>-614309</v>
      </c>
      <c r="K15" s="235"/>
      <c r="L15" s="168">
        <v>597276</v>
      </c>
      <c r="M15" s="288"/>
      <c r="N15" s="289">
        <v>597982</v>
      </c>
      <c r="O15" s="635"/>
      <c r="P15" s="636">
        <v>615133</v>
      </c>
      <c r="Q15" s="147"/>
      <c r="R15" s="288"/>
      <c r="S15" s="168"/>
      <c r="T15" s="168"/>
      <c r="U15" s="168"/>
      <c r="V15" s="168"/>
      <c r="W15" s="164"/>
      <c r="AL15" s="164">
        <v>362410</v>
      </c>
    </row>
    <row r="16" spans="1:38" ht="18">
      <c r="A16" s="5" t="s">
        <v>4541</v>
      </c>
      <c r="B16" s="286"/>
      <c r="C16" s="236"/>
      <c r="D16" s="236"/>
      <c r="E16" s="286"/>
      <c r="F16" s="286"/>
      <c r="G16" s="286"/>
      <c r="H16" s="286"/>
      <c r="I16" s="680" t="s">
        <v>4601</v>
      </c>
      <c r="J16" s="289">
        <v>-2186</v>
      </c>
      <c r="K16" s="235"/>
      <c r="L16" s="168">
        <v>57</v>
      </c>
      <c r="M16" s="168"/>
      <c r="N16" s="289">
        <v>3931</v>
      </c>
      <c r="O16" s="635"/>
      <c r="P16" s="662">
        <v>0</v>
      </c>
      <c r="Q16" s="147"/>
      <c r="R16" s="288"/>
      <c r="S16" s="367"/>
      <c r="T16" s="367"/>
      <c r="U16" s="367"/>
      <c r="V16" s="168"/>
      <c r="W16" s="164"/>
      <c r="AL16" s="164">
        <v>211498</v>
      </c>
    </row>
    <row r="17" spans="1:38">
      <c r="A17" s="286" t="s">
        <v>4609</v>
      </c>
      <c r="B17" s="159"/>
      <c r="C17" s="286"/>
      <c r="D17" s="286"/>
      <c r="E17" s="286"/>
      <c r="F17" s="286"/>
      <c r="G17" s="286"/>
      <c r="H17" s="286"/>
      <c r="I17" s="646">
        <v>16</v>
      </c>
      <c r="J17" s="292">
        <v>80419</v>
      </c>
      <c r="K17" s="235"/>
      <c r="L17" s="314">
        <v>-2683</v>
      </c>
      <c r="M17" s="168"/>
      <c r="N17" s="292">
        <v>81690</v>
      </c>
      <c r="O17" s="635"/>
      <c r="P17" s="292">
        <v>-4549</v>
      </c>
      <c r="Q17" s="147"/>
      <c r="R17" s="288"/>
      <c r="S17" s="237"/>
      <c r="T17" s="237"/>
      <c r="U17" s="237"/>
      <c r="V17" s="166"/>
      <c r="W17" s="164"/>
      <c r="AL17" s="164">
        <v>1539620</v>
      </c>
    </row>
    <row r="18" spans="1:38">
      <c r="A18" s="286" t="s">
        <v>4575</v>
      </c>
      <c r="B18" s="286"/>
      <c r="C18" s="236"/>
      <c r="D18" s="619"/>
      <c r="E18" s="174"/>
      <c r="F18" s="174"/>
      <c r="G18" s="286"/>
      <c r="H18" s="286"/>
      <c r="I18" s="646"/>
      <c r="J18" s="292">
        <v>-534794</v>
      </c>
      <c r="K18" s="235"/>
      <c r="L18" s="292">
        <v>1257265</v>
      </c>
      <c r="M18" s="288"/>
      <c r="N18" s="698">
        <v>1597610</v>
      </c>
      <c r="O18" s="636"/>
      <c r="P18" s="637">
        <v>1010308</v>
      </c>
      <c r="Q18" s="147"/>
      <c r="R18" s="159"/>
      <c r="V18" s="166"/>
      <c r="W18" s="164"/>
      <c r="AL18" s="164"/>
    </row>
    <row r="19" spans="1:38">
      <c r="A19" s="286"/>
      <c r="B19" s="286"/>
      <c r="C19" s="286"/>
      <c r="D19" s="286"/>
      <c r="E19" s="286"/>
      <c r="F19" s="286"/>
      <c r="G19" s="286"/>
      <c r="H19" s="286"/>
      <c r="I19" s="656"/>
      <c r="J19" s="43"/>
      <c r="K19" s="235"/>
      <c r="L19" s="286"/>
      <c r="M19" s="288"/>
      <c r="N19" s="699"/>
      <c r="O19" s="173"/>
      <c r="P19" s="638"/>
      <c r="Q19" s="147"/>
      <c r="R19" s="288"/>
      <c r="S19" s="237"/>
      <c r="T19" s="237"/>
      <c r="U19" s="237"/>
      <c r="V19" s="166"/>
      <c r="W19" s="164"/>
      <c r="AL19" s="164">
        <v>518077</v>
      </c>
    </row>
    <row r="20" spans="1:38" ht="7.5" customHeight="1">
      <c r="A20" s="161"/>
      <c r="B20" s="286"/>
      <c r="C20" s="286"/>
      <c r="D20" s="286"/>
      <c r="E20" s="286"/>
      <c r="F20" s="286"/>
      <c r="G20" s="286"/>
      <c r="H20" s="286"/>
      <c r="I20" s="646"/>
      <c r="J20" s="288"/>
      <c r="K20" s="235"/>
      <c r="L20" s="288"/>
      <c r="M20" s="288"/>
      <c r="N20" s="636"/>
      <c r="O20" s="635"/>
      <c r="P20" s="639"/>
      <c r="Q20" s="147"/>
      <c r="R20" s="162"/>
      <c r="S20" s="147"/>
      <c r="T20" s="147"/>
      <c r="U20" s="147"/>
      <c r="V20" s="162"/>
      <c r="W20" s="164"/>
      <c r="AL20" s="164">
        <v>7492</v>
      </c>
    </row>
    <row r="21" spans="1:38">
      <c r="A21" s="286" t="s">
        <v>438</v>
      </c>
      <c r="B21" s="161"/>
      <c r="C21" s="161"/>
      <c r="D21" s="161"/>
      <c r="E21" s="161"/>
      <c r="F21" s="161"/>
      <c r="G21" s="161"/>
      <c r="H21" s="161"/>
      <c r="I21" s="286"/>
      <c r="J21" s="162"/>
      <c r="K21" s="235"/>
      <c r="L21" s="162"/>
      <c r="M21" s="162"/>
      <c r="N21" s="635"/>
      <c r="O21" s="635"/>
      <c r="P21" s="636"/>
      <c r="Q21" s="147"/>
      <c r="R21" s="288"/>
      <c r="S21" s="147"/>
      <c r="T21" s="147"/>
      <c r="U21" s="147"/>
      <c r="V21" s="170"/>
      <c r="W21" s="164"/>
      <c r="AL21" s="164">
        <v>15000</v>
      </c>
    </row>
    <row r="22" spans="1:38" ht="18">
      <c r="A22" s="286"/>
      <c r="B22" s="286" t="s">
        <v>4594</v>
      </c>
      <c r="C22" s="286"/>
      <c r="D22" s="286"/>
      <c r="E22" s="286"/>
      <c r="F22" s="286"/>
      <c r="G22" s="286"/>
      <c r="H22" s="286"/>
      <c r="I22" s="286"/>
      <c r="J22" s="289">
        <v>-289991</v>
      </c>
      <c r="K22" s="235"/>
      <c r="L22" s="147">
        <v>451182</v>
      </c>
      <c r="M22" s="170"/>
      <c r="N22" s="289">
        <v>1107957</v>
      </c>
      <c r="O22" s="635"/>
      <c r="P22" s="288">
        <v>512899</v>
      </c>
      <c r="Q22" s="147"/>
      <c r="R22" s="623"/>
      <c r="S22" s="168"/>
      <c r="T22" s="168"/>
      <c r="U22" s="168"/>
      <c r="V22" s="299"/>
      <c r="W22" s="164"/>
      <c r="AL22" s="164">
        <v>106103</v>
      </c>
    </row>
    <row r="23" spans="1:38">
      <c r="A23" s="286"/>
      <c r="B23" s="286" t="s">
        <v>4608</v>
      </c>
      <c r="C23" s="628"/>
      <c r="D23" s="286"/>
      <c r="E23" s="628"/>
      <c r="F23" s="628"/>
      <c r="G23" s="628"/>
      <c r="H23" s="628"/>
      <c r="I23" s="680" t="s">
        <v>4591</v>
      </c>
      <c r="J23" s="289">
        <v>1025611</v>
      </c>
      <c r="K23" s="235"/>
      <c r="L23" s="168">
        <v>93637</v>
      </c>
      <c r="M23" s="170"/>
      <c r="N23" s="292">
        <v>303438</v>
      </c>
      <c r="O23" s="635"/>
      <c r="P23" s="292">
        <v>169234</v>
      </c>
      <c r="Q23" s="622"/>
      <c r="R23" s="288"/>
      <c r="S23" s="147"/>
      <c r="T23" s="147"/>
      <c r="U23" s="147"/>
      <c r="V23" s="170"/>
      <c r="W23" s="164"/>
      <c r="AL23" s="164">
        <v>-7738</v>
      </c>
    </row>
    <row r="24" spans="1:38">
      <c r="A24" s="286"/>
      <c r="B24" s="5" t="s">
        <v>4576</v>
      </c>
      <c r="C24" s="286"/>
      <c r="D24" s="286"/>
      <c r="E24" s="286"/>
      <c r="F24" s="286"/>
      <c r="G24" s="286"/>
      <c r="H24" s="286"/>
      <c r="I24" s="680">
        <v>16</v>
      </c>
      <c r="J24" s="602">
        <v>735620</v>
      </c>
      <c r="K24" s="235"/>
      <c r="L24" s="293">
        <v>544819</v>
      </c>
      <c r="M24" s="170"/>
      <c r="N24" s="644">
        <v>1411395</v>
      </c>
      <c r="O24" s="635"/>
      <c r="P24" s="640">
        <v>682133</v>
      </c>
      <c r="Q24" s="147"/>
      <c r="R24" s="170"/>
      <c r="S24" s="147"/>
      <c r="T24" s="147"/>
      <c r="U24" s="147"/>
      <c r="V24" s="170"/>
      <c r="W24" s="164"/>
      <c r="AL24" s="164">
        <v>144755</v>
      </c>
    </row>
    <row r="25" spans="1:38">
      <c r="A25" s="286"/>
      <c r="B25" s="286"/>
      <c r="C25" s="286"/>
      <c r="D25" s="286"/>
      <c r="E25" s="286"/>
      <c r="F25" s="286"/>
      <c r="G25" s="286"/>
      <c r="H25" s="286"/>
      <c r="I25" s="286"/>
      <c r="J25" s="170"/>
      <c r="K25" s="235"/>
      <c r="L25" s="170"/>
      <c r="M25" s="170"/>
      <c r="N25" s="639"/>
      <c r="O25" s="635"/>
      <c r="P25" s="636"/>
      <c r="Q25" s="147"/>
      <c r="R25" s="162"/>
      <c r="S25" s="147"/>
      <c r="T25" s="147"/>
      <c r="U25" s="147"/>
      <c r="V25" s="162"/>
      <c r="W25" s="164"/>
      <c r="Y25" s="164"/>
      <c r="AL25" s="164">
        <v>918783.09</v>
      </c>
    </row>
    <row r="26" spans="1:38">
      <c r="A26" s="286"/>
      <c r="B26" s="286" t="s">
        <v>4598</v>
      </c>
      <c r="C26" s="286"/>
      <c r="D26" s="286"/>
      <c r="E26" s="286"/>
      <c r="F26" s="286"/>
      <c r="G26" s="286"/>
      <c r="H26" s="286"/>
      <c r="I26" s="646"/>
      <c r="J26" s="254">
        <v>200826</v>
      </c>
      <c r="K26" s="235"/>
      <c r="L26" s="254">
        <v>1802084</v>
      </c>
      <c r="M26" s="162"/>
      <c r="N26" s="644">
        <v>3009005</v>
      </c>
      <c r="O26" s="635"/>
      <c r="P26" s="641">
        <v>1692441</v>
      </c>
      <c r="Q26" s="147"/>
      <c r="R26" s="162"/>
      <c r="S26" s="147"/>
      <c r="T26" s="147"/>
      <c r="U26" s="147"/>
      <c r="V26" s="169"/>
      <c r="W26" s="164"/>
      <c r="Y26" s="164"/>
      <c r="AL26" s="164">
        <v>0</v>
      </c>
    </row>
    <row r="27" spans="1:38">
      <c r="A27" s="286"/>
      <c r="B27" s="286"/>
      <c r="C27" s="286"/>
      <c r="D27" s="286"/>
      <c r="E27" s="286"/>
      <c r="F27" s="286"/>
      <c r="G27" s="286"/>
      <c r="H27" s="286"/>
      <c r="I27" s="646"/>
      <c r="J27" s="169"/>
      <c r="K27" s="235"/>
      <c r="L27" s="169"/>
      <c r="M27" s="162"/>
      <c r="N27" s="635"/>
      <c r="O27" s="635"/>
      <c r="P27" s="636"/>
      <c r="Q27" s="147"/>
      <c r="AL27" s="164">
        <v>620836.91</v>
      </c>
    </row>
    <row r="28" spans="1:38">
      <c r="A28" s="286" t="s">
        <v>475</v>
      </c>
      <c r="B28" s="161"/>
      <c r="C28" s="161"/>
      <c r="D28" s="161"/>
      <c r="E28" s="161"/>
      <c r="F28" s="161"/>
      <c r="G28" s="161"/>
      <c r="H28" s="161"/>
      <c r="I28" s="646"/>
      <c r="J28" s="289"/>
      <c r="K28" s="235"/>
      <c r="L28" s="289"/>
      <c r="M28" s="288"/>
      <c r="N28" s="636"/>
      <c r="O28" s="635"/>
      <c r="P28" s="636"/>
      <c r="Q28" s="147"/>
      <c r="R28" s="288"/>
      <c r="S28" s="147"/>
      <c r="T28" s="147"/>
      <c r="U28" s="147"/>
      <c r="V28" s="167"/>
      <c r="W28" s="164"/>
      <c r="AL28" s="164">
        <v>0</v>
      </c>
    </row>
    <row r="29" spans="1:38">
      <c r="A29" s="161"/>
      <c r="B29" s="286" t="s">
        <v>172</v>
      </c>
      <c r="C29" s="161"/>
      <c r="D29" s="161"/>
      <c r="E29" s="161"/>
      <c r="F29" s="161"/>
      <c r="G29" s="161"/>
      <c r="H29" s="161"/>
      <c r="I29" s="680">
        <v>13</v>
      </c>
      <c r="J29" s="289">
        <v>-616539</v>
      </c>
      <c r="K29" s="235"/>
      <c r="L29" s="147">
        <v>596942</v>
      </c>
      <c r="M29" s="288"/>
      <c r="N29" s="636">
        <v>1167692</v>
      </c>
      <c r="O29" s="635"/>
      <c r="P29" s="289">
        <v>893250</v>
      </c>
      <c r="Q29" s="147"/>
      <c r="R29" s="288"/>
      <c r="S29" s="147"/>
      <c r="T29" s="147"/>
      <c r="U29" s="147"/>
      <c r="V29" s="354"/>
      <c r="W29" s="164"/>
      <c r="Y29" s="164"/>
      <c r="AL29" s="164">
        <v>41428</v>
      </c>
    </row>
    <row r="30" spans="1:38" s="286" customFormat="1">
      <c r="B30" s="127" t="s">
        <v>16</v>
      </c>
      <c r="I30" s="680">
        <v>13</v>
      </c>
      <c r="J30" s="289">
        <v>-51909</v>
      </c>
      <c r="K30" s="235"/>
      <c r="L30" s="147">
        <v>51908</v>
      </c>
      <c r="M30" s="40"/>
      <c r="N30" s="636">
        <v>51909</v>
      </c>
      <c r="O30" s="635"/>
      <c r="P30" s="289">
        <v>51909</v>
      </c>
      <c r="Q30" s="147"/>
      <c r="R30" s="288"/>
      <c r="S30" s="147"/>
      <c r="T30" s="147"/>
      <c r="U30" s="147"/>
      <c r="V30" s="40"/>
      <c r="W30" s="164"/>
      <c r="Y30" s="164"/>
      <c r="AL30" s="164">
        <v>579408.91</v>
      </c>
    </row>
    <row r="31" spans="1:38" s="286" customFormat="1">
      <c r="B31" s="286" t="s">
        <v>14</v>
      </c>
      <c r="I31" s="646"/>
      <c r="J31" s="289">
        <v>-28453.440000000002</v>
      </c>
      <c r="K31" s="235"/>
      <c r="L31" s="147">
        <v>32690</v>
      </c>
      <c r="M31" s="40"/>
      <c r="N31" s="636">
        <v>40659</v>
      </c>
      <c r="O31" s="635"/>
      <c r="P31" s="289">
        <v>41967</v>
      </c>
      <c r="Q31" s="147"/>
      <c r="R31" s="288"/>
      <c r="S31" s="147"/>
      <c r="T31" s="147"/>
      <c r="U31" s="147"/>
      <c r="V31" s="40"/>
      <c r="W31" s="164"/>
      <c r="Y31" s="164"/>
      <c r="AL31" s="164"/>
    </row>
    <row r="32" spans="1:38">
      <c r="A32" s="286"/>
      <c r="B32" s="286" t="s">
        <v>4577</v>
      </c>
      <c r="C32" s="286"/>
      <c r="D32" s="286"/>
      <c r="E32" s="286"/>
      <c r="F32" s="286"/>
      <c r="G32" s="286"/>
      <c r="H32" s="286"/>
      <c r="I32" s="680"/>
      <c r="J32" s="289">
        <v>-28653</v>
      </c>
      <c r="K32" s="235"/>
      <c r="L32" s="147">
        <v>28383</v>
      </c>
      <c r="M32" s="288"/>
      <c r="N32" s="636">
        <v>27570</v>
      </c>
      <c r="O32" s="635"/>
      <c r="P32" s="289">
        <v>27570</v>
      </c>
      <c r="Q32" s="147"/>
      <c r="R32" s="288"/>
      <c r="S32" s="147"/>
      <c r="T32" s="147"/>
      <c r="U32" s="147"/>
      <c r="V32" s="167"/>
      <c r="W32" s="164"/>
      <c r="Y32" s="164"/>
      <c r="AL32" s="164">
        <v>0</v>
      </c>
    </row>
    <row r="33" spans="1:38">
      <c r="A33" s="286"/>
      <c r="B33" s="286" t="s">
        <v>15</v>
      </c>
      <c r="C33" s="286"/>
      <c r="D33" s="286"/>
      <c r="E33" s="286"/>
      <c r="F33" s="286"/>
      <c r="G33" s="286"/>
      <c r="H33" s="286"/>
      <c r="I33" s="646"/>
      <c r="J33" s="289">
        <v>-2417</v>
      </c>
      <c r="K33" s="235"/>
      <c r="L33" s="147">
        <v>18472</v>
      </c>
      <c r="M33" s="288"/>
      <c r="N33" s="636">
        <v>19445</v>
      </c>
      <c r="O33" s="635"/>
      <c r="P33" s="636">
        <v>13346</v>
      </c>
      <c r="Q33" s="147"/>
      <c r="R33" s="288"/>
      <c r="S33" s="147"/>
      <c r="T33" s="147"/>
      <c r="U33" s="147"/>
      <c r="V33" s="40"/>
      <c r="W33" s="164"/>
      <c r="Y33" s="164"/>
      <c r="AL33" s="164">
        <v>579408.91</v>
      </c>
    </row>
    <row r="34" spans="1:38">
      <c r="A34" s="161"/>
      <c r="B34" s="460" t="s">
        <v>12</v>
      </c>
      <c r="C34" s="161"/>
      <c r="D34" s="161"/>
      <c r="E34" s="161"/>
      <c r="F34" s="161"/>
      <c r="G34" s="161"/>
      <c r="H34" s="161"/>
      <c r="I34" s="646"/>
      <c r="J34" s="289">
        <v>-20702</v>
      </c>
      <c r="K34" s="235"/>
      <c r="L34" s="147">
        <v>19309</v>
      </c>
      <c r="N34" s="636">
        <v>3724</v>
      </c>
      <c r="O34" s="173"/>
      <c r="P34" s="636">
        <v>7365</v>
      </c>
      <c r="Q34" s="147"/>
      <c r="R34" s="288"/>
      <c r="S34" s="147"/>
      <c r="T34" s="147"/>
      <c r="U34" s="147"/>
    </row>
    <row r="35" spans="1:38">
      <c r="A35" s="286"/>
      <c r="B35" s="286" t="s">
        <v>13</v>
      </c>
      <c r="C35" s="286"/>
      <c r="D35" s="286"/>
      <c r="E35" s="286"/>
      <c r="F35" s="286"/>
      <c r="G35" s="286"/>
      <c r="H35" s="286"/>
      <c r="I35" s="646"/>
      <c r="J35" s="289">
        <v>-15000</v>
      </c>
      <c r="K35" s="235"/>
      <c r="L35" s="147">
        <v>15000</v>
      </c>
      <c r="N35" s="636">
        <v>15000</v>
      </c>
      <c r="O35" s="173"/>
      <c r="P35" s="636">
        <v>15000</v>
      </c>
      <c r="Q35" s="147"/>
      <c r="R35" s="288"/>
      <c r="S35" s="147"/>
      <c r="T35" s="147"/>
      <c r="U35" s="147"/>
    </row>
    <row r="36" spans="1:38">
      <c r="A36" s="286"/>
      <c r="B36" s="286" t="s">
        <v>18</v>
      </c>
      <c r="C36" s="286"/>
      <c r="D36" s="286"/>
      <c r="E36" s="286"/>
      <c r="F36" s="286"/>
      <c r="G36" s="286"/>
      <c r="H36" s="286"/>
      <c r="I36" s="646"/>
      <c r="J36" s="289">
        <v>-3901</v>
      </c>
      <c r="K36" s="235"/>
      <c r="L36" s="147">
        <v>2495</v>
      </c>
      <c r="M36" s="288"/>
      <c r="N36" s="636">
        <v>2277</v>
      </c>
      <c r="O36" s="635"/>
      <c r="P36" s="636">
        <v>2289</v>
      </c>
      <c r="Q36" s="147"/>
      <c r="R36" s="288"/>
      <c r="S36" s="147"/>
      <c r="T36" s="147"/>
      <c r="U36" s="147"/>
      <c r="V36" s="167"/>
      <c r="W36" s="164"/>
      <c r="Y36" s="164"/>
    </row>
    <row r="37" spans="1:38">
      <c r="A37" s="286"/>
      <c r="B37" s="286" t="s">
        <v>613</v>
      </c>
      <c r="C37" s="286"/>
      <c r="D37" s="286"/>
      <c r="E37" s="286"/>
      <c r="F37" s="286"/>
      <c r="G37" s="286"/>
      <c r="H37" s="286"/>
      <c r="I37" s="680">
        <v>13</v>
      </c>
      <c r="J37" s="292">
        <v>-124857.48999999999</v>
      </c>
      <c r="K37" s="172"/>
      <c r="L37" s="247">
        <v>139972</v>
      </c>
      <c r="M37" s="288"/>
      <c r="N37" s="292">
        <v>173639.75</v>
      </c>
      <c r="O37" s="635"/>
      <c r="P37" s="292">
        <v>180506</v>
      </c>
      <c r="Q37" s="147"/>
      <c r="R37" s="288"/>
      <c r="S37" s="147"/>
      <c r="T37" s="147"/>
      <c r="U37" s="147"/>
      <c r="V37" s="167"/>
      <c r="W37" s="164"/>
      <c r="Y37" s="164"/>
    </row>
    <row r="38" spans="1:38">
      <c r="A38" s="286"/>
      <c r="B38" s="286" t="s">
        <v>19</v>
      </c>
      <c r="C38" s="286"/>
      <c r="D38" s="286"/>
      <c r="E38" s="470"/>
      <c r="F38" s="470"/>
      <c r="G38" s="470"/>
      <c r="H38" s="470"/>
      <c r="I38" s="680">
        <v>16</v>
      </c>
      <c r="J38" s="247">
        <v>-892432</v>
      </c>
      <c r="K38" s="235"/>
      <c r="L38" s="247">
        <v>905171</v>
      </c>
      <c r="M38" s="40"/>
      <c r="N38" s="644">
        <v>1501915.75</v>
      </c>
      <c r="O38" s="636"/>
      <c r="P38" s="642">
        <v>1233202</v>
      </c>
      <c r="Q38" s="147"/>
      <c r="R38" s="147"/>
      <c r="S38" s="147"/>
      <c r="T38" s="147"/>
      <c r="U38" s="147"/>
      <c r="V38" s="167"/>
      <c r="W38" s="164"/>
      <c r="Y38" s="164"/>
    </row>
    <row r="39" spans="1:38" ht="26.25" customHeight="1">
      <c r="A39" s="286" t="s">
        <v>1791</v>
      </c>
      <c r="B39" s="161"/>
      <c r="C39" s="161"/>
      <c r="D39" s="286"/>
      <c r="E39" s="627"/>
      <c r="F39" s="286"/>
      <c r="G39" s="286"/>
      <c r="H39" s="286"/>
      <c r="I39" s="682">
        <v>12</v>
      </c>
      <c r="J39" s="173">
        <v>1093258</v>
      </c>
      <c r="K39" s="235"/>
      <c r="L39" s="173">
        <v>0</v>
      </c>
      <c r="M39" s="147"/>
      <c r="N39" s="643">
        <v>1507089.25</v>
      </c>
      <c r="O39" s="636"/>
      <c r="P39" s="643">
        <v>459239</v>
      </c>
      <c r="Q39" s="626"/>
      <c r="R39" s="625"/>
      <c r="S39" s="173"/>
      <c r="T39" s="173"/>
      <c r="U39" s="173"/>
      <c r="V39" s="40"/>
      <c r="W39" s="164"/>
      <c r="Y39" s="164"/>
    </row>
    <row r="40" spans="1:38" s="286" customFormat="1">
      <c r="A40" s="286" t="s">
        <v>20</v>
      </c>
      <c r="I40" s="681" t="s">
        <v>4605</v>
      </c>
      <c r="J40" s="255">
        <v>-6136</v>
      </c>
      <c r="K40" s="235"/>
      <c r="L40" s="255">
        <v>563291</v>
      </c>
      <c r="M40" s="147"/>
      <c r="N40" s="644">
        <v>36393</v>
      </c>
      <c r="O40" s="635"/>
      <c r="P40" s="644">
        <v>11044</v>
      </c>
      <c r="Q40" s="147"/>
      <c r="R40" s="168"/>
      <c r="S40" s="168"/>
      <c r="T40" s="168"/>
      <c r="U40" s="168"/>
      <c r="V40" s="147"/>
      <c r="W40" s="164"/>
    </row>
    <row r="41" spans="1:38" ht="16" thickBot="1">
      <c r="A41" s="286" t="s">
        <v>1792</v>
      </c>
      <c r="B41" s="6"/>
      <c r="C41" s="286"/>
      <c r="D41" s="286"/>
      <c r="E41" s="286"/>
      <c r="F41" s="286"/>
      <c r="G41" s="286"/>
      <c r="H41" s="286"/>
      <c r="I41" s="684">
        <v>16</v>
      </c>
      <c r="J41" s="256">
        <v>1099394</v>
      </c>
      <c r="K41" s="289"/>
      <c r="L41" s="256">
        <v>-563291</v>
      </c>
      <c r="M41" s="162"/>
      <c r="N41" s="645">
        <v>1470696.25</v>
      </c>
      <c r="O41" s="635"/>
      <c r="P41" s="645">
        <v>448195</v>
      </c>
      <c r="Q41" s="147"/>
      <c r="R41" s="147"/>
      <c r="S41" s="147"/>
      <c r="T41" s="147"/>
      <c r="U41" s="147"/>
      <c r="V41" s="162"/>
      <c r="W41" s="164"/>
    </row>
    <row r="42" spans="1:38" ht="16" hidden="1" thickTop="1">
      <c r="A42" s="286"/>
      <c r="B42" s="286"/>
      <c r="C42" s="286"/>
      <c r="D42" s="286"/>
      <c r="I42" s="286"/>
      <c r="J42" s="601"/>
      <c r="K42" s="286"/>
      <c r="L42" s="286"/>
      <c r="M42" s="147"/>
      <c r="N42" s="147">
        <v>873637.68999999331</v>
      </c>
      <c r="O42" s="234"/>
      <c r="P42" s="358"/>
      <c r="Q42" s="358"/>
      <c r="R42" s="358"/>
      <c r="S42" s="358"/>
      <c r="T42" s="358"/>
      <c r="U42" s="358"/>
      <c r="V42" s="176"/>
      <c r="W42" s="164"/>
    </row>
    <row r="43" spans="1:38" hidden="1">
      <c r="A43" s="286"/>
      <c r="B43" s="286"/>
      <c r="C43" s="286"/>
      <c r="D43" s="286"/>
      <c r="E43" s="175"/>
      <c r="F43" s="175"/>
      <c r="G43" s="175"/>
      <c r="H43" s="175"/>
      <c r="I43" s="313"/>
      <c r="J43" s="286"/>
      <c r="K43" s="235"/>
      <c r="L43" s="288"/>
      <c r="M43" s="288"/>
      <c r="N43" s="147">
        <v>597058.56000000669</v>
      </c>
      <c r="O43" s="234"/>
      <c r="P43" s="302"/>
      <c r="Q43" s="302"/>
      <c r="R43" s="302"/>
      <c r="S43" s="302"/>
      <c r="T43" s="302"/>
      <c r="U43" s="302"/>
      <c r="V43" s="166"/>
    </row>
    <row r="44" spans="1:38" ht="16.5" hidden="1" thickTop="1" thickBot="1">
      <c r="A44" s="286" t="s">
        <v>663</v>
      </c>
      <c r="B44" s="286"/>
      <c r="C44" s="286"/>
      <c r="D44" s="286">
        <v>5445604</v>
      </c>
      <c r="J44" s="437">
        <v>7.3292933333333332</v>
      </c>
      <c r="K44" s="286"/>
      <c r="L44" s="318">
        <v>22.543133333333301</v>
      </c>
      <c r="M44" s="286"/>
      <c r="N44" s="147"/>
      <c r="O44" s="291"/>
      <c r="P44" s="147"/>
      <c r="Q44" s="147"/>
      <c r="R44" s="147"/>
      <c r="S44" s="147"/>
      <c r="T44" s="147"/>
      <c r="U44" s="147"/>
      <c r="V44" s="147"/>
    </row>
    <row r="45" spans="1:38" ht="16" thickTop="1">
      <c r="A45" s="286"/>
      <c r="B45" s="286"/>
      <c r="C45" s="286"/>
      <c r="D45" s="286"/>
      <c r="E45" s="175"/>
      <c r="F45" s="309"/>
      <c r="G45" s="175"/>
      <c r="H45" s="175"/>
      <c r="I45" s="313"/>
      <c r="J45" s="171"/>
      <c r="K45" s="177"/>
      <c r="L45" s="298"/>
      <c r="M45" s="238"/>
      <c r="N45" s="171"/>
      <c r="O45" s="177"/>
      <c r="P45" s="286"/>
      <c r="V45" s="174"/>
    </row>
    <row r="46" spans="1:38" s="286" customFormat="1">
      <c r="E46" s="175"/>
      <c r="F46" s="309"/>
      <c r="G46" s="175"/>
      <c r="H46" s="175"/>
      <c r="I46" s="313"/>
      <c r="J46" s="171"/>
      <c r="K46" s="177"/>
      <c r="L46" s="298"/>
      <c r="M46" s="238"/>
      <c r="N46" s="171"/>
      <c r="O46" s="177"/>
      <c r="V46" s="174"/>
    </row>
    <row r="47" spans="1:38" ht="16" hidden="1" thickBot="1">
      <c r="A47" s="286" t="s">
        <v>474</v>
      </c>
      <c r="B47" s="286"/>
      <c r="C47" s="286"/>
      <c r="D47" s="286"/>
      <c r="E47" s="175"/>
      <c r="F47" s="309"/>
      <c r="G47" s="175"/>
      <c r="H47" s="175"/>
      <c r="I47" s="313"/>
      <c r="J47" s="318">
        <v>7.3292933333333332</v>
      </c>
      <c r="K47" s="177"/>
      <c r="L47" s="307">
        <v>-3.7552733333333332</v>
      </c>
      <c r="N47" s="171"/>
      <c r="O47" s="177"/>
      <c r="P47" s="286"/>
    </row>
    <row r="48" spans="1:38">
      <c r="A48" s="175"/>
      <c r="B48" s="175"/>
      <c r="C48" s="175"/>
      <c r="D48" s="175"/>
      <c r="E48" s="175"/>
      <c r="F48" s="309"/>
      <c r="G48" s="175"/>
      <c r="H48" s="175"/>
      <c r="I48" s="308"/>
      <c r="J48" s="317"/>
      <c r="K48" s="177"/>
      <c r="L48" s="164"/>
      <c r="N48" s="171"/>
      <c r="O48" s="177"/>
      <c r="P48" s="310"/>
      <c r="Q48" s="310"/>
      <c r="R48" s="310"/>
      <c r="S48" s="310"/>
      <c r="T48" s="310"/>
      <c r="U48" s="310"/>
    </row>
    <row r="49" spans="1:22">
      <c r="F49" s="161"/>
      <c r="I49" s="69"/>
      <c r="J49" s="303"/>
      <c r="K49" s="177"/>
      <c r="N49" s="171"/>
      <c r="O49" s="177"/>
    </row>
    <row r="50" spans="1:22">
      <c r="F50" s="161"/>
      <c r="I50" s="69"/>
      <c r="J50" s="303"/>
      <c r="K50" s="177"/>
      <c r="N50" s="171"/>
      <c r="O50" s="177"/>
      <c r="P50" s="311"/>
      <c r="Q50" s="311"/>
      <c r="R50" s="311"/>
      <c r="S50" s="311"/>
      <c r="T50" s="311"/>
      <c r="U50" s="311"/>
    </row>
    <row r="51" spans="1:22">
      <c r="B51" s="179"/>
      <c r="C51" s="179"/>
      <c r="D51" s="179"/>
      <c r="E51" s="179"/>
      <c r="F51" s="180"/>
      <c r="G51" s="181"/>
      <c r="H51" s="182"/>
      <c r="I51" s="183"/>
      <c r="J51" s="222"/>
      <c r="K51" s="184"/>
      <c r="L51" s="312"/>
      <c r="N51" s="14"/>
      <c r="O51" s="184"/>
      <c r="P51" s="217"/>
      <c r="Q51" s="217"/>
      <c r="R51" s="217"/>
      <c r="S51" s="217"/>
      <c r="T51" s="217"/>
      <c r="U51" s="217"/>
    </row>
    <row r="52" spans="1:22">
      <c r="A52" s="705"/>
      <c r="B52" s="705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165"/>
      <c r="N52" s="609"/>
      <c r="O52" s="165"/>
      <c r="P52" s="159"/>
      <c r="Q52" s="159"/>
      <c r="R52" s="159"/>
      <c r="S52" s="159"/>
      <c r="T52" s="159"/>
      <c r="U52" s="159"/>
      <c r="V52" s="69"/>
    </row>
    <row r="53" spans="1:22">
      <c r="A53" s="184"/>
      <c r="B53" s="184"/>
      <c r="C53" s="184"/>
      <c r="D53" s="184"/>
      <c r="E53" s="184"/>
      <c r="F53" s="184"/>
      <c r="G53" s="184"/>
      <c r="H53" s="184"/>
      <c r="I53" s="184"/>
      <c r="P53" s="312"/>
      <c r="Q53" s="312"/>
      <c r="R53" s="312"/>
      <c r="S53" s="312"/>
      <c r="T53" s="312"/>
      <c r="U53" s="312"/>
    </row>
    <row r="54" spans="1:22">
      <c r="A54" s="703"/>
      <c r="B54" s="703"/>
      <c r="C54" s="703"/>
      <c r="D54" s="703"/>
      <c r="E54" s="703"/>
      <c r="F54" s="703"/>
      <c r="G54" s="703"/>
      <c r="H54" s="703"/>
      <c r="I54" s="703"/>
      <c r="J54" s="703"/>
      <c r="K54" s="703"/>
      <c r="L54" s="703"/>
      <c r="M54" s="178"/>
      <c r="N54" s="607"/>
      <c r="O54" s="251"/>
      <c r="P54" s="251"/>
      <c r="Q54" s="365"/>
      <c r="R54" s="365"/>
      <c r="S54" s="365"/>
      <c r="T54" s="365"/>
      <c r="U54" s="365"/>
      <c r="V54" s="178"/>
    </row>
    <row r="55" spans="1:22">
      <c r="A55" s="159"/>
      <c r="B55" s="159"/>
      <c r="C55" s="159"/>
      <c r="D55" s="159"/>
      <c r="E55" s="159"/>
      <c r="F55" s="159"/>
      <c r="G55" s="159"/>
      <c r="H55" s="159"/>
      <c r="I55" s="159"/>
      <c r="J55" s="305"/>
      <c r="L55" s="159"/>
      <c r="N55" s="44"/>
      <c r="P55" s="251"/>
      <c r="Q55" s="365"/>
      <c r="R55" s="365"/>
      <c r="S55" s="365"/>
      <c r="T55" s="365"/>
      <c r="U55" s="365"/>
      <c r="V55" s="159"/>
    </row>
    <row r="56" spans="1:22">
      <c r="A56" s="159"/>
      <c r="B56" s="159"/>
      <c r="C56" s="159"/>
      <c r="D56" s="159"/>
      <c r="E56" s="159"/>
      <c r="F56" s="159"/>
      <c r="G56" s="159"/>
      <c r="H56" s="159"/>
      <c r="I56" s="159"/>
      <c r="J56" s="305"/>
      <c r="L56" s="159"/>
      <c r="N56" s="44"/>
      <c r="P56" s="251"/>
      <c r="Q56" s="365"/>
      <c r="R56" s="365"/>
      <c r="S56" s="365"/>
      <c r="T56" s="365"/>
      <c r="U56" s="365"/>
      <c r="V56" s="159"/>
    </row>
    <row r="62" spans="1:22">
      <c r="L62" s="703"/>
      <c r="M62" s="703"/>
      <c r="N62" s="703"/>
      <c r="O62" s="703"/>
      <c r="P62" s="703"/>
      <c r="Q62" s="703"/>
      <c r="R62" s="703"/>
      <c r="S62" s="703"/>
      <c r="T62" s="703"/>
      <c r="U62" s="703"/>
      <c r="V62" s="703"/>
    </row>
  </sheetData>
  <mergeCells count="5">
    <mergeCell ref="L62:V62"/>
    <mergeCell ref="J10:L10"/>
    <mergeCell ref="A52:L52"/>
    <mergeCell ref="A54:L54"/>
    <mergeCell ref="J8:P8"/>
  </mergeCells>
  <printOptions horizontalCentered="1"/>
  <pageMargins left="0.78740157480314965" right="0.74803149606299213" top="0.47244094488188981" bottom="1.1811023622047245" header="0" footer="0.59055118110236227"/>
  <pageSetup scale="75" orientation="portrait" r:id="rId1"/>
  <headerFooter>
    <oddFooter>&amp;L
&amp;C&amp;"Times New Roman,Normal"&amp;12Las notas que se adjuntan son parte integral de estos estados financieros consolidados intermedios condensados.
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69503-2FDF-4FBA-A853-09C79F24B145}">
  <dimension ref="A1:AS600"/>
  <sheetViews>
    <sheetView topLeftCell="D1" zoomScale="80" zoomScaleNormal="80" workbookViewId="0">
      <selection activeCell="T583" sqref="T583"/>
    </sheetView>
  </sheetViews>
  <sheetFormatPr baseColWidth="10" defaultColWidth="13.81640625" defaultRowHeight="12.5"/>
  <cols>
    <col min="1" max="1" width="39.81640625" style="467" customWidth="1"/>
    <col min="2" max="2" width="41.81640625" style="466" customWidth="1"/>
    <col min="3" max="4" width="27.453125" style="466" customWidth="1"/>
    <col min="5" max="5" width="38.453125" style="466" customWidth="1"/>
    <col min="6" max="6" width="17.1796875" style="558" customWidth="1"/>
    <col min="7" max="7" width="53.1796875" style="558" customWidth="1"/>
    <col min="8" max="8" width="20.54296875" style="587" customWidth="1"/>
    <col min="9" max="9" width="9.1796875" style="588" customWidth="1"/>
    <col min="10" max="10" width="16.81640625" style="578" hidden="1" customWidth="1"/>
    <col min="11" max="11" width="83.54296875" style="558" hidden="1" customWidth="1"/>
    <col min="12" max="13" width="39.453125" style="466" hidden="1" customWidth="1"/>
    <col min="14" max="14" width="8.81640625" style="466" hidden="1" customWidth="1"/>
    <col min="15" max="19" width="0" style="466" hidden="1" customWidth="1"/>
    <col min="20" max="20" width="15" style="466" bestFit="1" customWidth="1"/>
    <col min="21" max="16384" width="13.81640625" style="466"/>
  </cols>
  <sheetData>
    <row r="1" spans="1:18" ht="15" customHeight="1">
      <c r="A1" s="555" t="s">
        <v>61</v>
      </c>
      <c r="B1" s="556"/>
      <c r="C1" s="556"/>
      <c r="D1" s="556"/>
      <c r="E1" s="556"/>
      <c r="F1" s="555"/>
      <c r="G1" s="555"/>
      <c r="H1" s="466"/>
      <c r="I1" s="557"/>
      <c r="J1" s="558"/>
    </row>
    <row r="2" spans="1:18" ht="13">
      <c r="A2" s="556" t="s">
        <v>3835</v>
      </c>
      <c r="B2" s="556"/>
      <c r="C2" s="556"/>
      <c r="D2" s="556"/>
      <c r="E2" s="556"/>
      <c r="F2" s="556"/>
      <c r="G2" s="556"/>
      <c r="H2" s="466"/>
      <c r="I2" s="557"/>
      <c r="J2" s="558"/>
    </row>
    <row r="3" spans="1:18" ht="15" customHeight="1" thickBot="1">
      <c r="A3" s="559">
        <v>44834</v>
      </c>
      <c r="B3" s="556"/>
      <c r="C3" s="556"/>
      <c r="D3" s="556"/>
      <c r="E3" s="556"/>
      <c r="F3" s="556"/>
      <c r="G3" s="556"/>
      <c r="H3" s="466"/>
      <c r="I3" s="557"/>
      <c r="J3" s="558"/>
    </row>
    <row r="4" spans="1:18" ht="27.75" customHeight="1" thickTop="1" thickBot="1">
      <c r="A4" s="560" t="s">
        <v>2035</v>
      </c>
      <c r="B4" s="561" t="s">
        <v>3836</v>
      </c>
      <c r="C4" s="560" t="s">
        <v>3837</v>
      </c>
      <c r="D4" s="560" t="s">
        <v>3838</v>
      </c>
      <c r="E4" s="561" t="s">
        <v>3836</v>
      </c>
      <c r="F4" s="561" t="s">
        <v>3839</v>
      </c>
      <c r="G4" s="561" t="s">
        <v>3840</v>
      </c>
      <c r="H4" s="562" t="s">
        <v>4369</v>
      </c>
      <c r="I4" s="562" t="s">
        <v>3841</v>
      </c>
      <c r="J4" s="563" t="s">
        <v>3839</v>
      </c>
      <c r="K4" s="563" t="s">
        <v>3840</v>
      </c>
      <c r="L4" s="564" t="s">
        <v>3842</v>
      </c>
      <c r="M4" s="564" t="s">
        <v>3843</v>
      </c>
    </row>
    <row r="5" spans="1:18" ht="13.5" customHeight="1" thickTop="1">
      <c r="A5" s="469" t="s">
        <v>3844</v>
      </c>
      <c r="B5" s="469" t="s">
        <v>3845</v>
      </c>
      <c r="C5" s="469">
        <v>0</v>
      </c>
      <c r="D5" s="469"/>
      <c r="E5" s="469">
        <v>0</v>
      </c>
      <c r="F5" s="465">
        <v>1021102</v>
      </c>
      <c r="G5" s="565" t="s">
        <v>3846</v>
      </c>
      <c r="H5" s="566"/>
      <c r="I5" s="567" t="s">
        <v>207</v>
      </c>
      <c r="J5" s="567" t="e">
        <v>#N/A</v>
      </c>
      <c r="K5" s="567" t="e">
        <v>#N/A</v>
      </c>
      <c r="L5" s="466" t="e">
        <v>#REF!</v>
      </c>
      <c r="M5" s="466" t="e">
        <v>#REF!</v>
      </c>
    </row>
    <row r="6" spans="1:18" ht="13.5" customHeight="1">
      <c r="A6" s="469" t="s">
        <v>963</v>
      </c>
      <c r="B6" s="469" t="s">
        <v>964</v>
      </c>
      <c r="C6" s="469" t="s">
        <v>1807</v>
      </c>
      <c r="D6" s="568">
        <v>1012030100020200</v>
      </c>
      <c r="E6" s="469" t="s">
        <v>1612</v>
      </c>
      <c r="F6" s="465">
        <v>1021202</v>
      </c>
      <c r="G6" s="565" t="s">
        <v>946</v>
      </c>
      <c r="H6" s="566">
        <v>348791.55</v>
      </c>
      <c r="I6" s="567" t="s">
        <v>209</v>
      </c>
      <c r="J6" s="569" t="e">
        <v>#N/A</v>
      </c>
      <c r="K6" s="569" t="e">
        <v>#N/A</v>
      </c>
      <c r="L6" s="466" t="e">
        <v>#N/A</v>
      </c>
      <c r="M6" s="466" t="e">
        <v>#N/A</v>
      </c>
    </row>
    <row r="7" spans="1:18" ht="13.5" customHeight="1">
      <c r="A7" s="469" t="s">
        <v>965</v>
      </c>
      <c r="B7" s="469" t="s">
        <v>966</v>
      </c>
      <c r="C7" s="469" t="s">
        <v>1800</v>
      </c>
      <c r="D7" s="568">
        <v>1012030100020200</v>
      </c>
      <c r="E7" s="469" t="s">
        <v>1604</v>
      </c>
      <c r="F7" s="465">
        <v>1021202</v>
      </c>
      <c r="G7" s="565" t="s">
        <v>946</v>
      </c>
      <c r="H7" s="566">
        <v>38854.46</v>
      </c>
      <c r="I7" s="567" t="s">
        <v>209</v>
      </c>
      <c r="J7" s="569" t="e">
        <v>#N/A</v>
      </c>
      <c r="K7" s="569" t="e">
        <v>#N/A</v>
      </c>
      <c r="L7" s="466" t="e">
        <v>#N/A</v>
      </c>
      <c r="M7" s="466" t="e">
        <v>#N/A</v>
      </c>
    </row>
    <row r="8" spans="1:18" ht="13.5" customHeight="1">
      <c r="A8" s="469" t="s">
        <v>967</v>
      </c>
      <c r="B8" s="469" t="s">
        <v>968</v>
      </c>
      <c r="C8" s="469" t="s">
        <v>1797</v>
      </c>
      <c r="D8" s="568">
        <v>1012030100020200</v>
      </c>
      <c r="E8" s="469" t="s">
        <v>1601</v>
      </c>
      <c r="F8" s="465">
        <v>1021202</v>
      </c>
      <c r="G8" s="565" t="s">
        <v>946</v>
      </c>
      <c r="H8" s="566">
        <v>125062.37</v>
      </c>
      <c r="I8" s="567" t="s">
        <v>209</v>
      </c>
      <c r="J8" s="569" t="e">
        <v>#N/A</v>
      </c>
      <c r="K8" s="569" t="e">
        <v>#N/A</v>
      </c>
      <c r="L8" s="466" t="e">
        <v>#N/A</v>
      </c>
      <c r="M8" s="466" t="e">
        <v>#N/A</v>
      </c>
    </row>
    <row r="9" spans="1:18" ht="13.5" customHeight="1">
      <c r="A9" s="469" t="s">
        <v>969</v>
      </c>
      <c r="B9" s="469" t="s">
        <v>970</v>
      </c>
      <c r="C9" s="469" t="s">
        <v>1801</v>
      </c>
      <c r="D9" s="568">
        <v>1012030100020200</v>
      </c>
      <c r="E9" s="469" t="s">
        <v>1605</v>
      </c>
      <c r="F9" s="465">
        <v>1021202</v>
      </c>
      <c r="G9" s="565" t="s">
        <v>946</v>
      </c>
      <c r="H9" s="566">
        <v>133012.70000000001</v>
      </c>
      <c r="I9" s="567" t="s">
        <v>209</v>
      </c>
      <c r="J9" s="569" t="e">
        <v>#N/A</v>
      </c>
      <c r="K9" s="569" t="e">
        <v>#N/A</v>
      </c>
      <c r="L9" s="466" t="e">
        <v>#N/A</v>
      </c>
      <c r="M9" s="466" t="e">
        <v>#N/A</v>
      </c>
    </row>
    <row r="10" spans="1:18" ht="13.5" customHeight="1">
      <c r="A10" s="469" t="s">
        <v>1520</v>
      </c>
      <c r="B10" s="469" t="s">
        <v>3847</v>
      </c>
      <c r="C10" s="469" t="s">
        <v>2118</v>
      </c>
      <c r="D10" s="568">
        <v>1012030100020200</v>
      </c>
      <c r="E10" s="469" t="s">
        <v>2117</v>
      </c>
      <c r="F10" s="465">
        <v>1021202</v>
      </c>
      <c r="G10" s="565" t="s">
        <v>946</v>
      </c>
      <c r="H10" s="566">
        <v>0</v>
      </c>
      <c r="I10" s="567" t="s">
        <v>209</v>
      </c>
      <c r="J10" s="569" t="e">
        <v>#N/A</v>
      </c>
      <c r="K10" s="569" t="e">
        <v>#N/A</v>
      </c>
      <c r="L10" s="466" t="e">
        <v>#N/A</v>
      </c>
      <c r="M10" s="466" t="e">
        <v>#N/A</v>
      </c>
      <c r="N10" s="465" t="s">
        <v>945</v>
      </c>
    </row>
    <row r="11" spans="1:18" ht="13.5" customHeight="1">
      <c r="A11" s="469" t="s">
        <v>651</v>
      </c>
      <c r="B11" s="469" t="s">
        <v>971</v>
      </c>
      <c r="C11" s="469" t="s">
        <v>1806</v>
      </c>
      <c r="D11" s="568">
        <v>1012030100020200</v>
      </c>
      <c r="E11" s="469" t="s">
        <v>1611</v>
      </c>
      <c r="F11" s="465">
        <v>1021202</v>
      </c>
      <c r="G11" s="565" t="s">
        <v>946</v>
      </c>
      <c r="H11" s="566">
        <v>0</v>
      </c>
      <c r="I11" s="567" t="s">
        <v>209</v>
      </c>
      <c r="J11" s="569" t="e">
        <v>#N/A</v>
      </c>
      <c r="K11" s="569" t="e">
        <v>#N/A</v>
      </c>
      <c r="L11" s="466" t="e">
        <v>#N/A</v>
      </c>
      <c r="M11" s="466" t="e">
        <v>#N/A</v>
      </c>
    </row>
    <row r="12" spans="1:18" ht="13.5" customHeight="1">
      <c r="A12" s="469" t="s">
        <v>1521</v>
      </c>
      <c r="B12" s="469" t="s">
        <v>1522</v>
      </c>
      <c r="C12" s="469" t="s">
        <v>2007</v>
      </c>
      <c r="D12" s="568">
        <v>1012030100020200</v>
      </c>
      <c r="E12" s="469" t="s">
        <v>2008</v>
      </c>
      <c r="F12" s="465">
        <v>1021202</v>
      </c>
      <c r="G12" s="565" t="s">
        <v>946</v>
      </c>
      <c r="H12" s="566">
        <v>0.02</v>
      </c>
      <c r="I12" s="567" t="s">
        <v>209</v>
      </c>
      <c r="J12" s="569" t="e">
        <v>#N/A</v>
      </c>
      <c r="K12" s="569" t="e">
        <v>#N/A</v>
      </c>
      <c r="L12" s="466" t="e">
        <v>#N/A</v>
      </c>
      <c r="M12" s="466" t="e">
        <v>#N/A</v>
      </c>
      <c r="N12" s="465"/>
    </row>
    <row r="13" spans="1:18" ht="13.5" customHeight="1">
      <c r="A13" s="469" t="s">
        <v>1157</v>
      </c>
      <c r="B13" s="469" t="s">
        <v>1158</v>
      </c>
      <c r="C13" s="469" t="s">
        <v>1796</v>
      </c>
      <c r="D13" s="568">
        <v>1012030100020210</v>
      </c>
      <c r="E13" s="469" t="s">
        <v>1599</v>
      </c>
      <c r="F13" s="465">
        <v>1021202</v>
      </c>
      <c r="G13" s="565" t="s">
        <v>946</v>
      </c>
      <c r="H13" s="566">
        <v>0.06</v>
      </c>
      <c r="I13" s="567" t="s">
        <v>209</v>
      </c>
      <c r="J13" s="569" t="e">
        <v>#N/A</v>
      </c>
      <c r="K13" s="569" t="e">
        <v>#N/A</v>
      </c>
      <c r="L13" s="466" t="e">
        <v>#N/A</v>
      </c>
      <c r="M13" s="466" t="e">
        <v>#N/A</v>
      </c>
      <c r="N13" s="465" t="s">
        <v>945</v>
      </c>
      <c r="O13" s="565" t="s">
        <v>946</v>
      </c>
      <c r="Q13" s="465" t="s">
        <v>3848</v>
      </c>
      <c r="R13" s="565" t="s">
        <v>3849</v>
      </c>
    </row>
    <row r="14" spans="1:18" ht="13.5" customHeight="1">
      <c r="A14" s="469" t="s">
        <v>2125</v>
      </c>
      <c r="B14" s="469" t="s">
        <v>3850</v>
      </c>
      <c r="C14" s="469" t="s">
        <v>2126</v>
      </c>
      <c r="D14" s="568">
        <v>1012030100020210</v>
      </c>
      <c r="E14" s="469" t="s">
        <v>2127</v>
      </c>
      <c r="F14" s="465">
        <v>1021202</v>
      </c>
      <c r="G14" s="565" t="s">
        <v>946</v>
      </c>
      <c r="H14" s="566">
        <v>0</v>
      </c>
      <c r="I14" s="567" t="s">
        <v>209</v>
      </c>
      <c r="J14" s="569" t="e">
        <v>#N/A</v>
      </c>
      <c r="K14" s="567" t="e">
        <v>#N/A</v>
      </c>
      <c r="L14" s="466" t="e">
        <v>#N/A</v>
      </c>
      <c r="M14" s="466" t="e">
        <v>#N/A</v>
      </c>
    </row>
    <row r="15" spans="1:18" ht="13.5" customHeight="1">
      <c r="A15" s="469" t="s">
        <v>2113</v>
      </c>
      <c r="B15" s="469" t="s">
        <v>3851</v>
      </c>
      <c r="C15" s="469" t="s">
        <v>2114</v>
      </c>
      <c r="D15" s="568">
        <v>1012030100020200</v>
      </c>
      <c r="E15" s="469" t="s">
        <v>2112</v>
      </c>
      <c r="F15" s="465">
        <v>1021202</v>
      </c>
      <c r="G15" s="565" t="s">
        <v>946</v>
      </c>
      <c r="H15" s="566">
        <v>0</v>
      </c>
      <c r="I15" s="567" t="s">
        <v>209</v>
      </c>
      <c r="J15" s="569" t="e">
        <v>#N/A</v>
      </c>
      <c r="K15" s="567" t="e">
        <v>#N/A</v>
      </c>
      <c r="L15" s="466" t="e">
        <v>#N/A</v>
      </c>
      <c r="M15" s="466" t="e">
        <v>#N/A</v>
      </c>
    </row>
    <row r="16" spans="1:18" ht="13.5" customHeight="1">
      <c r="A16" s="469" t="s">
        <v>3852</v>
      </c>
      <c r="B16" s="469" t="s">
        <v>3853</v>
      </c>
      <c r="C16" s="469">
        <v>0</v>
      </c>
      <c r="D16" s="568">
        <v>0</v>
      </c>
      <c r="E16" s="469">
        <v>0</v>
      </c>
      <c r="F16" s="465">
        <v>1021202</v>
      </c>
      <c r="G16" s="565" t="s">
        <v>946</v>
      </c>
      <c r="H16" s="566">
        <v>0</v>
      </c>
      <c r="I16" s="567" t="s">
        <v>207</v>
      </c>
      <c r="J16" s="569" t="e">
        <v>#N/A</v>
      </c>
      <c r="K16" s="567" t="e">
        <v>#N/A</v>
      </c>
      <c r="L16" s="466" t="e">
        <v>#N/A</v>
      </c>
      <c r="M16" s="466" t="e">
        <v>#N/A</v>
      </c>
    </row>
    <row r="17" spans="1:45" ht="13.5" customHeight="1">
      <c r="A17" s="469" t="s">
        <v>2130</v>
      </c>
      <c r="B17" s="469" t="s">
        <v>3854</v>
      </c>
      <c r="C17" s="469" t="s">
        <v>2131</v>
      </c>
      <c r="D17" s="568">
        <v>1012030100020210</v>
      </c>
      <c r="E17" s="469" t="s">
        <v>2132</v>
      </c>
      <c r="F17" s="465">
        <v>1021202</v>
      </c>
      <c r="G17" s="565" t="s">
        <v>946</v>
      </c>
      <c r="H17" s="566">
        <v>0</v>
      </c>
      <c r="I17" s="567" t="s">
        <v>209</v>
      </c>
      <c r="J17" s="569" t="e">
        <v>#N/A</v>
      </c>
      <c r="K17" s="567" t="e">
        <v>#N/A</v>
      </c>
      <c r="L17" s="466" t="e">
        <v>#N/A</v>
      </c>
      <c r="M17" s="466" t="e">
        <v>#N/A</v>
      </c>
    </row>
    <row r="18" spans="1:45" ht="13.5" customHeight="1">
      <c r="A18" s="469" t="s">
        <v>2135</v>
      </c>
      <c r="B18" s="469" t="s">
        <v>3855</v>
      </c>
      <c r="C18" s="469" t="s">
        <v>2005</v>
      </c>
      <c r="D18" s="568">
        <v>1012030100020210</v>
      </c>
      <c r="E18" s="469" t="s">
        <v>2000</v>
      </c>
      <c r="F18" s="465">
        <v>1021202</v>
      </c>
      <c r="G18" s="565" t="s">
        <v>946</v>
      </c>
      <c r="H18" s="566">
        <v>0</v>
      </c>
      <c r="I18" s="567" t="s">
        <v>209</v>
      </c>
      <c r="J18" s="569" t="e">
        <v>#N/A</v>
      </c>
      <c r="K18" s="569" t="e">
        <v>#N/A</v>
      </c>
      <c r="L18" s="466" t="e">
        <v>#N/A</v>
      </c>
      <c r="M18" s="466" t="e">
        <v>#N/A</v>
      </c>
    </row>
    <row r="19" spans="1:45">
      <c r="A19" s="469" t="s">
        <v>941</v>
      </c>
      <c r="B19" s="469" t="s">
        <v>942</v>
      </c>
      <c r="C19" s="469" t="s">
        <v>1805</v>
      </c>
      <c r="D19" s="568">
        <v>1012030100010200</v>
      </c>
      <c r="E19" s="469" t="s">
        <v>942</v>
      </c>
      <c r="F19" s="465">
        <v>1021202</v>
      </c>
      <c r="G19" s="565" t="s">
        <v>946</v>
      </c>
      <c r="H19" s="566">
        <v>5246761.8099999996</v>
      </c>
      <c r="I19" s="567" t="s">
        <v>209</v>
      </c>
      <c r="J19" s="569" t="e">
        <v>#N/A</v>
      </c>
      <c r="K19" s="569" t="e">
        <v>#N/A</v>
      </c>
      <c r="L19" s="466" t="e">
        <v>#N/A</v>
      </c>
      <c r="M19" s="466" t="e">
        <v>#N/A</v>
      </c>
    </row>
    <row r="20" spans="1:45" ht="13.5" customHeight="1">
      <c r="A20" s="469" t="s">
        <v>1159</v>
      </c>
      <c r="B20" s="469" t="s">
        <v>1160</v>
      </c>
      <c r="C20" s="469" t="s">
        <v>1804</v>
      </c>
      <c r="D20" s="568">
        <v>1012030100020220</v>
      </c>
      <c r="E20" s="469" t="s">
        <v>1608</v>
      </c>
      <c r="F20" s="465">
        <v>1021202</v>
      </c>
      <c r="G20" s="565" t="s">
        <v>946</v>
      </c>
      <c r="H20" s="566">
        <v>28.28</v>
      </c>
      <c r="I20" s="567" t="s">
        <v>209</v>
      </c>
      <c r="J20" s="569" t="e">
        <v>#N/A</v>
      </c>
      <c r="K20" s="569" t="e">
        <v>#N/A</v>
      </c>
      <c r="L20" s="466" t="e">
        <v>#N/A</v>
      </c>
      <c r="M20" s="466" t="e">
        <v>#N/A</v>
      </c>
    </row>
    <row r="21" spans="1:45" ht="13.5" customHeight="1">
      <c r="A21" s="469" t="s">
        <v>1516</v>
      </c>
      <c r="B21" s="469" t="s">
        <v>1517</v>
      </c>
      <c r="C21" s="469" t="s">
        <v>2003</v>
      </c>
      <c r="D21" s="568">
        <v>1012030100020210</v>
      </c>
      <c r="E21" s="469" t="s">
        <v>1998</v>
      </c>
      <c r="F21" s="465">
        <v>1021202</v>
      </c>
      <c r="G21" s="565" t="s">
        <v>946</v>
      </c>
      <c r="H21" s="566">
        <v>0</v>
      </c>
      <c r="I21" s="567" t="s">
        <v>209</v>
      </c>
      <c r="J21" s="569"/>
      <c r="K21" s="569"/>
    </row>
    <row r="22" spans="1:45" ht="13.5" customHeight="1">
      <c r="A22" s="469" t="s">
        <v>1516</v>
      </c>
      <c r="B22" s="469" t="s">
        <v>1517</v>
      </c>
      <c r="C22" s="469" t="s">
        <v>2003</v>
      </c>
      <c r="D22" s="568">
        <v>1012030100020210</v>
      </c>
      <c r="E22" s="469" t="s">
        <v>1998</v>
      </c>
      <c r="F22" s="465">
        <v>1021202</v>
      </c>
      <c r="G22" s="565" t="s">
        <v>946</v>
      </c>
      <c r="H22" s="566">
        <v>0</v>
      </c>
      <c r="I22" s="567" t="s">
        <v>209</v>
      </c>
      <c r="J22" s="569" t="e">
        <v>#N/A</v>
      </c>
      <c r="K22" s="569" t="e">
        <v>#N/A</v>
      </c>
      <c r="L22" s="466" t="e">
        <v>#N/A</v>
      </c>
      <c r="M22" s="466" t="e">
        <v>#N/A</v>
      </c>
      <c r="AS22" s="466">
        <v>0</v>
      </c>
    </row>
    <row r="23" spans="1:45" ht="13.5" customHeight="1">
      <c r="A23" s="469" t="s">
        <v>955</v>
      </c>
      <c r="B23" s="469" t="s">
        <v>956</v>
      </c>
      <c r="C23" s="469" t="s">
        <v>1798</v>
      </c>
      <c r="D23" s="568">
        <v>1012030100020210</v>
      </c>
      <c r="E23" s="469" t="s">
        <v>1602</v>
      </c>
      <c r="F23" s="465">
        <v>1021202</v>
      </c>
      <c r="G23" s="565" t="s">
        <v>946</v>
      </c>
      <c r="H23" s="566">
        <v>22234.73</v>
      </c>
      <c r="I23" s="567" t="s">
        <v>209</v>
      </c>
      <c r="J23" s="569" t="e">
        <v>#N/A</v>
      </c>
      <c r="K23" s="569" t="e">
        <v>#N/A</v>
      </c>
      <c r="L23" s="466" t="e">
        <v>#N/A</v>
      </c>
      <c r="M23" s="466" t="e">
        <v>#N/A</v>
      </c>
    </row>
    <row r="24" spans="1:45" ht="13.5" customHeight="1">
      <c r="A24" s="469" t="s">
        <v>957</v>
      </c>
      <c r="B24" s="469" t="s">
        <v>958</v>
      </c>
      <c r="C24" s="469" t="s">
        <v>1802</v>
      </c>
      <c r="D24" s="568">
        <v>1012030100020210</v>
      </c>
      <c r="E24" s="469" t="s">
        <v>1606</v>
      </c>
      <c r="F24" s="465">
        <v>1021202</v>
      </c>
      <c r="G24" s="565" t="s">
        <v>946</v>
      </c>
      <c r="H24" s="566">
        <v>102688.04</v>
      </c>
      <c r="I24" s="567" t="s">
        <v>209</v>
      </c>
      <c r="J24" s="569" t="e">
        <v>#N/A</v>
      </c>
      <c r="K24" s="569" t="e">
        <v>#N/A</v>
      </c>
      <c r="L24" s="466" t="e">
        <v>#N/A</v>
      </c>
      <c r="M24" s="466" t="e">
        <v>#N/A</v>
      </c>
    </row>
    <row r="25" spans="1:45" ht="13.5" customHeight="1">
      <c r="A25" s="469" t="s">
        <v>959</v>
      </c>
      <c r="B25" s="469" t="s">
        <v>960</v>
      </c>
      <c r="C25" s="469" t="s">
        <v>1799</v>
      </c>
      <c r="D25" s="568">
        <v>1012030100020210</v>
      </c>
      <c r="E25" s="469" t="s">
        <v>1603</v>
      </c>
      <c r="F25" s="465">
        <v>1021202</v>
      </c>
      <c r="G25" s="565" t="s">
        <v>946</v>
      </c>
      <c r="H25" s="566">
        <v>1849.38</v>
      </c>
      <c r="I25" s="567" t="s">
        <v>209</v>
      </c>
      <c r="J25" s="569" t="e">
        <v>#N/A</v>
      </c>
      <c r="K25" s="569" t="e">
        <v>#N/A</v>
      </c>
      <c r="L25" s="466" t="e">
        <v>#N/A</v>
      </c>
      <c r="M25" s="466" t="e">
        <v>#N/A</v>
      </c>
    </row>
    <row r="26" spans="1:45" ht="13.5" customHeight="1">
      <c r="A26" s="570" t="s">
        <v>1485</v>
      </c>
      <c r="B26" s="570" t="s">
        <v>1486</v>
      </c>
      <c r="C26" s="469" t="s">
        <v>2002</v>
      </c>
      <c r="D26" s="568">
        <v>1012030100020210</v>
      </c>
      <c r="E26" s="469" t="s">
        <v>1997</v>
      </c>
      <c r="F26" s="465">
        <v>1021202</v>
      </c>
      <c r="G26" s="565" t="s">
        <v>946</v>
      </c>
      <c r="H26" s="566">
        <v>750.71</v>
      </c>
      <c r="I26" s="567" t="s">
        <v>209</v>
      </c>
      <c r="J26" s="569" t="e">
        <v>#N/A</v>
      </c>
      <c r="K26" s="569" t="e">
        <v>#N/A</v>
      </c>
      <c r="L26" s="466" t="e">
        <v>#N/A</v>
      </c>
      <c r="M26" s="466" t="e">
        <v>#N/A</v>
      </c>
    </row>
    <row r="27" spans="1:45" ht="13.5" customHeight="1">
      <c r="A27" s="469" t="s">
        <v>959</v>
      </c>
      <c r="B27" s="469" t="s">
        <v>960</v>
      </c>
      <c r="C27" s="469"/>
      <c r="D27" s="568"/>
      <c r="E27" s="469">
        <v>0</v>
      </c>
      <c r="F27" s="465">
        <v>20308</v>
      </c>
      <c r="G27" s="565" t="s">
        <v>3849</v>
      </c>
      <c r="H27" s="566">
        <v>0</v>
      </c>
      <c r="I27" s="567" t="s">
        <v>2047</v>
      </c>
      <c r="J27" s="567" t="e">
        <v>#N/A</v>
      </c>
      <c r="K27" s="567" t="e">
        <v>#N/A</v>
      </c>
      <c r="L27" s="466" t="e">
        <v>#N/A</v>
      </c>
      <c r="M27" s="466" t="e">
        <v>#N/A</v>
      </c>
    </row>
    <row r="28" spans="1:45" ht="13.5" customHeight="1">
      <c r="A28" s="469" t="s">
        <v>2148</v>
      </c>
      <c r="B28" s="469" t="s">
        <v>3856</v>
      </c>
      <c r="C28" s="469" t="s">
        <v>2149</v>
      </c>
      <c r="D28" s="568" t="s">
        <v>2149</v>
      </c>
      <c r="E28" s="469" t="s">
        <v>2150</v>
      </c>
      <c r="F28" s="465">
        <v>1021202</v>
      </c>
      <c r="G28" s="565" t="s">
        <v>946</v>
      </c>
      <c r="H28" s="566">
        <v>0</v>
      </c>
      <c r="I28" s="567" t="s">
        <v>209</v>
      </c>
      <c r="J28" s="567"/>
      <c r="K28" s="567"/>
    </row>
    <row r="29" spans="1:45" ht="13.5" customHeight="1">
      <c r="A29" s="469" t="s">
        <v>2148</v>
      </c>
      <c r="B29" s="469" t="s">
        <v>3856</v>
      </c>
      <c r="C29" s="469" t="s">
        <v>2149</v>
      </c>
      <c r="D29" s="568" t="s">
        <v>2149</v>
      </c>
      <c r="E29" s="469" t="s">
        <v>2150</v>
      </c>
      <c r="F29" s="465">
        <v>1021202</v>
      </c>
      <c r="G29" s="565" t="s">
        <v>946</v>
      </c>
      <c r="H29" s="566">
        <v>0</v>
      </c>
      <c r="I29" s="567" t="s">
        <v>209</v>
      </c>
      <c r="J29" s="567" t="e">
        <v>#N/A</v>
      </c>
      <c r="K29" s="567" t="e">
        <v>#N/A</v>
      </c>
      <c r="L29" s="466" t="e">
        <v>#N/A</v>
      </c>
      <c r="M29" s="466" t="e">
        <v>#N/A</v>
      </c>
    </row>
    <row r="30" spans="1:45" ht="13.5" customHeight="1">
      <c r="A30" s="469" t="s">
        <v>961</v>
      </c>
      <c r="B30" s="469" t="s">
        <v>962</v>
      </c>
      <c r="C30" s="469" t="s">
        <v>1803</v>
      </c>
      <c r="D30" s="568" t="s">
        <v>1803</v>
      </c>
      <c r="E30" s="469" t="s">
        <v>1607</v>
      </c>
      <c r="F30" s="465">
        <v>1021202</v>
      </c>
      <c r="G30" s="565" t="s">
        <v>946</v>
      </c>
      <c r="H30" s="566">
        <v>220000</v>
      </c>
      <c r="I30" s="567" t="s">
        <v>209</v>
      </c>
      <c r="J30" s="569" t="e">
        <v>#N/A</v>
      </c>
      <c r="K30" s="569" t="e">
        <v>#N/A</v>
      </c>
      <c r="L30" s="466" t="e">
        <v>#N/A</v>
      </c>
      <c r="M30" s="466" t="e">
        <v>#N/A</v>
      </c>
    </row>
    <row r="31" spans="1:45" ht="13.5" customHeight="1">
      <c r="A31" s="469" t="s">
        <v>3857</v>
      </c>
      <c r="B31" s="469" t="s">
        <v>3858</v>
      </c>
      <c r="C31" s="469">
        <v>0</v>
      </c>
      <c r="D31" s="568">
        <v>0</v>
      </c>
      <c r="E31" s="469">
        <v>0</v>
      </c>
      <c r="F31" s="465">
        <v>1030103</v>
      </c>
      <c r="G31" s="565" t="s">
        <v>1165</v>
      </c>
      <c r="H31" s="566">
        <v>0</v>
      </c>
      <c r="I31" s="567" t="s">
        <v>207</v>
      </c>
      <c r="J31" s="567" t="e">
        <v>#N/A</v>
      </c>
      <c r="K31" s="567" t="e">
        <v>#N/A</v>
      </c>
      <c r="L31" s="466" t="e">
        <v>#N/A</v>
      </c>
      <c r="M31" s="466" t="e">
        <v>#N/A</v>
      </c>
    </row>
    <row r="32" spans="1:45" ht="13.5" customHeight="1">
      <c r="A32" s="469" t="s">
        <v>3859</v>
      </c>
      <c r="B32" s="469" t="s">
        <v>3860</v>
      </c>
      <c r="C32" s="469">
        <v>0</v>
      </c>
      <c r="D32" s="568">
        <v>0</v>
      </c>
      <c r="E32" s="469">
        <v>0</v>
      </c>
      <c r="F32" s="465">
        <v>1030103</v>
      </c>
      <c r="G32" s="565" t="s">
        <v>1165</v>
      </c>
      <c r="H32" s="566">
        <v>0</v>
      </c>
      <c r="I32" s="567" t="s">
        <v>207</v>
      </c>
      <c r="J32" s="567" t="e">
        <v>#N/A</v>
      </c>
      <c r="K32" s="567" t="e">
        <v>#N/A</v>
      </c>
      <c r="L32" s="466" t="e">
        <v>#N/A</v>
      </c>
      <c r="M32" s="466" t="e">
        <v>#N/A</v>
      </c>
    </row>
    <row r="33" spans="1:45" ht="13.5" customHeight="1">
      <c r="A33" s="469" t="s">
        <v>3861</v>
      </c>
      <c r="B33" s="469" t="s">
        <v>3862</v>
      </c>
      <c r="C33" s="469">
        <v>0</v>
      </c>
      <c r="D33" s="568">
        <v>0</v>
      </c>
      <c r="E33" s="469">
        <v>0</v>
      </c>
      <c r="F33" s="465">
        <v>1030102</v>
      </c>
      <c r="G33" s="565" t="s">
        <v>612</v>
      </c>
      <c r="H33" s="566">
        <v>0</v>
      </c>
      <c r="I33" s="567" t="s">
        <v>207</v>
      </c>
      <c r="J33" s="567" t="e">
        <v>#N/A</v>
      </c>
      <c r="K33" s="567" t="e">
        <v>#N/A</v>
      </c>
      <c r="L33" s="466" t="e">
        <v>#N/A</v>
      </c>
      <c r="M33" s="466" t="e">
        <v>#N/A</v>
      </c>
    </row>
    <row r="34" spans="1:45" ht="13.5" customHeight="1">
      <c r="A34" s="469" t="s">
        <v>3863</v>
      </c>
      <c r="B34" s="469" t="s">
        <v>3864</v>
      </c>
      <c r="C34" s="469">
        <v>0</v>
      </c>
      <c r="D34" s="568">
        <v>0</v>
      </c>
      <c r="E34" s="469">
        <v>0</v>
      </c>
      <c r="F34" s="465">
        <v>1030102</v>
      </c>
      <c r="G34" s="565" t="s">
        <v>612</v>
      </c>
      <c r="H34" s="566">
        <v>0</v>
      </c>
      <c r="I34" s="567" t="s">
        <v>207</v>
      </c>
      <c r="J34" s="567" t="e">
        <v>#N/A</v>
      </c>
      <c r="K34" s="567" t="e">
        <v>#N/A</v>
      </c>
      <c r="L34" s="466" t="e">
        <v>#N/A</v>
      </c>
      <c r="M34" s="466" t="e">
        <v>#N/A</v>
      </c>
    </row>
    <row r="35" spans="1:45" ht="13.5" customHeight="1">
      <c r="A35" s="469" t="s">
        <v>160</v>
      </c>
      <c r="B35" s="469" t="s">
        <v>3865</v>
      </c>
      <c r="C35" s="469">
        <v>0</v>
      </c>
      <c r="D35" s="568">
        <v>0</v>
      </c>
      <c r="E35" s="469">
        <v>0</v>
      </c>
      <c r="F35" s="465">
        <v>108110201</v>
      </c>
      <c r="G35" s="565" t="s">
        <v>480</v>
      </c>
      <c r="H35" s="566">
        <v>0</v>
      </c>
      <c r="I35" s="567" t="s">
        <v>207</v>
      </c>
      <c r="J35" s="567" t="e">
        <v>#N/A</v>
      </c>
      <c r="K35" s="567" t="e">
        <v>#N/A</v>
      </c>
      <c r="L35" s="466" t="e">
        <v>#N/A</v>
      </c>
      <c r="M35" s="466" t="e">
        <v>#N/A</v>
      </c>
    </row>
    <row r="36" spans="1:45" ht="13.5" customHeight="1">
      <c r="A36" s="469" t="s">
        <v>161</v>
      </c>
      <c r="B36" s="469" t="s">
        <v>3866</v>
      </c>
      <c r="C36" s="469">
        <v>0</v>
      </c>
      <c r="D36" s="568">
        <v>0</v>
      </c>
      <c r="E36" s="469">
        <v>0</v>
      </c>
      <c r="F36" s="465">
        <v>108110201</v>
      </c>
      <c r="G36" s="565" t="s">
        <v>480</v>
      </c>
      <c r="H36" s="566">
        <v>0</v>
      </c>
      <c r="I36" s="567" t="s">
        <v>207</v>
      </c>
      <c r="J36" s="567" t="e">
        <v>#N/A</v>
      </c>
      <c r="K36" s="567" t="e">
        <v>#N/A</v>
      </c>
      <c r="L36" s="466" t="e">
        <v>#N/A</v>
      </c>
      <c r="M36" s="466" t="e">
        <v>#N/A</v>
      </c>
    </row>
    <row r="37" spans="1:45" ht="13.5" customHeight="1">
      <c r="A37" s="469" t="s">
        <v>162</v>
      </c>
      <c r="B37" s="469" t="s">
        <v>163</v>
      </c>
      <c r="C37" s="469">
        <v>0</v>
      </c>
      <c r="D37" s="568">
        <v>0</v>
      </c>
      <c r="E37" s="469">
        <v>0</v>
      </c>
      <c r="F37" s="465">
        <v>1030102</v>
      </c>
      <c r="G37" s="565" t="s">
        <v>612</v>
      </c>
      <c r="H37" s="566">
        <v>0</v>
      </c>
      <c r="I37" s="567" t="s">
        <v>207</v>
      </c>
      <c r="J37" s="567" t="e">
        <v>#N/A</v>
      </c>
      <c r="K37" s="567" t="e">
        <v>#N/A</v>
      </c>
      <c r="L37" s="466" t="e">
        <v>#N/A</v>
      </c>
      <c r="M37" s="466" t="e">
        <v>#N/A</v>
      </c>
    </row>
    <row r="38" spans="1:45" ht="13.5" customHeight="1">
      <c r="A38" s="469" t="s">
        <v>176</v>
      </c>
      <c r="B38" s="469" t="s">
        <v>175</v>
      </c>
      <c r="C38" s="469">
        <v>0</v>
      </c>
      <c r="D38" s="568">
        <v>0</v>
      </c>
      <c r="E38" s="469">
        <v>0</v>
      </c>
      <c r="F38" s="465">
        <v>1030102</v>
      </c>
      <c r="G38" s="565" t="s">
        <v>612</v>
      </c>
      <c r="H38" s="566">
        <v>0</v>
      </c>
      <c r="I38" s="567" t="s">
        <v>207</v>
      </c>
      <c r="J38" s="567" t="e">
        <v>#N/A</v>
      </c>
      <c r="K38" s="567" t="e">
        <v>#N/A</v>
      </c>
      <c r="L38" s="466" t="e">
        <v>#N/A</v>
      </c>
      <c r="M38" s="466" t="e">
        <v>#N/A</v>
      </c>
    </row>
    <row r="39" spans="1:45" ht="13.5" customHeight="1">
      <c r="A39" s="469" t="s">
        <v>3867</v>
      </c>
      <c r="B39" s="469" t="s">
        <v>3868</v>
      </c>
      <c r="C39" s="469">
        <v>0</v>
      </c>
      <c r="D39" s="568">
        <v>0</v>
      </c>
      <c r="E39" s="469">
        <v>0</v>
      </c>
      <c r="F39" s="465">
        <v>1030203</v>
      </c>
      <c r="G39" s="565" t="s">
        <v>1279</v>
      </c>
      <c r="H39" s="566">
        <v>0</v>
      </c>
      <c r="I39" s="567" t="s">
        <v>207</v>
      </c>
      <c r="J39" s="567" t="e">
        <v>#N/A</v>
      </c>
      <c r="K39" s="567" t="e">
        <v>#N/A</v>
      </c>
      <c r="L39" s="466" t="e">
        <v>#N/A</v>
      </c>
      <c r="M39" s="466" t="e">
        <v>#N/A</v>
      </c>
    </row>
    <row r="40" spans="1:45" ht="13.5" customHeight="1">
      <c r="A40" s="469" t="s">
        <v>3869</v>
      </c>
      <c r="B40" s="469" t="s">
        <v>3870</v>
      </c>
      <c r="C40" s="469">
        <v>0</v>
      </c>
      <c r="D40" s="568">
        <v>0</v>
      </c>
      <c r="E40" s="469">
        <v>0</v>
      </c>
      <c r="F40" s="465">
        <v>10501</v>
      </c>
      <c r="G40" s="565" t="s">
        <v>758</v>
      </c>
      <c r="H40" s="566">
        <v>0</v>
      </c>
      <c r="I40" s="567" t="s">
        <v>207</v>
      </c>
      <c r="J40" s="567" t="e">
        <v>#N/A</v>
      </c>
      <c r="K40" s="567" t="e">
        <v>#N/A</v>
      </c>
      <c r="L40" s="466" t="e">
        <v>#N/A</v>
      </c>
      <c r="M40" s="466" t="e">
        <v>#N/A</v>
      </c>
    </row>
    <row r="41" spans="1:45" s="571" customFormat="1" ht="13.5" customHeight="1">
      <c r="A41" s="469" t="s">
        <v>3871</v>
      </c>
      <c r="B41" s="469" t="s">
        <v>3872</v>
      </c>
      <c r="C41" s="469">
        <v>0</v>
      </c>
      <c r="D41" s="568">
        <v>0</v>
      </c>
      <c r="E41" s="469">
        <v>0</v>
      </c>
      <c r="F41" s="465" t="e">
        <v>#N/A</v>
      </c>
      <c r="G41" s="565" t="s">
        <v>758</v>
      </c>
      <c r="H41" s="566">
        <v>0</v>
      </c>
      <c r="I41" s="567" t="s">
        <v>207</v>
      </c>
      <c r="J41" s="567" t="e">
        <v>#N/A</v>
      </c>
      <c r="K41" s="567" t="e">
        <v>#N/A</v>
      </c>
      <c r="L41" s="466" t="e">
        <v>#N/A</v>
      </c>
      <c r="M41" s="466" t="e">
        <v>#N/A</v>
      </c>
    </row>
    <row r="42" spans="1:45" s="571" customFormat="1" ht="13.5" customHeight="1">
      <c r="A42" s="469" t="s">
        <v>3873</v>
      </c>
      <c r="B42" s="469" t="s">
        <v>3874</v>
      </c>
      <c r="C42" s="469">
        <v>0</v>
      </c>
      <c r="D42" s="568">
        <v>0</v>
      </c>
      <c r="E42" s="469">
        <v>0</v>
      </c>
      <c r="F42" s="465">
        <v>1070104</v>
      </c>
      <c r="G42" s="565" t="s">
        <v>3875</v>
      </c>
      <c r="H42" s="566">
        <v>0</v>
      </c>
      <c r="I42" s="567" t="s">
        <v>207</v>
      </c>
      <c r="J42" s="567" t="e">
        <v>#N/A</v>
      </c>
      <c r="K42" s="567" t="e">
        <v>#N/A</v>
      </c>
      <c r="L42" s="466" t="e">
        <v>#N/A</v>
      </c>
      <c r="M42" s="466" t="e">
        <v>#N/A</v>
      </c>
    </row>
    <row r="43" spans="1:45" s="571" customFormat="1" ht="13.5" customHeight="1">
      <c r="A43" s="469" t="s">
        <v>3876</v>
      </c>
      <c r="B43" s="469" t="s">
        <v>3877</v>
      </c>
      <c r="C43" s="469">
        <v>0</v>
      </c>
      <c r="D43" s="568">
        <v>0</v>
      </c>
      <c r="E43" s="469">
        <v>0</v>
      </c>
      <c r="F43" s="465" t="e">
        <v>#N/A</v>
      </c>
      <c r="G43" s="565" t="s">
        <v>3875</v>
      </c>
      <c r="H43" s="566">
        <v>0</v>
      </c>
      <c r="I43" s="567" t="s">
        <v>207</v>
      </c>
      <c r="J43" s="567" t="e">
        <v>#N/A</v>
      </c>
      <c r="K43" s="567" t="e">
        <v>#N/A</v>
      </c>
      <c r="L43" s="466" t="e">
        <v>#N/A</v>
      </c>
      <c r="M43" s="466" t="e">
        <v>#N/A</v>
      </c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</row>
    <row r="44" spans="1:45" s="571" customFormat="1" ht="13.5" customHeight="1">
      <c r="A44" s="469" t="s">
        <v>3878</v>
      </c>
      <c r="B44" s="469" t="s">
        <v>3879</v>
      </c>
      <c r="C44" s="469">
        <v>0</v>
      </c>
      <c r="D44" s="568">
        <v>0</v>
      </c>
      <c r="E44" s="469">
        <v>0</v>
      </c>
      <c r="F44" s="465">
        <v>1070104</v>
      </c>
      <c r="G44" s="565" t="s">
        <v>3875</v>
      </c>
      <c r="H44" s="566">
        <v>0</v>
      </c>
      <c r="I44" s="567" t="s">
        <v>207</v>
      </c>
      <c r="J44" s="567" t="e">
        <v>#N/A</v>
      </c>
      <c r="K44" s="567" t="e">
        <v>#N/A</v>
      </c>
      <c r="L44" s="466" t="e">
        <v>#N/A</v>
      </c>
      <c r="M44" s="466" t="e">
        <v>#N/A</v>
      </c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</row>
    <row r="45" spans="1:45" ht="13.5" customHeight="1">
      <c r="A45" s="469" t="s">
        <v>3880</v>
      </c>
      <c r="B45" s="469" t="s">
        <v>3881</v>
      </c>
      <c r="C45" s="469">
        <v>0</v>
      </c>
      <c r="D45" s="568">
        <v>0</v>
      </c>
      <c r="E45" s="469">
        <v>0</v>
      </c>
      <c r="F45" s="465">
        <v>1070104</v>
      </c>
      <c r="G45" s="565" t="s">
        <v>3875</v>
      </c>
      <c r="H45" s="566">
        <v>0</v>
      </c>
      <c r="I45" s="567" t="s">
        <v>207</v>
      </c>
      <c r="J45" s="567" t="e">
        <v>#N/A</v>
      </c>
      <c r="K45" s="567" t="e">
        <v>#N/A</v>
      </c>
      <c r="L45" s="466" t="e">
        <v>#N/A</v>
      </c>
      <c r="M45" s="466" t="e">
        <v>#N/A</v>
      </c>
    </row>
    <row r="46" spans="1:45" ht="13.5" customHeight="1">
      <c r="A46" s="469" t="s">
        <v>2392</v>
      </c>
      <c r="B46" s="469" t="s">
        <v>3882</v>
      </c>
      <c r="C46" s="469" t="s">
        <v>2393</v>
      </c>
      <c r="D46" s="568" t="s">
        <v>2393</v>
      </c>
      <c r="E46" s="469" t="s">
        <v>2389</v>
      </c>
      <c r="F46" s="465">
        <v>107020201</v>
      </c>
      <c r="G46" s="565" t="s">
        <v>3883</v>
      </c>
      <c r="H46" s="566">
        <v>0</v>
      </c>
      <c r="I46" s="567" t="s">
        <v>209</v>
      </c>
      <c r="J46" s="569" t="e">
        <v>#N/A</v>
      </c>
      <c r="K46" s="569" t="e">
        <v>#N/A</v>
      </c>
      <c r="L46" s="466" t="e">
        <v>#N/A</v>
      </c>
      <c r="M46" s="466" t="e">
        <v>#N/A</v>
      </c>
    </row>
    <row r="47" spans="1:45" ht="13.5" customHeight="1">
      <c r="A47" s="469" t="s">
        <v>2398</v>
      </c>
      <c r="B47" s="469" t="s">
        <v>3884</v>
      </c>
      <c r="C47" s="469" t="s">
        <v>2399</v>
      </c>
      <c r="D47" s="568" t="s">
        <v>2399</v>
      </c>
      <c r="E47" s="469" t="s">
        <v>2395</v>
      </c>
      <c r="F47" s="465">
        <v>107020202</v>
      </c>
      <c r="G47" s="565" t="s">
        <v>3885</v>
      </c>
      <c r="H47" s="566">
        <v>0</v>
      </c>
      <c r="I47" s="567" t="s">
        <v>209</v>
      </c>
      <c r="J47" s="569" t="e">
        <v>#N/A</v>
      </c>
      <c r="K47" s="569" t="e">
        <v>#N/A</v>
      </c>
      <c r="L47" s="466" t="e">
        <v>#N/A</v>
      </c>
      <c r="M47" s="466" t="e">
        <v>#N/A</v>
      </c>
    </row>
    <row r="48" spans="1:45" ht="13.5" customHeight="1">
      <c r="A48" s="469" t="s">
        <v>3886</v>
      </c>
      <c r="B48" s="469" t="s">
        <v>3887</v>
      </c>
      <c r="C48" s="469">
        <v>0</v>
      </c>
      <c r="D48" s="568">
        <v>0</v>
      </c>
      <c r="E48" s="469">
        <v>0</v>
      </c>
      <c r="F48" s="465">
        <v>107010104</v>
      </c>
      <c r="G48" s="565" t="s">
        <v>3888</v>
      </c>
      <c r="H48" s="566">
        <v>0</v>
      </c>
      <c r="I48" s="567" t="s">
        <v>207</v>
      </c>
      <c r="J48" s="569" t="e">
        <v>#N/A</v>
      </c>
      <c r="K48" s="569" t="e">
        <v>#N/A</v>
      </c>
      <c r="L48" s="466" t="e">
        <v>#N/A</v>
      </c>
      <c r="M48" s="466" t="e">
        <v>#N/A</v>
      </c>
    </row>
    <row r="49" spans="1:13" ht="13.5" customHeight="1">
      <c r="A49" s="469" t="s">
        <v>3889</v>
      </c>
      <c r="B49" s="469" t="s">
        <v>3890</v>
      </c>
      <c r="C49" s="469">
        <v>0</v>
      </c>
      <c r="D49" s="568">
        <v>0</v>
      </c>
      <c r="E49" s="469">
        <v>0</v>
      </c>
      <c r="F49" s="465">
        <v>107010104</v>
      </c>
      <c r="G49" s="565" t="s">
        <v>3888</v>
      </c>
      <c r="H49" s="566">
        <v>0</v>
      </c>
      <c r="I49" s="567" t="s">
        <v>207</v>
      </c>
      <c r="J49" s="569" t="e">
        <v>#N/A</v>
      </c>
      <c r="K49" s="569" t="e">
        <v>#N/A</v>
      </c>
      <c r="L49" s="466" t="e">
        <v>#N/A</v>
      </c>
      <c r="M49" s="466" t="e">
        <v>#N/A</v>
      </c>
    </row>
    <row r="50" spans="1:13" ht="13.5" customHeight="1">
      <c r="A50" s="469" t="s">
        <v>3891</v>
      </c>
      <c r="B50" s="469" t="s">
        <v>1058</v>
      </c>
      <c r="C50" s="469">
        <v>0</v>
      </c>
      <c r="D50" s="568">
        <v>0</v>
      </c>
      <c r="E50" s="469">
        <v>0</v>
      </c>
      <c r="F50" s="465">
        <v>1080801</v>
      </c>
      <c r="G50" s="565" t="s">
        <v>984</v>
      </c>
      <c r="H50" s="566">
        <v>0</v>
      </c>
      <c r="I50" s="567" t="s">
        <v>207</v>
      </c>
      <c r="J50" s="567" t="e">
        <v>#N/A</v>
      </c>
      <c r="K50" s="567" t="e">
        <v>#N/A</v>
      </c>
      <c r="L50" s="466" t="e">
        <v>#N/A</v>
      </c>
      <c r="M50" s="466" t="e">
        <v>#N/A</v>
      </c>
    </row>
    <row r="51" spans="1:13" ht="13.5" customHeight="1">
      <c r="A51" s="469" t="s">
        <v>3892</v>
      </c>
      <c r="B51" s="469" t="s">
        <v>3893</v>
      </c>
      <c r="C51" s="469">
        <v>0</v>
      </c>
      <c r="D51" s="568">
        <v>0</v>
      </c>
      <c r="E51" s="469">
        <v>0</v>
      </c>
      <c r="F51" s="465">
        <v>107010104</v>
      </c>
      <c r="G51" s="565" t="s">
        <v>3888</v>
      </c>
      <c r="H51" s="566">
        <v>0</v>
      </c>
      <c r="I51" s="567" t="s">
        <v>207</v>
      </c>
      <c r="J51" s="569" t="e">
        <v>#N/A</v>
      </c>
      <c r="K51" s="569" t="e">
        <v>#N/A</v>
      </c>
      <c r="L51" s="466" t="e">
        <v>#N/A</v>
      </c>
      <c r="M51" s="466" t="e">
        <v>#N/A</v>
      </c>
    </row>
    <row r="52" spans="1:13" ht="13.5" customHeight="1">
      <c r="A52" s="469" t="s">
        <v>3894</v>
      </c>
      <c r="B52" s="469" t="s">
        <v>3895</v>
      </c>
      <c r="C52" s="469">
        <v>0</v>
      </c>
      <c r="D52" s="568">
        <v>0</v>
      </c>
      <c r="E52" s="469">
        <v>0</v>
      </c>
      <c r="F52" s="465">
        <v>107010104</v>
      </c>
      <c r="G52" s="565" t="s">
        <v>3888</v>
      </c>
      <c r="H52" s="566">
        <v>0</v>
      </c>
      <c r="I52" s="567" t="s">
        <v>207</v>
      </c>
      <c r="J52" s="569" t="e">
        <v>#N/A</v>
      </c>
      <c r="K52" s="569" t="e">
        <v>#N/A</v>
      </c>
      <c r="L52" s="466" t="e">
        <v>#N/A</v>
      </c>
      <c r="M52" s="466" t="e">
        <v>#N/A</v>
      </c>
    </row>
    <row r="53" spans="1:13" ht="13.5" customHeight="1">
      <c r="A53" s="469" t="s">
        <v>3896</v>
      </c>
      <c r="B53" s="469" t="s">
        <v>3874</v>
      </c>
      <c r="C53" s="469">
        <v>0</v>
      </c>
      <c r="D53" s="568">
        <v>0</v>
      </c>
      <c r="E53" s="469">
        <v>0</v>
      </c>
      <c r="F53" s="465">
        <v>1070104</v>
      </c>
      <c r="G53" s="565" t="s">
        <v>3875</v>
      </c>
      <c r="H53" s="566">
        <v>0</v>
      </c>
      <c r="I53" s="567" t="s">
        <v>207</v>
      </c>
      <c r="J53" s="569" t="e">
        <v>#N/A</v>
      </c>
      <c r="K53" s="569" t="e">
        <v>#N/A</v>
      </c>
      <c r="L53" s="466" t="e">
        <v>#N/A</v>
      </c>
      <c r="M53" s="466" t="e">
        <v>#N/A</v>
      </c>
    </row>
    <row r="54" spans="1:13" ht="13.5" customHeight="1">
      <c r="A54" s="469" t="s">
        <v>3897</v>
      </c>
      <c r="B54" s="469" t="s">
        <v>3898</v>
      </c>
      <c r="C54" s="469">
        <v>0</v>
      </c>
      <c r="D54" s="568">
        <v>0</v>
      </c>
      <c r="E54" s="469">
        <v>0</v>
      </c>
      <c r="F54" s="465">
        <v>107010203</v>
      </c>
      <c r="G54" s="565" t="s">
        <v>3899</v>
      </c>
      <c r="H54" s="566">
        <v>0</v>
      </c>
      <c r="I54" s="567" t="s">
        <v>207</v>
      </c>
      <c r="J54" s="569" t="e">
        <v>#N/A</v>
      </c>
      <c r="K54" s="569" t="e">
        <v>#N/A</v>
      </c>
      <c r="L54" s="466" t="e">
        <v>#N/A</v>
      </c>
      <c r="M54" s="466" t="e">
        <v>#N/A</v>
      </c>
    </row>
    <row r="55" spans="1:13" ht="13.5" customHeight="1">
      <c r="A55" s="469" t="s">
        <v>3900</v>
      </c>
      <c r="B55" s="469" t="s">
        <v>3901</v>
      </c>
      <c r="C55" s="469">
        <v>0</v>
      </c>
      <c r="D55" s="568">
        <v>0</v>
      </c>
      <c r="E55" s="469">
        <v>0</v>
      </c>
      <c r="F55" s="465">
        <v>107010203</v>
      </c>
      <c r="G55" s="565" t="s">
        <v>3899</v>
      </c>
      <c r="H55" s="566">
        <v>0</v>
      </c>
      <c r="I55" s="567" t="s">
        <v>207</v>
      </c>
      <c r="J55" s="569" t="e">
        <v>#N/A</v>
      </c>
      <c r="K55" s="569" t="e">
        <v>#N/A</v>
      </c>
      <c r="L55" s="466" t="e">
        <v>#N/A</v>
      </c>
      <c r="M55" s="466" t="e">
        <v>#N/A</v>
      </c>
    </row>
    <row r="56" spans="1:13" ht="13.5" customHeight="1">
      <c r="A56" s="469" t="s">
        <v>3902</v>
      </c>
      <c r="B56" s="469" t="s">
        <v>3903</v>
      </c>
      <c r="C56" s="469">
        <v>0</v>
      </c>
      <c r="D56" s="568">
        <v>0</v>
      </c>
      <c r="E56" s="469">
        <v>0</v>
      </c>
      <c r="F56" s="465">
        <v>1070104</v>
      </c>
      <c r="G56" s="565" t="s">
        <v>3875</v>
      </c>
      <c r="H56" s="566">
        <v>0</v>
      </c>
      <c r="I56" s="567" t="s">
        <v>207</v>
      </c>
      <c r="J56" s="569" t="e">
        <v>#N/A</v>
      </c>
      <c r="K56" s="569" t="e">
        <v>#N/A</v>
      </c>
      <c r="L56" s="466" t="e">
        <v>#N/A</v>
      </c>
      <c r="M56" s="466" t="e">
        <v>#N/A</v>
      </c>
    </row>
    <row r="57" spans="1:13" ht="13.5" customHeight="1">
      <c r="A57" s="469" t="s">
        <v>3904</v>
      </c>
      <c r="B57" s="469" t="s">
        <v>3905</v>
      </c>
      <c r="C57" s="469">
        <v>0</v>
      </c>
      <c r="D57" s="568">
        <v>0</v>
      </c>
      <c r="E57" s="469">
        <v>0</v>
      </c>
      <c r="F57" s="465">
        <v>1070104</v>
      </c>
      <c r="G57" s="565" t="s">
        <v>3875</v>
      </c>
      <c r="H57" s="566">
        <v>0</v>
      </c>
      <c r="I57" s="567" t="s">
        <v>207</v>
      </c>
      <c r="J57" s="569" t="e">
        <v>#N/A</v>
      </c>
      <c r="K57" s="569" t="e">
        <v>#N/A</v>
      </c>
      <c r="L57" s="466" t="e">
        <v>#N/A</v>
      </c>
      <c r="M57" s="466" t="e">
        <v>#N/A</v>
      </c>
    </row>
    <row r="58" spans="1:13" ht="13.5" customHeight="1">
      <c r="A58" s="469" t="s">
        <v>3906</v>
      </c>
      <c r="B58" s="469" t="s">
        <v>3907</v>
      </c>
      <c r="C58" s="469">
        <v>0</v>
      </c>
      <c r="D58" s="568">
        <v>0</v>
      </c>
      <c r="E58" s="469">
        <v>0</v>
      </c>
      <c r="F58" s="465">
        <v>1080801</v>
      </c>
      <c r="G58" s="565" t="s">
        <v>984</v>
      </c>
      <c r="H58" s="566">
        <v>0</v>
      </c>
      <c r="I58" s="567" t="s">
        <v>207</v>
      </c>
      <c r="J58" s="567" t="e">
        <v>#N/A</v>
      </c>
      <c r="K58" s="567" t="e">
        <v>#N/A</v>
      </c>
      <c r="L58" s="466" t="e">
        <v>#N/A</v>
      </c>
      <c r="M58" s="466" t="e">
        <v>#N/A</v>
      </c>
    </row>
    <row r="59" spans="1:13" ht="13.5" customHeight="1">
      <c r="A59" s="469" t="s">
        <v>3908</v>
      </c>
      <c r="B59" s="469" t="s">
        <v>3909</v>
      </c>
      <c r="C59" s="469">
        <v>0</v>
      </c>
      <c r="D59" s="568">
        <v>0</v>
      </c>
      <c r="E59" s="469">
        <v>0</v>
      </c>
      <c r="F59" s="465">
        <v>107010203</v>
      </c>
      <c r="G59" s="565" t="s">
        <v>3899</v>
      </c>
      <c r="H59" s="566">
        <v>0</v>
      </c>
      <c r="I59" s="567" t="s">
        <v>207</v>
      </c>
      <c r="J59" s="569" t="e">
        <v>#N/A</v>
      </c>
      <c r="K59" s="569" t="e">
        <v>#N/A</v>
      </c>
      <c r="L59" s="466" t="e">
        <v>#N/A</v>
      </c>
      <c r="M59" s="466" t="e">
        <v>#N/A</v>
      </c>
    </row>
    <row r="60" spans="1:13" ht="13.5" customHeight="1">
      <c r="A60" s="469" t="s">
        <v>3910</v>
      </c>
      <c r="B60" s="469" t="s">
        <v>3911</v>
      </c>
      <c r="C60" s="469">
        <v>0</v>
      </c>
      <c r="D60" s="568">
        <v>0</v>
      </c>
      <c r="E60" s="469">
        <v>0</v>
      </c>
      <c r="F60" s="465">
        <v>107010203</v>
      </c>
      <c r="G60" s="565" t="s">
        <v>3899</v>
      </c>
      <c r="H60" s="566">
        <v>0</v>
      </c>
      <c r="I60" s="567" t="s">
        <v>207</v>
      </c>
      <c r="J60" s="569" t="e">
        <v>#N/A</v>
      </c>
      <c r="K60" s="569" t="e">
        <v>#N/A</v>
      </c>
      <c r="L60" s="466" t="e">
        <v>#N/A</v>
      </c>
      <c r="M60" s="466" t="e">
        <v>#N/A</v>
      </c>
    </row>
    <row r="61" spans="1:13" ht="13.5" customHeight="1">
      <c r="A61" s="467" t="s">
        <v>3912</v>
      </c>
      <c r="B61" s="469" t="s">
        <v>3879</v>
      </c>
      <c r="C61" s="469">
        <v>0</v>
      </c>
      <c r="D61" s="568">
        <v>0</v>
      </c>
      <c r="E61" s="469">
        <v>0</v>
      </c>
      <c r="F61" s="465">
        <v>1070104</v>
      </c>
      <c r="G61" s="565" t="s">
        <v>3875</v>
      </c>
      <c r="H61" s="566">
        <v>0</v>
      </c>
      <c r="I61" s="567" t="s">
        <v>207</v>
      </c>
      <c r="J61" s="567" t="e">
        <v>#N/A</v>
      </c>
      <c r="K61" s="567" t="e">
        <v>#N/A</v>
      </c>
      <c r="L61" s="466" t="e">
        <v>#N/A</v>
      </c>
      <c r="M61" s="466" t="e">
        <v>#N/A</v>
      </c>
    </row>
    <row r="62" spans="1:13" ht="13.5" customHeight="1">
      <c r="A62" s="469" t="s">
        <v>3913</v>
      </c>
      <c r="B62" s="469" t="s">
        <v>3914</v>
      </c>
      <c r="C62" s="469">
        <v>0</v>
      </c>
      <c r="D62" s="568">
        <v>0</v>
      </c>
      <c r="E62" s="469">
        <v>0</v>
      </c>
      <c r="F62" s="465" t="e">
        <v>#N/A</v>
      </c>
      <c r="G62" s="565" t="s">
        <v>3875</v>
      </c>
      <c r="H62" s="566">
        <v>0</v>
      </c>
      <c r="I62" s="567" t="s">
        <v>207</v>
      </c>
      <c r="J62" s="567" t="e">
        <v>#N/A</v>
      </c>
      <c r="K62" s="567" t="e">
        <v>#N/A</v>
      </c>
      <c r="L62" s="466" t="e">
        <v>#N/A</v>
      </c>
      <c r="M62" s="466" t="e">
        <v>#N/A</v>
      </c>
    </row>
    <row r="63" spans="1:13" ht="13.5" customHeight="1">
      <c r="A63" s="469" t="s">
        <v>3915</v>
      </c>
      <c r="B63" s="469" t="s">
        <v>3879</v>
      </c>
      <c r="C63" s="469">
        <v>0</v>
      </c>
      <c r="D63" s="568">
        <v>0</v>
      </c>
      <c r="E63" s="469">
        <v>0</v>
      </c>
      <c r="F63" s="465">
        <v>1070104</v>
      </c>
      <c r="G63" s="565" t="s">
        <v>3875</v>
      </c>
      <c r="H63" s="566">
        <v>0</v>
      </c>
      <c r="I63" s="567" t="s">
        <v>207</v>
      </c>
      <c r="J63" s="567" t="e">
        <v>#N/A</v>
      </c>
      <c r="K63" s="567" t="e">
        <v>#N/A</v>
      </c>
      <c r="L63" s="466" t="e">
        <v>#N/A</v>
      </c>
      <c r="M63" s="466" t="e">
        <v>#N/A</v>
      </c>
    </row>
    <row r="64" spans="1:13" ht="13.5" customHeight="1">
      <c r="A64" s="469" t="s">
        <v>3916</v>
      </c>
      <c r="B64" s="469" t="s">
        <v>3917</v>
      </c>
      <c r="C64" s="469">
        <v>0</v>
      </c>
      <c r="D64" s="568">
        <v>0</v>
      </c>
      <c r="E64" s="469">
        <v>0</v>
      </c>
      <c r="F64" s="465">
        <v>1070104</v>
      </c>
      <c r="G64" s="565" t="s">
        <v>3875</v>
      </c>
      <c r="H64" s="566">
        <v>0</v>
      </c>
      <c r="I64" s="567" t="s">
        <v>207</v>
      </c>
      <c r="J64" s="567" t="e">
        <v>#N/A</v>
      </c>
      <c r="K64" s="567" t="e">
        <v>#N/A</v>
      </c>
      <c r="L64" s="466" t="e">
        <v>#N/A</v>
      </c>
      <c r="M64" s="466" t="e">
        <v>#N/A</v>
      </c>
    </row>
    <row r="65" spans="1:45" ht="13.5" customHeight="1">
      <c r="A65" s="469" t="s">
        <v>3918</v>
      </c>
      <c r="B65" s="469" t="s">
        <v>3919</v>
      </c>
      <c r="C65" s="469">
        <v>0</v>
      </c>
      <c r="D65" s="568">
        <v>0</v>
      </c>
      <c r="E65" s="469">
        <v>0</v>
      </c>
      <c r="F65" s="465">
        <v>1081014</v>
      </c>
      <c r="G65" s="565" t="s">
        <v>1071</v>
      </c>
      <c r="H65" s="566">
        <v>0</v>
      </c>
      <c r="I65" s="567" t="s">
        <v>207</v>
      </c>
      <c r="J65" s="567" t="e">
        <v>#N/A</v>
      </c>
      <c r="K65" s="567" t="e">
        <v>#N/A</v>
      </c>
      <c r="L65" s="466" t="e">
        <v>#N/A</v>
      </c>
      <c r="M65" s="466" t="e">
        <v>#N/A</v>
      </c>
    </row>
    <row r="66" spans="1:45" ht="13.5" customHeight="1">
      <c r="A66" s="469" t="s">
        <v>3920</v>
      </c>
      <c r="B66" s="469" t="s">
        <v>1258</v>
      </c>
      <c r="C66" s="469">
        <v>0</v>
      </c>
      <c r="D66" s="568">
        <v>0</v>
      </c>
      <c r="E66" s="469">
        <v>0</v>
      </c>
      <c r="F66" s="465">
        <v>304011</v>
      </c>
      <c r="G66" s="565" t="s">
        <v>1035</v>
      </c>
      <c r="H66" s="566">
        <v>0</v>
      </c>
      <c r="I66" s="567" t="s">
        <v>207</v>
      </c>
      <c r="J66" s="567" t="e">
        <v>#N/A</v>
      </c>
      <c r="K66" s="567" t="e">
        <v>#N/A</v>
      </c>
      <c r="L66" s="466" t="e">
        <v>#N/A</v>
      </c>
      <c r="M66" s="466" t="e">
        <v>#N/A</v>
      </c>
    </row>
    <row r="67" spans="1:45" ht="13.5" customHeight="1">
      <c r="A67" s="469" t="s">
        <v>3921</v>
      </c>
      <c r="B67" s="469" t="s">
        <v>3922</v>
      </c>
      <c r="C67" s="469">
        <v>0</v>
      </c>
      <c r="D67" s="568">
        <v>0</v>
      </c>
      <c r="E67" s="469">
        <v>0</v>
      </c>
      <c r="F67" s="465">
        <v>304011</v>
      </c>
      <c r="G67" s="565" t="s">
        <v>1035</v>
      </c>
      <c r="H67" s="566">
        <v>0</v>
      </c>
      <c r="I67" s="567" t="s">
        <v>207</v>
      </c>
      <c r="J67" s="567" t="e">
        <v>#N/A</v>
      </c>
      <c r="K67" s="567" t="e">
        <v>#N/A</v>
      </c>
      <c r="L67" s="466" t="e">
        <v>#N/A</v>
      </c>
      <c r="M67" s="466" t="e">
        <v>#N/A</v>
      </c>
    </row>
    <row r="68" spans="1:45" ht="13.5" customHeight="1">
      <c r="A68" s="469" t="s">
        <v>3923</v>
      </c>
      <c r="B68" s="469" t="s">
        <v>3924</v>
      </c>
      <c r="C68" s="469">
        <v>0</v>
      </c>
      <c r="D68" s="568">
        <v>0</v>
      </c>
      <c r="E68" s="469">
        <v>0</v>
      </c>
      <c r="F68" s="465">
        <v>1070105</v>
      </c>
      <c r="G68" s="565" t="s">
        <v>3925</v>
      </c>
      <c r="H68" s="566">
        <v>0</v>
      </c>
      <c r="I68" s="567" t="s">
        <v>207</v>
      </c>
      <c r="J68" s="567" t="e">
        <v>#N/A</v>
      </c>
      <c r="K68" s="567" t="e">
        <v>#N/A</v>
      </c>
      <c r="L68" s="466" t="e">
        <v>#N/A</v>
      </c>
      <c r="M68" s="466" t="e">
        <v>#N/A</v>
      </c>
    </row>
    <row r="69" spans="1:45" ht="13.5" customHeight="1">
      <c r="A69" s="469" t="s">
        <v>3926</v>
      </c>
      <c r="B69" s="469" t="s">
        <v>3927</v>
      </c>
      <c r="C69" s="469">
        <v>0</v>
      </c>
      <c r="D69" s="568">
        <v>0</v>
      </c>
      <c r="E69" s="469">
        <v>0</v>
      </c>
      <c r="F69" s="465">
        <v>1070105</v>
      </c>
      <c r="G69" s="565" t="s">
        <v>3925</v>
      </c>
      <c r="H69" s="566">
        <v>0</v>
      </c>
      <c r="I69" s="567" t="s">
        <v>207</v>
      </c>
      <c r="J69" s="567" t="e">
        <v>#N/A</v>
      </c>
      <c r="K69" s="567" t="e">
        <v>#N/A</v>
      </c>
      <c r="L69" s="466" t="e">
        <v>#N/A</v>
      </c>
      <c r="M69" s="466" t="e">
        <v>#N/A</v>
      </c>
    </row>
    <row r="70" spans="1:45" ht="13.5" customHeight="1">
      <c r="A70" s="469" t="s">
        <v>3928</v>
      </c>
      <c r="B70" s="469" t="s">
        <v>3929</v>
      </c>
      <c r="C70" s="469">
        <v>0</v>
      </c>
      <c r="D70" s="568">
        <v>0</v>
      </c>
      <c r="E70" s="469">
        <v>0</v>
      </c>
      <c r="F70" s="465">
        <v>1070105</v>
      </c>
      <c r="G70" s="565" t="s">
        <v>3925</v>
      </c>
      <c r="H70" s="566">
        <v>0</v>
      </c>
      <c r="I70" s="567" t="s">
        <v>207</v>
      </c>
      <c r="J70" s="569" t="e">
        <v>#N/A</v>
      </c>
      <c r="K70" s="569" t="e">
        <v>#N/A</v>
      </c>
      <c r="L70" s="466" t="e">
        <v>#N/A</v>
      </c>
      <c r="M70" s="466" t="e">
        <v>#N/A</v>
      </c>
    </row>
    <row r="71" spans="1:45" ht="13.5" customHeight="1">
      <c r="A71" s="469" t="s">
        <v>3930</v>
      </c>
      <c r="B71" s="469" t="s">
        <v>3931</v>
      </c>
      <c r="C71" s="469">
        <v>0</v>
      </c>
      <c r="D71" s="568">
        <v>0</v>
      </c>
      <c r="E71" s="469">
        <v>0</v>
      </c>
      <c r="F71" s="465">
        <v>108060202</v>
      </c>
      <c r="G71" s="565" t="s">
        <v>3932</v>
      </c>
      <c r="H71" s="566">
        <v>0</v>
      </c>
      <c r="I71" s="567" t="s">
        <v>207</v>
      </c>
      <c r="J71" s="567" t="e">
        <v>#N/A</v>
      </c>
      <c r="K71" s="567" t="e">
        <v>#N/A</v>
      </c>
    </row>
    <row r="72" spans="1:45" ht="13.5" customHeight="1">
      <c r="A72" s="469" t="s">
        <v>2364</v>
      </c>
      <c r="B72" s="469" t="s">
        <v>3933</v>
      </c>
      <c r="C72" s="469" t="s">
        <v>2365</v>
      </c>
      <c r="D72" s="568" t="s">
        <v>2365</v>
      </c>
      <c r="E72" s="469" t="s">
        <v>2361</v>
      </c>
      <c r="F72" s="465">
        <v>10806020102</v>
      </c>
      <c r="G72" s="565" t="s">
        <v>3934</v>
      </c>
      <c r="H72" s="566">
        <v>0</v>
      </c>
      <c r="I72" s="567" t="s">
        <v>209</v>
      </c>
      <c r="J72" s="569" t="e">
        <v>#N/A</v>
      </c>
      <c r="K72" s="569" t="e">
        <v>#N/A</v>
      </c>
      <c r="L72" s="466" t="e">
        <v>#N/A</v>
      </c>
      <c r="M72" s="466" t="e">
        <v>#N/A</v>
      </c>
    </row>
    <row r="73" spans="1:45" ht="13.5" customHeight="1">
      <c r="A73" s="469" t="s">
        <v>3935</v>
      </c>
      <c r="B73" s="469" t="s">
        <v>3936</v>
      </c>
      <c r="C73" s="469">
        <v>0</v>
      </c>
      <c r="D73" s="568">
        <v>0</v>
      </c>
      <c r="E73" s="469">
        <v>0</v>
      </c>
      <c r="F73" s="465" t="e">
        <v>#N/A</v>
      </c>
      <c r="G73" s="565" t="s">
        <v>1258</v>
      </c>
      <c r="H73" s="566">
        <v>0</v>
      </c>
      <c r="I73" s="567" t="s">
        <v>207</v>
      </c>
      <c r="J73" s="567" t="e">
        <v>#N/A</v>
      </c>
      <c r="K73" s="567" t="e">
        <v>#N/A</v>
      </c>
      <c r="L73" s="466" t="e">
        <v>#N/A</v>
      </c>
      <c r="M73" s="466" t="e">
        <v>#N/A</v>
      </c>
    </row>
    <row r="74" spans="1:45" ht="13.5" customHeight="1">
      <c r="A74" s="469" t="s">
        <v>3937</v>
      </c>
      <c r="B74" s="469" t="s">
        <v>3938</v>
      </c>
      <c r="C74" s="469">
        <v>0</v>
      </c>
      <c r="D74" s="568">
        <v>0</v>
      </c>
      <c r="E74" s="469">
        <v>0</v>
      </c>
      <c r="F74" s="465">
        <v>108060201</v>
      </c>
      <c r="G74" s="565" t="s">
        <v>3939</v>
      </c>
      <c r="H74" s="566">
        <v>0</v>
      </c>
      <c r="I74" s="567" t="s">
        <v>207</v>
      </c>
      <c r="J74" s="567" t="e">
        <v>#N/A</v>
      </c>
      <c r="K74" s="567" t="e">
        <v>#N/A</v>
      </c>
      <c r="L74" s="466" t="e">
        <v>#N/A</v>
      </c>
      <c r="M74" s="466" t="e">
        <v>#N/A</v>
      </c>
      <c r="N74" s="571"/>
      <c r="O74" s="571"/>
      <c r="P74" s="571"/>
      <c r="Q74" s="571"/>
      <c r="R74" s="571"/>
      <c r="S74" s="571"/>
      <c r="T74" s="571"/>
      <c r="U74" s="571"/>
      <c r="V74" s="571"/>
      <c r="W74" s="571"/>
      <c r="X74" s="571"/>
      <c r="Y74" s="571"/>
      <c r="Z74" s="571"/>
      <c r="AA74" s="571"/>
      <c r="AB74" s="571"/>
      <c r="AC74" s="571"/>
      <c r="AD74" s="571"/>
      <c r="AE74" s="571"/>
      <c r="AF74" s="571"/>
      <c r="AG74" s="571"/>
      <c r="AH74" s="571"/>
      <c r="AI74" s="571"/>
      <c r="AJ74" s="571"/>
      <c r="AK74" s="571"/>
      <c r="AL74" s="571"/>
      <c r="AM74" s="571"/>
      <c r="AN74" s="571"/>
      <c r="AO74" s="571"/>
      <c r="AP74" s="571"/>
      <c r="AQ74" s="571"/>
      <c r="AR74" s="571"/>
      <c r="AS74" s="571"/>
    </row>
    <row r="75" spans="1:45" ht="13.5" customHeight="1">
      <c r="A75" s="469" t="s">
        <v>3940</v>
      </c>
      <c r="B75" s="469" t="s">
        <v>3941</v>
      </c>
      <c r="C75" s="469">
        <v>0</v>
      </c>
      <c r="D75" s="568">
        <v>0</v>
      </c>
      <c r="E75" s="469">
        <v>0</v>
      </c>
      <c r="F75" s="465">
        <v>1080201</v>
      </c>
      <c r="G75" s="565" t="s">
        <v>1086</v>
      </c>
      <c r="H75" s="566">
        <v>0</v>
      </c>
      <c r="I75" s="567" t="s">
        <v>207</v>
      </c>
      <c r="J75" s="567" t="e">
        <v>#N/A</v>
      </c>
      <c r="K75" s="567" t="e">
        <v>#N/A</v>
      </c>
      <c r="L75" s="466" t="e">
        <v>#N/A</v>
      </c>
      <c r="M75" s="466" t="e">
        <v>#N/A</v>
      </c>
    </row>
    <row r="76" spans="1:45" ht="13.5" customHeight="1">
      <c r="A76" s="469" t="s">
        <v>3942</v>
      </c>
      <c r="B76" s="469" t="s">
        <v>3943</v>
      </c>
      <c r="C76" s="469">
        <v>0</v>
      </c>
      <c r="D76" s="568">
        <v>0</v>
      </c>
      <c r="E76" s="469">
        <v>0</v>
      </c>
      <c r="F76" s="465">
        <v>1080201</v>
      </c>
      <c r="G76" s="565" t="s">
        <v>1086</v>
      </c>
      <c r="H76" s="566">
        <v>0</v>
      </c>
      <c r="I76" s="567" t="s">
        <v>207</v>
      </c>
      <c r="J76" s="567" t="e">
        <v>#N/A</v>
      </c>
      <c r="K76" s="567" t="e">
        <v>#N/A</v>
      </c>
      <c r="L76" s="466" t="e">
        <v>#N/A</v>
      </c>
      <c r="M76" s="466" t="e">
        <v>#N/A</v>
      </c>
    </row>
    <row r="77" spans="1:45" ht="13.5" customHeight="1">
      <c r="A77" s="572" t="s">
        <v>3944</v>
      </c>
      <c r="B77" s="469" t="s">
        <v>3945</v>
      </c>
      <c r="C77" s="469">
        <v>0</v>
      </c>
      <c r="D77" s="568">
        <v>0</v>
      </c>
      <c r="E77" s="469">
        <v>0</v>
      </c>
      <c r="F77" s="465">
        <v>1080201</v>
      </c>
      <c r="G77" s="565" t="s">
        <v>1086</v>
      </c>
      <c r="H77" s="566">
        <v>0</v>
      </c>
      <c r="I77" s="567" t="s">
        <v>207</v>
      </c>
      <c r="J77" s="567" t="e">
        <v>#N/A</v>
      </c>
      <c r="K77" s="567" t="e">
        <v>#N/A</v>
      </c>
      <c r="L77" s="466" t="e">
        <v>#N/A</v>
      </c>
      <c r="M77" s="466" t="e">
        <v>#N/A</v>
      </c>
    </row>
    <row r="78" spans="1:45">
      <c r="A78" s="572" t="s">
        <v>3946</v>
      </c>
      <c r="B78" s="469" t="s">
        <v>807</v>
      </c>
      <c r="C78" s="469">
        <v>0</v>
      </c>
      <c r="D78" s="568">
        <v>0</v>
      </c>
      <c r="E78" s="469">
        <v>0</v>
      </c>
      <c r="F78" s="465">
        <v>10801</v>
      </c>
      <c r="G78" s="565" t="s">
        <v>810</v>
      </c>
      <c r="H78" s="566">
        <v>0</v>
      </c>
      <c r="I78" s="567" t="s">
        <v>207</v>
      </c>
      <c r="J78" s="567" t="e">
        <v>#N/A</v>
      </c>
      <c r="K78" s="567" t="e">
        <v>#N/A</v>
      </c>
      <c r="L78" s="466" t="e">
        <v>#N/A</v>
      </c>
      <c r="M78" s="466" t="e">
        <v>#N/A</v>
      </c>
    </row>
    <row r="79" spans="1:45" ht="13.5" customHeight="1">
      <c r="A79" s="469" t="s">
        <v>3947</v>
      </c>
      <c r="B79" s="469" t="s">
        <v>3948</v>
      </c>
      <c r="C79" s="469">
        <v>0</v>
      </c>
      <c r="D79" s="568">
        <v>0</v>
      </c>
      <c r="E79" s="469">
        <v>0</v>
      </c>
      <c r="F79" s="465">
        <v>1080701</v>
      </c>
      <c r="G79" s="565" t="s">
        <v>3949</v>
      </c>
      <c r="H79" s="566">
        <v>0</v>
      </c>
      <c r="I79" s="567" t="s">
        <v>207</v>
      </c>
      <c r="J79" s="567" t="e">
        <v>#N/A</v>
      </c>
      <c r="K79" s="567" t="e">
        <v>#N/A</v>
      </c>
      <c r="L79" s="466" t="e">
        <v>#N/A</v>
      </c>
      <c r="M79" s="466" t="e">
        <v>#N/A</v>
      </c>
    </row>
    <row r="80" spans="1:45" ht="13.5" customHeight="1">
      <c r="A80" s="469" t="s">
        <v>3950</v>
      </c>
      <c r="B80" s="469" t="s">
        <v>3951</v>
      </c>
      <c r="C80" s="469">
        <v>0</v>
      </c>
      <c r="D80" s="568">
        <v>0</v>
      </c>
      <c r="E80" s="469">
        <v>0</v>
      </c>
      <c r="F80" s="465">
        <v>1080201</v>
      </c>
      <c r="G80" s="565" t="s">
        <v>1086</v>
      </c>
      <c r="H80" s="566">
        <v>0</v>
      </c>
      <c r="I80" s="567" t="s">
        <v>207</v>
      </c>
      <c r="J80" s="567" t="e">
        <v>#N/A</v>
      </c>
      <c r="K80" s="567" t="e">
        <v>#N/A</v>
      </c>
      <c r="L80" s="466" t="e">
        <v>#N/A</v>
      </c>
      <c r="M80" s="466" t="e">
        <v>#N/A</v>
      </c>
    </row>
    <row r="81" spans="1:45">
      <c r="A81" s="469" t="s">
        <v>3952</v>
      </c>
      <c r="B81" s="469" t="s">
        <v>1084</v>
      </c>
      <c r="C81" s="469">
        <v>0</v>
      </c>
      <c r="D81" s="568">
        <v>0</v>
      </c>
      <c r="E81" s="469">
        <v>0</v>
      </c>
      <c r="F81" s="465">
        <v>1080201</v>
      </c>
      <c r="G81" s="565" t="s">
        <v>1086</v>
      </c>
      <c r="H81" s="566">
        <v>0</v>
      </c>
      <c r="I81" s="567" t="s">
        <v>207</v>
      </c>
      <c r="J81" s="567" t="e">
        <v>#N/A</v>
      </c>
      <c r="K81" s="567" t="e">
        <v>#N/A</v>
      </c>
      <c r="L81" s="466" t="e">
        <v>#N/A</v>
      </c>
      <c r="M81" s="466" t="e">
        <v>#N/A</v>
      </c>
    </row>
    <row r="82" spans="1:45" ht="13.5" customHeight="1">
      <c r="A82" s="469" t="s">
        <v>3953</v>
      </c>
      <c r="B82" s="469" t="s">
        <v>3954</v>
      </c>
      <c r="C82" s="469">
        <v>0</v>
      </c>
      <c r="D82" s="568">
        <v>0</v>
      </c>
      <c r="E82" s="469">
        <v>0</v>
      </c>
      <c r="F82" s="465" t="e">
        <v>#N/A</v>
      </c>
      <c r="G82" s="565" t="s">
        <v>1011</v>
      </c>
      <c r="H82" s="566">
        <v>0</v>
      </c>
      <c r="I82" s="567" t="s">
        <v>207</v>
      </c>
      <c r="J82" s="567" t="e">
        <v>#N/A</v>
      </c>
      <c r="K82" s="567" t="e">
        <v>#N/A</v>
      </c>
      <c r="L82" s="466" t="e">
        <v>#N/A</v>
      </c>
      <c r="M82" s="466" t="e">
        <v>#N/A</v>
      </c>
    </row>
    <row r="83" spans="1:45" ht="13.5" customHeight="1">
      <c r="A83" s="469" t="s">
        <v>3955</v>
      </c>
      <c r="B83" s="469" t="s">
        <v>3956</v>
      </c>
      <c r="C83" s="469">
        <v>0</v>
      </c>
      <c r="D83" s="568">
        <v>0</v>
      </c>
      <c r="E83" s="469">
        <v>0</v>
      </c>
      <c r="F83" s="465">
        <v>1080701</v>
      </c>
      <c r="G83" s="565" t="s">
        <v>3949</v>
      </c>
      <c r="H83" s="566">
        <v>0</v>
      </c>
      <c r="I83" s="567" t="s">
        <v>207</v>
      </c>
      <c r="J83" s="567" t="e">
        <v>#N/A</v>
      </c>
      <c r="K83" s="567" t="e">
        <v>#N/A</v>
      </c>
      <c r="L83" s="466" t="e">
        <v>#N/A</v>
      </c>
      <c r="M83" s="466" t="e">
        <v>#N/A</v>
      </c>
    </row>
    <row r="84" spans="1:45" ht="13.5" customHeight="1">
      <c r="A84" s="469" t="s">
        <v>3957</v>
      </c>
      <c r="B84" s="469" t="s">
        <v>3958</v>
      </c>
      <c r="C84" s="469">
        <v>0</v>
      </c>
      <c r="D84" s="568">
        <v>0</v>
      </c>
      <c r="E84" s="469">
        <v>0</v>
      </c>
      <c r="F84" s="565">
        <v>1080201</v>
      </c>
      <c r="G84" s="565" t="s">
        <v>1086</v>
      </c>
      <c r="H84" s="566">
        <v>0</v>
      </c>
      <c r="I84" s="567" t="s">
        <v>207</v>
      </c>
      <c r="J84" s="567" t="e">
        <v>#N/A</v>
      </c>
      <c r="K84" s="567" t="e">
        <v>#N/A</v>
      </c>
      <c r="L84" s="466" t="e">
        <v>#N/A</v>
      </c>
      <c r="M84" s="466" t="e">
        <v>#N/A</v>
      </c>
    </row>
    <row r="85" spans="1:45" ht="13.5" customHeight="1">
      <c r="A85" s="469" t="s">
        <v>3959</v>
      </c>
      <c r="B85" s="469" t="s">
        <v>3960</v>
      </c>
      <c r="C85" s="469">
        <v>0</v>
      </c>
      <c r="D85" s="568">
        <v>0</v>
      </c>
      <c r="E85" s="469">
        <v>0</v>
      </c>
      <c r="F85" s="465">
        <v>1080201</v>
      </c>
      <c r="G85" s="565" t="s">
        <v>1086</v>
      </c>
      <c r="H85" s="566">
        <v>0</v>
      </c>
      <c r="I85" s="567" t="s">
        <v>207</v>
      </c>
      <c r="J85" s="567" t="e">
        <v>#N/A</v>
      </c>
      <c r="K85" s="567" t="e">
        <v>#N/A</v>
      </c>
      <c r="L85" s="466" t="e">
        <v>#N/A</v>
      </c>
      <c r="M85" s="466" t="e">
        <v>#N/A</v>
      </c>
    </row>
    <row r="86" spans="1:45" ht="13.5" customHeight="1">
      <c r="A86" s="469" t="s">
        <v>605</v>
      </c>
      <c r="B86" s="469" t="s">
        <v>606</v>
      </c>
      <c r="C86" s="469" t="s">
        <v>2263</v>
      </c>
      <c r="D86" s="568" t="s">
        <v>2263</v>
      </c>
      <c r="E86" s="469" t="s">
        <v>2261</v>
      </c>
      <c r="F86" s="465">
        <v>1030103</v>
      </c>
      <c r="G86" s="565" t="s">
        <v>1165</v>
      </c>
      <c r="H86" s="566">
        <v>0</v>
      </c>
      <c r="I86" s="567" t="s">
        <v>209</v>
      </c>
      <c r="J86" s="569" t="e">
        <v>#N/A</v>
      </c>
      <c r="K86" s="569" t="e">
        <v>#N/A</v>
      </c>
      <c r="L86" s="466" t="e">
        <v>#N/A</v>
      </c>
      <c r="M86" s="466" t="e">
        <v>#N/A</v>
      </c>
    </row>
    <row r="87" spans="1:45" ht="13.5" customHeight="1">
      <c r="A87" s="469" t="s">
        <v>607</v>
      </c>
      <c r="B87" s="469" t="s">
        <v>608</v>
      </c>
      <c r="C87" s="469" t="s">
        <v>1874</v>
      </c>
      <c r="D87" s="568" t="s">
        <v>1874</v>
      </c>
      <c r="E87" s="469" t="s">
        <v>1677</v>
      </c>
      <c r="F87" s="465">
        <v>1030103</v>
      </c>
      <c r="G87" s="565" t="s">
        <v>1165</v>
      </c>
      <c r="H87" s="566">
        <v>6517010.1799999997</v>
      </c>
      <c r="I87" s="567" t="s">
        <v>209</v>
      </c>
      <c r="J87" s="569" t="e">
        <v>#N/A</v>
      </c>
      <c r="K87" s="569" t="e">
        <v>#N/A</v>
      </c>
      <c r="L87" s="466" t="e">
        <v>#N/A</v>
      </c>
      <c r="M87" s="466" t="e">
        <v>#N/A</v>
      </c>
    </row>
    <row r="88" spans="1:45" ht="13.5" customHeight="1">
      <c r="A88" s="469" t="s">
        <v>595</v>
      </c>
      <c r="B88" s="469" t="s">
        <v>596</v>
      </c>
      <c r="C88" s="469" t="s">
        <v>1836</v>
      </c>
      <c r="D88" s="568" t="s">
        <v>1836</v>
      </c>
      <c r="E88" s="469" t="s">
        <v>1641</v>
      </c>
      <c r="F88" s="465">
        <v>1030102</v>
      </c>
      <c r="G88" s="565" t="s">
        <v>612</v>
      </c>
      <c r="H88" s="566">
        <v>6351504.6399999997</v>
      </c>
      <c r="I88" s="567" t="s">
        <v>209</v>
      </c>
      <c r="J88" s="569" t="e">
        <v>#N/A</v>
      </c>
      <c r="K88" s="569" t="e">
        <v>#N/A</v>
      </c>
      <c r="L88" s="466" t="e">
        <v>#N/A</v>
      </c>
      <c r="M88" s="466" t="e">
        <v>#N/A</v>
      </c>
    </row>
    <row r="89" spans="1:45" ht="13.5" customHeight="1">
      <c r="A89" s="469" t="s">
        <v>593</v>
      </c>
      <c r="B89" s="469" t="s">
        <v>594</v>
      </c>
      <c r="C89" s="469" t="s">
        <v>1843</v>
      </c>
      <c r="D89" s="568" t="s">
        <v>1843</v>
      </c>
      <c r="E89" s="469" t="s">
        <v>1645</v>
      </c>
      <c r="F89" s="465">
        <v>1030102</v>
      </c>
      <c r="G89" s="565" t="s">
        <v>612</v>
      </c>
      <c r="H89" s="566">
        <v>1170480</v>
      </c>
      <c r="I89" s="567" t="s">
        <v>209</v>
      </c>
      <c r="J89" s="569" t="e">
        <v>#N/A</v>
      </c>
      <c r="K89" s="569" t="e">
        <v>#N/A</v>
      </c>
      <c r="L89" s="466" t="e">
        <v>#N/A</v>
      </c>
      <c r="M89" s="466" t="e">
        <v>#N/A</v>
      </c>
    </row>
    <row r="90" spans="1:45" ht="13.5" customHeight="1">
      <c r="A90" s="469" t="s">
        <v>599</v>
      </c>
      <c r="B90" s="469" t="s">
        <v>600</v>
      </c>
      <c r="C90" s="469" t="s">
        <v>1841</v>
      </c>
      <c r="D90" s="568" t="s">
        <v>1841</v>
      </c>
      <c r="E90" s="469" t="s">
        <v>1644</v>
      </c>
      <c r="F90" s="465">
        <v>108110201</v>
      </c>
      <c r="G90" s="565" t="s">
        <v>480</v>
      </c>
      <c r="H90" s="566">
        <v>47997.18</v>
      </c>
      <c r="I90" s="567" t="s">
        <v>209</v>
      </c>
      <c r="J90" s="569" t="e">
        <v>#N/A</v>
      </c>
      <c r="K90" s="569" t="e">
        <v>#N/A</v>
      </c>
      <c r="L90" s="466" t="e">
        <v>#N/A</v>
      </c>
      <c r="M90" s="466" t="e">
        <v>#N/A</v>
      </c>
    </row>
    <row r="91" spans="1:45" ht="13.5" customHeight="1">
      <c r="A91" s="469" t="s">
        <v>597</v>
      </c>
      <c r="B91" s="469" t="s">
        <v>598</v>
      </c>
      <c r="C91" s="469" t="s">
        <v>1837</v>
      </c>
      <c r="D91" s="568" t="s">
        <v>1837</v>
      </c>
      <c r="E91" s="469" t="s">
        <v>1642</v>
      </c>
      <c r="F91" s="465">
        <v>108110201</v>
      </c>
      <c r="G91" s="565" t="s">
        <v>480</v>
      </c>
      <c r="H91" s="566">
        <v>18147.080000000002</v>
      </c>
      <c r="I91" s="567" t="s">
        <v>209</v>
      </c>
      <c r="J91" s="569" t="e">
        <v>#N/A</v>
      </c>
      <c r="K91" s="569" t="e">
        <v>#N/A</v>
      </c>
      <c r="L91" s="466" t="e">
        <v>#N/A</v>
      </c>
      <c r="M91" s="466" t="e">
        <v>#N/A</v>
      </c>
    </row>
    <row r="92" spans="1:45" ht="13.5" customHeight="1">
      <c r="A92" s="469" t="s">
        <v>1274</v>
      </c>
      <c r="B92" s="469" t="s">
        <v>1275</v>
      </c>
      <c r="C92" s="469" t="s">
        <v>1984</v>
      </c>
      <c r="D92" s="568" t="s">
        <v>1984</v>
      </c>
      <c r="E92" s="469" t="s">
        <v>1783</v>
      </c>
      <c r="F92" s="465">
        <v>1030203</v>
      </c>
      <c r="G92" s="565" t="s">
        <v>1279</v>
      </c>
      <c r="H92" s="566">
        <v>213500</v>
      </c>
      <c r="I92" s="567" t="s">
        <v>209</v>
      </c>
      <c r="J92" s="569" t="e">
        <v>#N/A</v>
      </c>
      <c r="K92" s="569" t="e">
        <v>#N/A</v>
      </c>
      <c r="L92" s="466" t="e">
        <v>#N/A</v>
      </c>
      <c r="M92" s="466" t="e">
        <v>#N/A</v>
      </c>
    </row>
    <row r="93" spans="1:45" ht="13.5" customHeight="1">
      <c r="A93" s="469" t="s">
        <v>754</v>
      </c>
      <c r="B93" s="469" t="s">
        <v>755</v>
      </c>
      <c r="C93" s="469" t="s">
        <v>1835</v>
      </c>
      <c r="D93" s="568" t="s">
        <v>1835</v>
      </c>
      <c r="E93" s="469" t="s">
        <v>1638</v>
      </c>
      <c r="F93" s="465">
        <v>10501</v>
      </c>
      <c r="G93" s="565" t="s">
        <v>758</v>
      </c>
      <c r="H93" s="566">
        <v>75000</v>
      </c>
      <c r="I93" s="567" t="s">
        <v>209</v>
      </c>
      <c r="J93" s="569" t="e">
        <v>#N/A</v>
      </c>
      <c r="K93" s="569" t="e">
        <v>#N/A</v>
      </c>
      <c r="L93" s="466" t="e">
        <v>#N/A</v>
      </c>
      <c r="M93" s="466" t="e">
        <v>#N/A</v>
      </c>
    </row>
    <row r="94" spans="1:45" ht="13.5" customHeight="1">
      <c r="A94" s="469" t="s">
        <v>3961</v>
      </c>
      <c r="B94" s="469" t="s">
        <v>3962</v>
      </c>
      <c r="C94" s="469">
        <v>0</v>
      </c>
      <c r="D94" s="568">
        <v>0</v>
      </c>
      <c r="E94" s="469">
        <v>0</v>
      </c>
      <c r="F94" s="465">
        <v>108060201</v>
      </c>
      <c r="G94" s="565" t="s">
        <v>3939</v>
      </c>
      <c r="H94" s="566">
        <v>0</v>
      </c>
      <c r="I94" s="567" t="s">
        <v>207</v>
      </c>
      <c r="J94" s="567" t="e">
        <v>#N/A</v>
      </c>
      <c r="K94" s="567" t="e">
        <v>#N/A</v>
      </c>
      <c r="L94" s="466" t="e">
        <v>#N/A</v>
      </c>
      <c r="M94" s="466" t="e">
        <v>#N/A</v>
      </c>
      <c r="N94" s="571"/>
      <c r="O94" s="571"/>
      <c r="P94" s="571"/>
      <c r="Q94" s="571"/>
      <c r="R94" s="571"/>
      <c r="S94" s="571"/>
      <c r="T94" s="571"/>
      <c r="U94" s="571"/>
      <c r="V94" s="571"/>
      <c r="W94" s="571"/>
      <c r="X94" s="571"/>
      <c r="Y94" s="571"/>
      <c r="Z94" s="571"/>
      <c r="AA94" s="571"/>
      <c r="AB94" s="571"/>
      <c r="AC94" s="571"/>
      <c r="AD94" s="571"/>
      <c r="AE94" s="571"/>
      <c r="AF94" s="571"/>
      <c r="AG94" s="571"/>
      <c r="AH94" s="571"/>
      <c r="AI94" s="571"/>
      <c r="AJ94" s="571"/>
      <c r="AK94" s="571"/>
      <c r="AL94" s="571"/>
      <c r="AM94" s="571"/>
      <c r="AN94" s="571"/>
      <c r="AO94" s="571"/>
      <c r="AP94" s="571"/>
      <c r="AQ94" s="571"/>
      <c r="AR94" s="571"/>
      <c r="AS94" s="571"/>
    </row>
    <row r="95" spans="1:45" ht="13.5" customHeight="1">
      <c r="A95" s="469" t="s">
        <v>1426</v>
      </c>
      <c r="B95" s="469" t="s">
        <v>1427</v>
      </c>
      <c r="C95" s="469" t="s">
        <v>1897</v>
      </c>
      <c r="D95" s="568" t="s">
        <v>1897</v>
      </c>
      <c r="E95" s="469" t="s">
        <v>1704</v>
      </c>
      <c r="F95" s="465">
        <v>10806020101</v>
      </c>
      <c r="G95" s="565" t="s">
        <v>1431</v>
      </c>
      <c r="H95" s="566">
        <v>534578.34</v>
      </c>
      <c r="I95" s="567" t="s">
        <v>209</v>
      </c>
      <c r="J95" s="569" t="e">
        <v>#N/A</v>
      </c>
      <c r="K95" s="569" t="e">
        <v>#N/A</v>
      </c>
      <c r="L95" s="466" t="e">
        <v>#N/A</v>
      </c>
      <c r="M95" s="466" t="e">
        <v>#N/A</v>
      </c>
    </row>
    <row r="96" spans="1:45" ht="13.5" customHeight="1">
      <c r="A96" s="469" t="s">
        <v>2342</v>
      </c>
      <c r="B96" s="469" t="s">
        <v>3963</v>
      </c>
      <c r="C96" s="469" t="s">
        <v>2343</v>
      </c>
      <c r="D96" s="568" t="s">
        <v>2343</v>
      </c>
      <c r="E96" s="469" t="s">
        <v>2339</v>
      </c>
      <c r="F96" s="465">
        <v>108060201</v>
      </c>
      <c r="G96" s="565" t="s">
        <v>3939</v>
      </c>
      <c r="H96" s="566">
        <v>0</v>
      </c>
      <c r="I96" s="567" t="s">
        <v>209</v>
      </c>
      <c r="J96" s="569" t="e">
        <v>#N/A</v>
      </c>
      <c r="K96" s="569" t="e">
        <v>#N/A</v>
      </c>
      <c r="L96" s="466" t="e">
        <v>#N/A</v>
      </c>
      <c r="M96" s="466" t="e">
        <v>#N/A</v>
      </c>
    </row>
    <row r="97" spans="1:14" ht="13.5" customHeight="1">
      <c r="A97" s="469" t="s">
        <v>1435</v>
      </c>
      <c r="B97" s="469" t="s">
        <v>1436</v>
      </c>
      <c r="C97" s="469" t="s">
        <v>1828</v>
      </c>
      <c r="D97" s="568" t="s">
        <v>1828</v>
      </c>
      <c r="E97" s="469" t="s">
        <v>1631</v>
      </c>
      <c r="F97" s="465">
        <v>10806020201</v>
      </c>
      <c r="G97" s="565" t="s">
        <v>1438</v>
      </c>
      <c r="H97" s="566">
        <v>-260284.31</v>
      </c>
      <c r="I97" s="567" t="s">
        <v>209</v>
      </c>
      <c r="J97" s="569" t="e">
        <v>#N/A</v>
      </c>
      <c r="K97" s="569" t="e">
        <v>#N/A</v>
      </c>
      <c r="L97" s="466" t="e">
        <v>#N/A</v>
      </c>
      <c r="M97" s="466" t="e">
        <v>#N/A</v>
      </c>
    </row>
    <row r="98" spans="1:14" ht="13.5" customHeight="1">
      <c r="A98" s="469" t="s">
        <v>2348</v>
      </c>
      <c r="B98" s="469" t="s">
        <v>3964</v>
      </c>
      <c r="C98" s="469" t="s">
        <v>2349</v>
      </c>
      <c r="D98" s="568" t="s">
        <v>2349</v>
      </c>
      <c r="E98" s="469" t="s">
        <v>2345</v>
      </c>
      <c r="F98" s="465">
        <v>108060201</v>
      </c>
      <c r="G98" s="565" t="s">
        <v>3939</v>
      </c>
      <c r="H98" s="566">
        <v>0</v>
      </c>
      <c r="I98" s="567" t="s">
        <v>209</v>
      </c>
      <c r="J98" s="569" t="e">
        <v>#N/A</v>
      </c>
      <c r="K98" s="569" t="e">
        <v>#N/A</v>
      </c>
      <c r="L98" s="466" t="e">
        <v>#N/A</v>
      </c>
      <c r="M98" s="466" t="e">
        <v>#N/A</v>
      </c>
    </row>
    <row r="99" spans="1:14" ht="13.5" customHeight="1">
      <c r="A99" s="469" t="s">
        <v>1442</v>
      </c>
      <c r="B99" s="469" t="s">
        <v>1443</v>
      </c>
      <c r="C99" s="469" t="s">
        <v>1898</v>
      </c>
      <c r="D99" s="568" t="s">
        <v>1898</v>
      </c>
      <c r="E99" s="469" t="s">
        <v>1705</v>
      </c>
      <c r="F99" s="465">
        <v>1080603</v>
      </c>
      <c r="G99" s="565" t="s">
        <v>1445</v>
      </c>
      <c r="H99" s="566">
        <v>10000</v>
      </c>
      <c r="I99" s="567" t="s">
        <v>209</v>
      </c>
      <c r="J99" s="569" t="e">
        <v>#N/A</v>
      </c>
      <c r="K99" s="569" t="e">
        <v>#N/A</v>
      </c>
      <c r="L99" s="466" t="e">
        <v>#N/A</v>
      </c>
      <c r="M99" s="466" t="e">
        <v>#N/A</v>
      </c>
    </row>
    <row r="100" spans="1:14" ht="13.5" customHeight="1">
      <c r="A100" s="469" t="s">
        <v>3965</v>
      </c>
      <c r="B100" s="469" t="s">
        <v>3966</v>
      </c>
      <c r="C100" s="469">
        <v>0</v>
      </c>
      <c r="D100" s="568">
        <v>0</v>
      </c>
      <c r="E100" s="469">
        <v>0</v>
      </c>
      <c r="F100" s="465">
        <v>108060201</v>
      </c>
      <c r="G100" s="565" t="s">
        <v>3939</v>
      </c>
      <c r="H100" s="566">
        <v>0</v>
      </c>
      <c r="I100" s="567" t="s">
        <v>207</v>
      </c>
      <c r="J100" s="567" t="e">
        <v>#N/A</v>
      </c>
      <c r="K100" s="567" t="e">
        <v>#N/A</v>
      </c>
      <c r="L100" s="466" t="e">
        <v>#N/A</v>
      </c>
      <c r="M100" s="466" t="e">
        <v>#N/A</v>
      </c>
    </row>
    <row r="101" spans="1:14" ht="13.5" customHeight="1">
      <c r="A101" s="469" t="s">
        <v>3967</v>
      </c>
      <c r="B101" s="469" t="s">
        <v>3968</v>
      </c>
      <c r="C101" s="469">
        <v>0</v>
      </c>
      <c r="D101" s="568">
        <v>0</v>
      </c>
      <c r="E101" s="469">
        <v>0</v>
      </c>
      <c r="F101" s="465">
        <v>108060201</v>
      </c>
      <c r="G101" s="565" t="s">
        <v>3939</v>
      </c>
      <c r="H101" s="566">
        <v>0</v>
      </c>
      <c r="I101" s="567" t="s">
        <v>207</v>
      </c>
      <c r="J101" s="567" t="e">
        <v>#N/A</v>
      </c>
      <c r="K101" s="567" t="e">
        <v>#N/A</v>
      </c>
      <c r="L101" s="466" t="e">
        <v>#N/A</v>
      </c>
      <c r="M101" s="466" t="e">
        <v>#N/A</v>
      </c>
    </row>
    <row r="102" spans="1:14" ht="13.5" customHeight="1">
      <c r="A102" s="469" t="s">
        <v>3969</v>
      </c>
      <c r="B102" s="469" t="s">
        <v>440</v>
      </c>
      <c r="C102" s="469">
        <v>0</v>
      </c>
      <c r="D102" s="568">
        <v>0</v>
      </c>
      <c r="E102" s="469">
        <v>0</v>
      </c>
      <c r="F102" s="465">
        <v>1081014</v>
      </c>
      <c r="G102" s="565" t="s">
        <v>3970</v>
      </c>
      <c r="H102" s="566">
        <v>0</v>
      </c>
      <c r="I102" s="567" t="s">
        <v>207</v>
      </c>
      <c r="J102" s="567" t="e">
        <v>#N/A</v>
      </c>
      <c r="K102" s="567" t="e">
        <v>#N/A</v>
      </c>
      <c r="L102" s="466" t="e">
        <v>#N/A</v>
      </c>
      <c r="M102" s="466" t="e">
        <v>#N/A</v>
      </c>
    </row>
    <row r="103" spans="1:14" ht="13.5" customHeight="1">
      <c r="A103" s="469" t="s">
        <v>2322</v>
      </c>
      <c r="B103" s="469" t="s">
        <v>2316</v>
      </c>
      <c r="C103" s="469" t="s">
        <v>2323</v>
      </c>
      <c r="D103" s="568" t="s">
        <v>2323</v>
      </c>
      <c r="E103" s="469" t="s">
        <v>2319</v>
      </c>
      <c r="F103" s="465">
        <v>107010105</v>
      </c>
      <c r="G103" s="565" t="s">
        <v>3971</v>
      </c>
      <c r="H103" s="566">
        <v>0</v>
      </c>
      <c r="I103" s="567" t="s">
        <v>209</v>
      </c>
      <c r="J103" s="569" t="e">
        <v>#N/A</v>
      </c>
      <c r="K103" s="569" t="s">
        <v>3971</v>
      </c>
      <c r="L103" s="466" t="e">
        <v>#N/A</v>
      </c>
      <c r="M103" s="466" t="b">
        <v>1</v>
      </c>
    </row>
    <row r="104" spans="1:14" ht="13.5" customHeight="1">
      <c r="A104" s="469" t="s">
        <v>3972</v>
      </c>
      <c r="B104" s="469" t="s">
        <v>3973</v>
      </c>
      <c r="C104" s="469">
        <v>0</v>
      </c>
      <c r="D104" s="568">
        <v>0</v>
      </c>
      <c r="E104" s="469">
        <v>0</v>
      </c>
      <c r="F104" s="465">
        <v>1081014</v>
      </c>
      <c r="G104" s="565" t="s">
        <v>3970</v>
      </c>
      <c r="H104" s="566">
        <v>0</v>
      </c>
      <c r="I104" s="567" t="s">
        <v>207</v>
      </c>
      <c r="J104" s="567" t="e">
        <v>#N/A</v>
      </c>
      <c r="K104" s="567" t="e">
        <v>#N/A</v>
      </c>
      <c r="L104" s="466" t="e">
        <v>#N/A</v>
      </c>
      <c r="M104" s="466" t="e">
        <v>#N/A</v>
      </c>
    </row>
    <row r="105" spans="1:14" ht="13.5" customHeight="1">
      <c r="A105" s="469" t="s">
        <v>3974</v>
      </c>
      <c r="B105" s="469" t="s">
        <v>3975</v>
      </c>
      <c r="C105" s="469">
        <v>0</v>
      </c>
      <c r="D105" s="568">
        <v>0</v>
      </c>
      <c r="E105" s="469">
        <v>0</v>
      </c>
      <c r="F105" s="465">
        <v>1081014</v>
      </c>
      <c r="G105" s="565" t="s">
        <v>3970</v>
      </c>
      <c r="H105" s="566">
        <v>0</v>
      </c>
      <c r="I105" s="567" t="s">
        <v>207</v>
      </c>
      <c r="J105" s="567" t="e">
        <v>#N/A</v>
      </c>
      <c r="K105" s="567" t="e">
        <v>#N/A</v>
      </c>
      <c r="L105" s="466" t="e">
        <v>#N/A</v>
      </c>
      <c r="M105" s="466" t="e">
        <v>#N/A</v>
      </c>
    </row>
    <row r="106" spans="1:14" ht="13.5" customHeight="1">
      <c r="A106" s="469" t="s">
        <v>3976</v>
      </c>
      <c r="B106" s="469" t="s">
        <v>3977</v>
      </c>
      <c r="C106" s="469">
        <v>0</v>
      </c>
      <c r="D106" s="568">
        <v>0</v>
      </c>
      <c r="E106" s="469">
        <v>0</v>
      </c>
      <c r="F106" s="465">
        <v>1081014</v>
      </c>
      <c r="G106" s="565" t="s">
        <v>3970</v>
      </c>
      <c r="H106" s="566">
        <v>0</v>
      </c>
      <c r="I106" s="567" t="s">
        <v>207</v>
      </c>
      <c r="J106" s="567" t="e">
        <v>#N/A</v>
      </c>
      <c r="K106" s="567" t="e">
        <v>#N/A</v>
      </c>
      <c r="L106" s="466" t="e">
        <v>#N/A</v>
      </c>
      <c r="M106" s="466" t="e">
        <v>#N/A</v>
      </c>
    </row>
    <row r="107" spans="1:14" ht="13.5" customHeight="1">
      <c r="A107" s="469" t="s">
        <v>3978</v>
      </c>
      <c r="B107" s="469" t="s">
        <v>441</v>
      </c>
      <c r="C107" s="469">
        <v>0</v>
      </c>
      <c r="D107" s="568">
        <v>0</v>
      </c>
      <c r="E107" s="469">
        <v>0</v>
      </c>
      <c r="F107" s="465">
        <v>1081014</v>
      </c>
      <c r="G107" s="565" t="s">
        <v>3970</v>
      </c>
      <c r="H107" s="566">
        <v>0</v>
      </c>
      <c r="I107" s="567" t="s">
        <v>207</v>
      </c>
      <c r="J107" s="567" t="e">
        <v>#N/A</v>
      </c>
      <c r="K107" s="567" t="e">
        <v>#N/A</v>
      </c>
      <c r="L107" s="466" t="e">
        <v>#N/A</v>
      </c>
      <c r="M107" s="466" t="e">
        <v>#N/A</v>
      </c>
    </row>
    <row r="108" spans="1:14" ht="13.5" customHeight="1">
      <c r="A108" s="469" t="s">
        <v>3979</v>
      </c>
      <c r="B108" s="469" t="s">
        <v>1060</v>
      </c>
      <c r="C108" s="469">
        <v>0</v>
      </c>
      <c r="D108" s="568">
        <v>0</v>
      </c>
      <c r="E108" s="469">
        <v>0</v>
      </c>
      <c r="F108" s="465">
        <v>1081014</v>
      </c>
      <c r="G108" s="565" t="s">
        <v>3970</v>
      </c>
      <c r="H108" s="566">
        <v>0</v>
      </c>
      <c r="I108" s="567" t="s">
        <v>207</v>
      </c>
      <c r="J108" s="567" t="e">
        <v>#N/A</v>
      </c>
      <c r="K108" s="567" t="e">
        <v>#N/A</v>
      </c>
      <c r="L108" s="466" t="e">
        <v>#N/A</v>
      </c>
      <c r="M108" s="466" t="e">
        <v>#N/A</v>
      </c>
    </row>
    <row r="109" spans="1:14" ht="13.5" customHeight="1">
      <c r="A109" s="469" t="s">
        <v>3980</v>
      </c>
      <c r="B109" s="469" t="s">
        <v>3981</v>
      </c>
      <c r="C109" s="469">
        <v>0</v>
      </c>
      <c r="D109" s="568">
        <v>0</v>
      </c>
      <c r="E109" s="469">
        <v>0</v>
      </c>
      <c r="F109" s="465">
        <v>1081014</v>
      </c>
      <c r="G109" s="565" t="s">
        <v>3970</v>
      </c>
      <c r="H109" s="566">
        <v>0</v>
      </c>
      <c r="I109" s="567" t="s">
        <v>207</v>
      </c>
      <c r="J109" s="567" t="e">
        <v>#N/A</v>
      </c>
      <c r="K109" s="567" t="e">
        <v>#N/A</v>
      </c>
      <c r="L109" s="466" t="e">
        <v>#N/A</v>
      </c>
      <c r="M109" s="466" t="e">
        <v>#N/A</v>
      </c>
    </row>
    <row r="110" spans="1:14" ht="13.5" customHeight="1">
      <c r="A110" s="469" t="s">
        <v>1066</v>
      </c>
      <c r="B110" s="570" t="s">
        <v>1067</v>
      </c>
      <c r="C110" s="469" t="s">
        <v>1980</v>
      </c>
      <c r="D110" s="568" t="s">
        <v>1980</v>
      </c>
      <c r="E110" s="469" t="s">
        <v>1779</v>
      </c>
      <c r="F110" s="465">
        <v>1081003</v>
      </c>
      <c r="G110" s="565" t="s">
        <v>3982</v>
      </c>
      <c r="H110" s="566">
        <v>59651.93</v>
      </c>
      <c r="I110" s="567" t="s">
        <v>209</v>
      </c>
      <c r="J110" s="567"/>
      <c r="K110" s="567"/>
      <c r="N110" s="465" t="s">
        <v>3983</v>
      </c>
    </row>
    <row r="111" spans="1:14" ht="13.5" customHeight="1">
      <c r="A111" s="469" t="s">
        <v>2328</v>
      </c>
      <c r="B111" s="469" t="s">
        <v>3984</v>
      </c>
      <c r="C111" s="469" t="s">
        <v>2329</v>
      </c>
      <c r="D111" s="568" t="s">
        <v>2329</v>
      </c>
      <c r="E111" s="469" t="s">
        <v>2325</v>
      </c>
      <c r="F111" s="465">
        <v>107010204</v>
      </c>
      <c r="G111" s="565" t="s">
        <v>3971</v>
      </c>
      <c r="H111" s="566">
        <v>0</v>
      </c>
      <c r="I111" s="567" t="s">
        <v>209</v>
      </c>
      <c r="J111" s="569" t="e">
        <v>#N/A</v>
      </c>
      <c r="K111" s="569" t="s">
        <v>3971</v>
      </c>
      <c r="L111" s="466" t="e">
        <v>#N/A</v>
      </c>
      <c r="M111" s="466" t="b">
        <v>1</v>
      </c>
    </row>
    <row r="112" spans="1:14" ht="13.5" customHeight="1">
      <c r="A112" s="469" t="s">
        <v>974</v>
      </c>
      <c r="B112" s="469" t="s">
        <v>807</v>
      </c>
      <c r="C112" s="469" t="s">
        <v>1956</v>
      </c>
      <c r="D112" s="568" t="s">
        <v>1956</v>
      </c>
      <c r="E112" s="469" t="s">
        <v>1760</v>
      </c>
      <c r="F112" s="465">
        <v>10801</v>
      </c>
      <c r="G112" s="565" t="s">
        <v>810</v>
      </c>
      <c r="H112" s="566">
        <v>26325.87</v>
      </c>
      <c r="I112" s="567" t="s">
        <v>209</v>
      </c>
      <c r="J112" s="569" t="e">
        <v>#N/A</v>
      </c>
      <c r="K112" s="569" t="e">
        <v>#N/A</v>
      </c>
      <c r="L112" s="466" t="e">
        <v>#N/A</v>
      </c>
      <c r="M112" s="466" t="e">
        <v>#N/A</v>
      </c>
    </row>
    <row r="113" spans="1:13" ht="13.5" customHeight="1">
      <c r="A113" s="469" t="s">
        <v>981</v>
      </c>
      <c r="B113" s="469" t="s">
        <v>982</v>
      </c>
      <c r="C113" s="469" t="s">
        <v>1932</v>
      </c>
      <c r="D113" s="568" t="s">
        <v>1932</v>
      </c>
      <c r="E113" s="469" t="s">
        <v>1752</v>
      </c>
      <c r="F113" s="465">
        <v>1080801</v>
      </c>
      <c r="G113" s="565" t="s">
        <v>984</v>
      </c>
      <c r="H113" s="566">
        <v>150.63999999999999</v>
      </c>
      <c r="I113" s="567" t="s">
        <v>209</v>
      </c>
      <c r="J113" s="569" t="e">
        <v>#N/A</v>
      </c>
      <c r="K113" s="569" t="e">
        <v>#N/A</v>
      </c>
      <c r="L113" s="466" t="e">
        <v>#N/A</v>
      </c>
      <c r="M113" s="466" t="e">
        <v>#N/A</v>
      </c>
    </row>
    <row r="114" spans="1:13" ht="13.5" customHeight="1">
      <c r="A114" s="469" t="s">
        <v>1057</v>
      </c>
      <c r="B114" s="469" t="s">
        <v>1058</v>
      </c>
      <c r="C114" s="469" t="s">
        <v>1931</v>
      </c>
      <c r="D114" s="568" t="s">
        <v>1931</v>
      </c>
      <c r="E114" s="469" t="s">
        <v>1746</v>
      </c>
      <c r="F114" s="465">
        <v>1080801</v>
      </c>
      <c r="G114" s="565" t="s">
        <v>984</v>
      </c>
      <c r="H114" s="566">
        <v>280784.2</v>
      </c>
      <c r="I114" s="567" t="s">
        <v>209</v>
      </c>
      <c r="J114" s="569" t="e">
        <v>#N/A</v>
      </c>
      <c r="K114" s="569" t="e">
        <v>#N/A</v>
      </c>
      <c r="L114" s="466" t="e">
        <v>#N/A</v>
      </c>
      <c r="M114" s="466" t="e">
        <v>#N/A</v>
      </c>
    </row>
    <row r="115" spans="1:13" ht="13.5" customHeight="1">
      <c r="A115" s="469" t="s">
        <v>3985</v>
      </c>
      <c r="B115" s="469" t="s">
        <v>3986</v>
      </c>
      <c r="C115" s="469">
        <v>0</v>
      </c>
      <c r="D115" s="568">
        <v>0</v>
      </c>
      <c r="E115" s="469">
        <v>0</v>
      </c>
      <c r="F115" s="465">
        <v>1081014</v>
      </c>
      <c r="G115" s="565" t="s">
        <v>3970</v>
      </c>
      <c r="H115" s="566">
        <v>0</v>
      </c>
      <c r="I115" s="567" t="s">
        <v>207</v>
      </c>
      <c r="J115" s="567" t="e">
        <v>#N/A</v>
      </c>
      <c r="K115" s="567" t="e">
        <v>#N/A</v>
      </c>
      <c r="L115" s="466" t="e">
        <v>#N/A</v>
      </c>
      <c r="M115" s="466" t="e">
        <v>#N/A</v>
      </c>
    </row>
    <row r="116" spans="1:13" ht="13.5" customHeight="1">
      <c r="A116" s="469" t="s">
        <v>3987</v>
      </c>
      <c r="B116" s="469" t="s">
        <v>3948</v>
      </c>
      <c r="C116" s="469">
        <v>0</v>
      </c>
      <c r="D116" s="568">
        <v>0</v>
      </c>
      <c r="E116" s="469">
        <v>0</v>
      </c>
      <c r="F116" s="465">
        <v>1080701</v>
      </c>
      <c r="G116" s="565" t="s">
        <v>3949</v>
      </c>
      <c r="H116" s="566">
        <v>0</v>
      </c>
      <c r="I116" s="567" t="s">
        <v>207</v>
      </c>
      <c r="J116" s="569" t="e">
        <v>#N/A</v>
      </c>
      <c r="K116" s="569" t="e">
        <v>#N/A</v>
      </c>
      <c r="L116" s="466" t="e">
        <v>#N/A</v>
      </c>
      <c r="M116" s="466" t="e">
        <v>#N/A</v>
      </c>
    </row>
    <row r="117" spans="1:13" ht="13.5" customHeight="1">
      <c r="A117" s="469" t="s">
        <v>2468</v>
      </c>
      <c r="B117" s="469" t="s">
        <v>3988</v>
      </c>
      <c r="C117" s="469" t="s">
        <v>2469</v>
      </c>
      <c r="D117" s="568" t="s">
        <v>2469</v>
      </c>
      <c r="E117" s="469" t="s">
        <v>2467</v>
      </c>
      <c r="F117" s="465">
        <v>108101402</v>
      </c>
      <c r="G117" s="565" t="s">
        <v>1071</v>
      </c>
      <c r="H117" s="566">
        <v>0</v>
      </c>
      <c r="I117" s="567" t="s">
        <v>209</v>
      </c>
      <c r="J117" s="569" t="e">
        <v>#N/A</v>
      </c>
      <c r="K117" s="569" t="e">
        <v>#N/A</v>
      </c>
      <c r="L117" s="466" t="e">
        <v>#N/A</v>
      </c>
      <c r="M117" s="466" t="e">
        <v>#N/A</v>
      </c>
    </row>
    <row r="118" spans="1:13" ht="13.5" customHeight="1">
      <c r="A118" s="469" t="s">
        <v>2460</v>
      </c>
      <c r="B118" s="469" t="s">
        <v>3977</v>
      </c>
      <c r="C118" s="469" t="s">
        <v>2461</v>
      </c>
      <c r="D118" s="568" t="s">
        <v>2461</v>
      </c>
      <c r="E118" s="469" t="s">
        <v>2459</v>
      </c>
      <c r="F118" s="465">
        <v>108101402</v>
      </c>
      <c r="G118" s="565" t="s">
        <v>1071</v>
      </c>
      <c r="H118" s="566">
        <v>0</v>
      </c>
      <c r="I118" s="567" t="s">
        <v>209</v>
      </c>
      <c r="J118" s="569" t="e">
        <v>#N/A</v>
      </c>
      <c r="K118" s="569" t="e">
        <v>#N/A</v>
      </c>
      <c r="L118" s="466" t="e">
        <v>#N/A</v>
      </c>
      <c r="M118" s="466" t="e">
        <v>#N/A</v>
      </c>
    </row>
    <row r="119" spans="1:13" ht="13.5" customHeight="1">
      <c r="A119" s="469" t="s">
        <v>2464</v>
      </c>
      <c r="B119" s="469" t="s">
        <v>3919</v>
      </c>
      <c r="C119" s="469" t="s">
        <v>2465</v>
      </c>
      <c r="D119" s="568" t="s">
        <v>2465</v>
      </c>
      <c r="E119" s="469" t="s">
        <v>2463</v>
      </c>
      <c r="F119" s="465">
        <v>108101402</v>
      </c>
      <c r="G119" s="565" t="s">
        <v>1071</v>
      </c>
      <c r="H119" s="566">
        <v>0</v>
      </c>
      <c r="I119" s="567" t="s">
        <v>209</v>
      </c>
      <c r="J119" s="569" t="e">
        <v>#N/A</v>
      </c>
      <c r="K119" s="569" t="e">
        <v>#N/A</v>
      </c>
      <c r="L119" s="466" t="e">
        <v>#N/A</v>
      </c>
      <c r="M119" s="466" t="e">
        <v>#N/A</v>
      </c>
    </row>
    <row r="120" spans="1:13" ht="13.5" customHeight="1">
      <c r="A120" s="469" t="s">
        <v>2481</v>
      </c>
      <c r="B120" s="469" t="s">
        <v>3989</v>
      </c>
      <c r="C120" s="469" t="s">
        <v>2482</v>
      </c>
      <c r="D120" s="568" t="s">
        <v>2482</v>
      </c>
      <c r="E120" s="469" t="s">
        <v>2480</v>
      </c>
      <c r="F120" s="465">
        <v>108101402</v>
      </c>
      <c r="G120" s="565" t="s">
        <v>1071</v>
      </c>
      <c r="H120" s="566">
        <v>0</v>
      </c>
      <c r="I120" s="567" t="s">
        <v>209</v>
      </c>
      <c r="J120" s="569" t="e">
        <v>#N/A</v>
      </c>
      <c r="K120" s="569" t="e">
        <v>#N/A</v>
      </c>
      <c r="L120" s="466" t="e">
        <v>#N/A</v>
      </c>
      <c r="M120" s="466" t="e">
        <v>#N/A</v>
      </c>
    </row>
    <row r="121" spans="1:13" ht="13.5" customHeight="1">
      <c r="A121" s="469" t="s">
        <v>587</v>
      </c>
      <c r="B121" s="469" t="s">
        <v>440</v>
      </c>
      <c r="C121" s="469" t="s">
        <v>1919</v>
      </c>
      <c r="D121" s="568" t="s">
        <v>1919</v>
      </c>
      <c r="E121" s="469" t="s">
        <v>1737</v>
      </c>
      <c r="F121" s="465">
        <v>108101402</v>
      </c>
      <c r="G121" s="565" t="s">
        <v>1071</v>
      </c>
      <c r="H121" s="566">
        <v>1560.95</v>
      </c>
      <c r="I121" s="567" t="s">
        <v>209</v>
      </c>
      <c r="J121" s="569" t="e">
        <v>#N/A</v>
      </c>
      <c r="K121" s="569" t="e">
        <v>#N/A</v>
      </c>
      <c r="L121" s="466" t="e">
        <v>#N/A</v>
      </c>
      <c r="M121" s="466" t="e">
        <v>#N/A</v>
      </c>
    </row>
    <row r="122" spans="1:13" ht="13.5" customHeight="1">
      <c r="A122" s="469" t="s">
        <v>588</v>
      </c>
      <c r="B122" s="469" t="s">
        <v>589</v>
      </c>
      <c r="C122" s="469" t="s">
        <v>1978</v>
      </c>
      <c r="D122" s="568" t="s">
        <v>1978</v>
      </c>
      <c r="E122" s="469" t="s">
        <v>1777</v>
      </c>
      <c r="F122" s="465">
        <v>108101402</v>
      </c>
      <c r="G122" s="565" t="s">
        <v>1071</v>
      </c>
      <c r="H122" s="566">
        <v>84921.79</v>
      </c>
      <c r="I122" s="567" t="s">
        <v>209</v>
      </c>
      <c r="J122" s="569" t="e">
        <v>#N/A</v>
      </c>
      <c r="K122" s="569" t="e">
        <v>#N/A</v>
      </c>
      <c r="L122" s="466" t="e">
        <v>#N/A</v>
      </c>
      <c r="M122" s="466" t="e">
        <v>#N/A</v>
      </c>
    </row>
    <row r="123" spans="1:13" ht="13.5" customHeight="1">
      <c r="A123" s="469" t="s">
        <v>590</v>
      </c>
      <c r="B123" s="469" t="s">
        <v>591</v>
      </c>
      <c r="C123" s="469" t="s">
        <v>1924</v>
      </c>
      <c r="D123" s="568" t="s">
        <v>1924</v>
      </c>
      <c r="E123" s="469" t="s">
        <v>1741</v>
      </c>
      <c r="F123" s="465">
        <v>108101402</v>
      </c>
      <c r="G123" s="565" t="s">
        <v>1071</v>
      </c>
      <c r="H123" s="566">
        <v>154846.78</v>
      </c>
      <c r="I123" s="567" t="s">
        <v>209</v>
      </c>
      <c r="J123" s="569" t="e">
        <v>#N/A</v>
      </c>
      <c r="K123" s="569" t="e">
        <v>#N/A</v>
      </c>
      <c r="L123" s="466" t="e">
        <v>#N/A</v>
      </c>
      <c r="M123" s="466" t="e">
        <v>#N/A</v>
      </c>
    </row>
    <row r="124" spans="1:13" ht="13.5" customHeight="1">
      <c r="A124" s="469" t="s">
        <v>592</v>
      </c>
      <c r="B124" s="469" t="s">
        <v>441</v>
      </c>
      <c r="C124" s="469" t="s">
        <v>1922</v>
      </c>
      <c r="D124" s="568" t="s">
        <v>1922</v>
      </c>
      <c r="E124" s="469" t="s">
        <v>1740</v>
      </c>
      <c r="F124" s="465">
        <v>108101402</v>
      </c>
      <c r="G124" s="565" t="s">
        <v>1071</v>
      </c>
      <c r="H124" s="566">
        <v>47019</v>
      </c>
      <c r="I124" s="567" t="s">
        <v>209</v>
      </c>
      <c r="J124" s="569" t="e">
        <v>#N/A</v>
      </c>
      <c r="K124" s="569" t="e">
        <v>#N/A</v>
      </c>
      <c r="L124" s="466" t="e">
        <v>#N/A</v>
      </c>
      <c r="M124" s="466" t="e">
        <v>#N/A</v>
      </c>
    </row>
    <row r="125" spans="1:13" ht="13.5" customHeight="1">
      <c r="A125" s="469" t="s">
        <v>2412</v>
      </c>
      <c r="B125" s="469" t="s">
        <v>3990</v>
      </c>
      <c r="C125" s="469" t="s">
        <v>2413</v>
      </c>
      <c r="D125" s="568" t="s">
        <v>2413</v>
      </c>
      <c r="E125" s="469" t="s">
        <v>2411</v>
      </c>
      <c r="F125" s="465">
        <v>1080201</v>
      </c>
      <c r="G125" s="565" t="s">
        <v>1086</v>
      </c>
      <c r="H125" s="566">
        <v>0</v>
      </c>
      <c r="I125" s="567" t="s">
        <v>209</v>
      </c>
      <c r="J125" s="569" t="e">
        <v>#N/A</v>
      </c>
      <c r="K125" s="569" t="e">
        <v>#N/A</v>
      </c>
      <c r="L125" s="466" t="e">
        <v>#N/A</v>
      </c>
      <c r="M125" s="466" t="e">
        <v>#N/A</v>
      </c>
    </row>
    <row r="126" spans="1:13" ht="13.5" customHeight="1">
      <c r="A126" s="469" t="s">
        <v>1083</v>
      </c>
      <c r="B126" s="469" t="s">
        <v>1084</v>
      </c>
      <c r="C126" s="469" t="s">
        <v>1890</v>
      </c>
      <c r="D126" s="568" t="s">
        <v>1890</v>
      </c>
      <c r="E126" s="469" t="s">
        <v>1694</v>
      </c>
      <c r="F126" s="465">
        <v>1080201</v>
      </c>
      <c r="G126" s="565" t="s">
        <v>1086</v>
      </c>
      <c r="H126" s="566">
        <v>34211.5</v>
      </c>
      <c r="I126" s="567" t="s">
        <v>209</v>
      </c>
      <c r="J126" s="569" t="e">
        <v>#N/A</v>
      </c>
      <c r="K126" s="569" t="e">
        <v>#N/A</v>
      </c>
      <c r="L126" s="466" t="e">
        <v>#N/A</v>
      </c>
      <c r="M126" s="466" t="e">
        <v>#N/A</v>
      </c>
    </row>
    <row r="127" spans="1:13" ht="13.5" customHeight="1">
      <c r="A127" s="469" t="s">
        <v>1090</v>
      </c>
      <c r="B127" s="469" t="s">
        <v>1091</v>
      </c>
      <c r="C127" s="469" t="s">
        <v>1920</v>
      </c>
      <c r="D127" s="568" t="s">
        <v>1920</v>
      </c>
      <c r="E127" s="469" t="s">
        <v>1738</v>
      </c>
      <c r="F127" s="465">
        <v>1080201</v>
      </c>
      <c r="G127" s="565" t="s">
        <v>1086</v>
      </c>
      <c r="H127" s="566">
        <v>68973.73</v>
      </c>
      <c r="I127" s="567" t="s">
        <v>209</v>
      </c>
      <c r="J127" s="569" t="e">
        <v>#N/A</v>
      </c>
      <c r="K127" s="569" t="e">
        <v>#N/A</v>
      </c>
      <c r="L127" s="466" t="e">
        <v>#N/A</v>
      </c>
      <c r="M127" s="466" t="e">
        <v>#N/A</v>
      </c>
    </row>
    <row r="128" spans="1:13" ht="13.5" customHeight="1">
      <c r="A128" s="469" t="s">
        <v>2426</v>
      </c>
      <c r="B128" s="469" t="s">
        <v>3958</v>
      </c>
      <c r="C128" s="469" t="s">
        <v>2427</v>
      </c>
      <c r="D128" s="568" t="s">
        <v>2427</v>
      </c>
      <c r="E128" s="469" t="s">
        <v>2425</v>
      </c>
      <c r="F128" s="465">
        <v>1080201</v>
      </c>
      <c r="G128" s="565" t="s">
        <v>1086</v>
      </c>
      <c r="H128" s="566">
        <v>0</v>
      </c>
      <c r="I128" s="567" t="s">
        <v>209</v>
      </c>
      <c r="J128" s="569" t="e">
        <v>#N/A</v>
      </c>
      <c r="K128" s="569" t="e">
        <v>#N/A</v>
      </c>
      <c r="L128" s="466" t="e">
        <v>#N/A</v>
      </c>
      <c r="M128" s="466" t="e">
        <v>#N/A</v>
      </c>
    </row>
    <row r="129" spans="1:13" ht="13.5" customHeight="1">
      <c r="A129" s="469" t="s">
        <v>1480</v>
      </c>
      <c r="B129" s="469" t="s">
        <v>1481</v>
      </c>
      <c r="C129" s="469" t="s">
        <v>1808</v>
      </c>
      <c r="D129" s="568" t="s">
        <v>1808</v>
      </c>
      <c r="E129" s="469" t="s">
        <v>1613</v>
      </c>
      <c r="F129" s="465">
        <v>1080201</v>
      </c>
      <c r="G129" s="565" t="s">
        <v>1086</v>
      </c>
      <c r="H129" s="566">
        <v>15000</v>
      </c>
      <c r="I129" s="567" t="s">
        <v>209</v>
      </c>
      <c r="J129" s="569" t="e">
        <v>#N/A</v>
      </c>
      <c r="K129" s="569" t="e">
        <v>#N/A</v>
      </c>
      <c r="L129" s="466" t="e">
        <v>#N/A</v>
      </c>
      <c r="M129" s="466" t="e">
        <v>#N/A</v>
      </c>
    </row>
    <row r="130" spans="1:13" ht="13.5" customHeight="1">
      <c r="A130" s="469" t="s">
        <v>1093</v>
      </c>
      <c r="B130" s="469" t="s">
        <v>1094</v>
      </c>
      <c r="C130" s="469" t="s">
        <v>1812</v>
      </c>
      <c r="D130" s="568" t="s">
        <v>1812</v>
      </c>
      <c r="E130" s="469" t="s">
        <v>1614</v>
      </c>
      <c r="F130" s="465">
        <v>1080202</v>
      </c>
      <c r="G130" s="565" t="s">
        <v>1098</v>
      </c>
      <c r="H130" s="566">
        <v>477285.66</v>
      </c>
      <c r="I130" s="567" t="s">
        <v>209</v>
      </c>
      <c r="J130" s="569" t="e">
        <v>#N/A</v>
      </c>
      <c r="K130" s="569" t="e">
        <v>#N/A</v>
      </c>
      <c r="L130" s="466" t="e">
        <v>#N/A</v>
      </c>
      <c r="M130" s="466" t="e">
        <v>#N/A</v>
      </c>
    </row>
    <row r="131" spans="1:13" ht="13.5" customHeight="1">
      <c r="A131" s="469" t="s">
        <v>1503</v>
      </c>
      <c r="B131" s="469" t="s">
        <v>90</v>
      </c>
      <c r="C131" s="469" t="s">
        <v>1925</v>
      </c>
      <c r="D131" s="568" t="s">
        <v>1925</v>
      </c>
      <c r="E131" s="469" t="s">
        <v>1742</v>
      </c>
      <c r="F131" s="465">
        <v>1080201</v>
      </c>
      <c r="G131" s="565" t="s">
        <v>1086</v>
      </c>
      <c r="H131" s="566">
        <v>25000.03</v>
      </c>
      <c r="I131" s="567" t="s">
        <v>209</v>
      </c>
      <c r="J131" s="569" t="e">
        <v>#N/A</v>
      </c>
      <c r="K131" s="569" t="e">
        <v>#N/A</v>
      </c>
      <c r="L131" s="466" t="e">
        <v>#N/A</v>
      </c>
      <c r="M131" s="466" t="e">
        <v>#N/A</v>
      </c>
    </row>
    <row r="132" spans="1:13" ht="13.5" customHeight="1">
      <c r="A132" s="469" t="s">
        <v>609</v>
      </c>
      <c r="B132" s="469" t="s">
        <v>600</v>
      </c>
      <c r="C132" s="469" t="s">
        <v>2271</v>
      </c>
      <c r="D132" s="568" t="s">
        <v>2271</v>
      </c>
      <c r="E132" s="469" t="s">
        <v>2269</v>
      </c>
      <c r="F132" s="465">
        <v>108110201</v>
      </c>
      <c r="G132" s="565" t="s">
        <v>480</v>
      </c>
      <c r="H132" s="566">
        <v>0</v>
      </c>
      <c r="I132" s="567" t="s">
        <v>209</v>
      </c>
      <c r="J132" s="569" t="e">
        <v>#N/A</v>
      </c>
      <c r="K132" s="569" t="e">
        <v>#N/A</v>
      </c>
      <c r="L132" s="466" t="e">
        <v>#N/A</v>
      </c>
      <c r="M132" s="466" t="e">
        <v>#N/A</v>
      </c>
    </row>
    <row r="133" spans="1:13" ht="13.5" customHeight="1">
      <c r="A133" s="469" t="s">
        <v>1079</v>
      </c>
      <c r="B133" s="469" t="s">
        <v>1080</v>
      </c>
      <c r="C133" s="469" t="s">
        <v>1979</v>
      </c>
      <c r="D133" s="568" t="s">
        <v>1979</v>
      </c>
      <c r="E133" s="469" t="s">
        <v>1778</v>
      </c>
      <c r="F133" s="465">
        <v>108101402</v>
      </c>
      <c r="G133" s="565" t="s">
        <v>1071</v>
      </c>
      <c r="H133" s="566">
        <v>5264690.24</v>
      </c>
      <c r="I133" s="567" t="s">
        <v>209</v>
      </c>
      <c r="J133" s="569" t="e">
        <v>#N/A</v>
      </c>
      <c r="K133" s="569" t="e">
        <v>#N/A</v>
      </c>
      <c r="L133" s="466" t="e">
        <v>#N/A</v>
      </c>
      <c r="M133" s="466" t="e">
        <v>#N/A</v>
      </c>
    </row>
    <row r="134" spans="1:13" ht="13.5" customHeight="1">
      <c r="A134" s="469" t="s">
        <v>3991</v>
      </c>
      <c r="B134" s="469" t="s">
        <v>3992</v>
      </c>
      <c r="C134" s="469">
        <v>0</v>
      </c>
      <c r="D134" s="568">
        <v>0</v>
      </c>
      <c r="E134" s="469">
        <v>0</v>
      </c>
      <c r="F134" s="465">
        <v>1081014</v>
      </c>
      <c r="G134" s="565" t="s">
        <v>3970</v>
      </c>
      <c r="H134" s="566">
        <v>0</v>
      </c>
      <c r="I134" s="567" t="s">
        <v>207</v>
      </c>
      <c r="J134" s="567" t="e">
        <v>#N/A</v>
      </c>
      <c r="K134" s="567" t="e">
        <v>#N/A</v>
      </c>
      <c r="L134" s="466" t="e">
        <v>#N/A</v>
      </c>
      <c r="M134" s="466" t="e">
        <v>#N/A</v>
      </c>
    </row>
    <row r="135" spans="1:13" ht="13.5" customHeight="1">
      <c r="A135" s="469" t="s">
        <v>1282</v>
      </c>
      <c r="B135" s="469" t="s">
        <v>1283</v>
      </c>
      <c r="C135" s="469" t="s">
        <v>1878</v>
      </c>
      <c r="D135" s="568" t="s">
        <v>1878</v>
      </c>
      <c r="E135" s="469" t="s">
        <v>2089</v>
      </c>
      <c r="F135" s="465">
        <v>1022101</v>
      </c>
      <c r="G135" s="565" t="s">
        <v>1286</v>
      </c>
      <c r="H135" s="566">
        <v>17700000</v>
      </c>
      <c r="I135" s="567" t="s">
        <v>209</v>
      </c>
      <c r="J135" s="569" t="e">
        <v>#N/A</v>
      </c>
      <c r="K135" s="569" t="e">
        <v>#N/A</v>
      </c>
      <c r="L135" s="466" t="e">
        <v>#N/A</v>
      </c>
      <c r="M135" s="466" t="e">
        <v>#N/A</v>
      </c>
    </row>
    <row r="136" spans="1:13" ht="13.5" customHeight="1">
      <c r="A136" s="469" t="s">
        <v>1287</v>
      </c>
      <c r="B136" s="469" t="s">
        <v>1288</v>
      </c>
      <c r="C136" s="469" t="s">
        <v>1884</v>
      </c>
      <c r="D136" s="568" t="s">
        <v>1884</v>
      </c>
      <c r="E136" s="469" t="s">
        <v>2092</v>
      </c>
      <c r="F136" s="465">
        <v>1081103</v>
      </c>
      <c r="G136" s="565" t="s">
        <v>689</v>
      </c>
      <c r="H136" s="566">
        <v>328708.49</v>
      </c>
      <c r="I136" s="567" t="s">
        <v>209</v>
      </c>
      <c r="J136" s="569" t="e">
        <v>#N/A</v>
      </c>
      <c r="K136" s="569" t="e">
        <v>#N/A</v>
      </c>
      <c r="L136" s="466" t="e">
        <v>#N/A</v>
      </c>
      <c r="M136" s="466" t="e">
        <v>#N/A</v>
      </c>
    </row>
    <row r="137" spans="1:13" ht="13.5" customHeight="1">
      <c r="A137" s="469" t="s">
        <v>603</v>
      </c>
      <c r="B137" s="469" t="s">
        <v>604</v>
      </c>
      <c r="C137" s="469" t="s">
        <v>1886</v>
      </c>
      <c r="D137" s="568" t="s">
        <v>1886</v>
      </c>
      <c r="E137" s="469" t="s">
        <v>1692</v>
      </c>
      <c r="F137" s="465">
        <v>1030101</v>
      </c>
      <c r="G137" s="565" t="s">
        <v>1290</v>
      </c>
      <c r="H137" s="566">
        <v>406080</v>
      </c>
      <c r="I137" s="567" t="s">
        <v>209</v>
      </c>
      <c r="J137" s="569" t="e">
        <v>#N/A</v>
      </c>
      <c r="K137" s="569" t="e">
        <v>#N/A</v>
      </c>
      <c r="L137" s="466" t="e">
        <v>#N/A</v>
      </c>
      <c r="M137" s="466" t="e">
        <v>#N/A</v>
      </c>
    </row>
    <row r="138" spans="1:13" ht="13.5" customHeight="1">
      <c r="A138" s="469" t="s">
        <v>601</v>
      </c>
      <c r="B138" s="469" t="s">
        <v>602</v>
      </c>
      <c r="C138" s="469" t="s">
        <v>1885</v>
      </c>
      <c r="D138" s="568" t="s">
        <v>1885</v>
      </c>
      <c r="E138" s="469" t="s">
        <v>1691</v>
      </c>
      <c r="F138" s="465">
        <v>108110201</v>
      </c>
      <c r="G138" s="565" t="s">
        <v>480</v>
      </c>
      <c r="H138" s="566">
        <v>3134.38</v>
      </c>
      <c r="I138" s="567" t="s">
        <v>209</v>
      </c>
      <c r="J138" s="569" t="e">
        <v>#N/A</v>
      </c>
      <c r="K138" s="569" t="e">
        <v>#N/A</v>
      </c>
      <c r="L138" s="466" t="e">
        <v>#N/A</v>
      </c>
      <c r="M138" s="466" t="e">
        <v>#N/A</v>
      </c>
    </row>
    <row r="139" spans="1:13" ht="13.5" customHeight="1">
      <c r="A139" s="469" t="s">
        <v>1539</v>
      </c>
      <c r="B139" s="469" t="s">
        <v>1540</v>
      </c>
      <c r="C139" s="469" t="s">
        <v>2495</v>
      </c>
      <c r="D139" s="568" t="s">
        <v>2495</v>
      </c>
      <c r="E139" s="469" t="s">
        <v>2494</v>
      </c>
      <c r="F139" s="465">
        <v>108101402</v>
      </c>
      <c r="G139" s="565" t="s">
        <v>1071</v>
      </c>
      <c r="H139" s="566">
        <v>3.21</v>
      </c>
      <c r="I139" s="567" t="s">
        <v>209</v>
      </c>
      <c r="J139" s="569" t="e">
        <v>#N/A</v>
      </c>
      <c r="K139" s="569" t="e">
        <v>#N/A</v>
      </c>
      <c r="L139" s="466" t="e">
        <v>#N/A</v>
      </c>
      <c r="M139" s="466" t="e">
        <v>#N/A</v>
      </c>
    </row>
    <row r="140" spans="1:13" ht="13.5" customHeight="1">
      <c r="A140" s="469" t="s">
        <v>1541</v>
      </c>
      <c r="B140" s="469" t="s">
        <v>1542</v>
      </c>
      <c r="C140" s="469" t="s">
        <v>2492</v>
      </c>
      <c r="D140" s="568" t="s">
        <v>2492</v>
      </c>
      <c r="E140" s="469" t="s">
        <v>2491</v>
      </c>
      <c r="F140" s="465">
        <v>108101402</v>
      </c>
      <c r="G140" s="565" t="s">
        <v>1071</v>
      </c>
      <c r="H140" s="566">
        <v>1770.71</v>
      </c>
      <c r="I140" s="567" t="s">
        <v>209</v>
      </c>
      <c r="J140" s="569" t="e">
        <v>#N/A</v>
      </c>
      <c r="K140" s="569" t="e">
        <v>#N/A</v>
      </c>
      <c r="L140" s="466" t="e">
        <v>#N/A</v>
      </c>
      <c r="M140" s="466" t="e">
        <v>#N/A</v>
      </c>
    </row>
    <row r="141" spans="1:13" ht="13.5" customHeight="1">
      <c r="A141" s="469" t="s">
        <v>1027</v>
      </c>
      <c r="B141" s="469" t="s">
        <v>1028</v>
      </c>
      <c r="C141" s="469" t="s">
        <v>1895</v>
      </c>
      <c r="D141" s="568" t="s">
        <v>1895</v>
      </c>
      <c r="E141" s="469" t="s">
        <v>1702</v>
      </c>
      <c r="F141" s="465">
        <v>10810140401</v>
      </c>
      <c r="G141" s="565" t="s">
        <v>1013</v>
      </c>
      <c r="H141" s="566">
        <v>-5351.73</v>
      </c>
      <c r="I141" s="567" t="s">
        <v>209</v>
      </c>
      <c r="J141" s="569" t="e">
        <v>#N/A</v>
      </c>
      <c r="K141" s="569" t="e">
        <v>#N/A</v>
      </c>
      <c r="L141" s="466" t="e">
        <v>#N/A</v>
      </c>
      <c r="M141" s="466" t="e">
        <v>#N/A</v>
      </c>
    </row>
    <row r="142" spans="1:13" ht="13.5" customHeight="1">
      <c r="A142" s="469" t="s">
        <v>2526</v>
      </c>
      <c r="B142" s="469" t="s">
        <v>1028</v>
      </c>
      <c r="C142" s="469" t="s">
        <v>2527</v>
      </c>
      <c r="D142" s="568" t="s">
        <v>2527</v>
      </c>
      <c r="E142" s="469" t="s">
        <v>2525</v>
      </c>
      <c r="F142" s="465">
        <v>10810140401</v>
      </c>
      <c r="G142" s="565" t="s">
        <v>1013</v>
      </c>
      <c r="H142" s="566">
        <v>0</v>
      </c>
      <c r="I142" s="567" t="s">
        <v>209</v>
      </c>
      <c r="J142" s="569" t="e">
        <v>#N/A</v>
      </c>
      <c r="K142" s="569" t="e">
        <v>#N/A</v>
      </c>
      <c r="L142" s="466" t="e">
        <v>#N/A</v>
      </c>
      <c r="M142" s="466" t="e">
        <v>#N/A</v>
      </c>
    </row>
    <row r="143" spans="1:13" ht="13.5" customHeight="1">
      <c r="A143" s="469" t="s">
        <v>1007</v>
      </c>
      <c r="B143" s="469" t="s">
        <v>1008</v>
      </c>
      <c r="C143" s="469" t="s">
        <v>1896</v>
      </c>
      <c r="D143" s="568" t="s">
        <v>1896</v>
      </c>
      <c r="E143" s="469" t="s">
        <v>1703</v>
      </c>
      <c r="F143" s="465">
        <v>10810140401</v>
      </c>
      <c r="G143" s="565" t="s">
        <v>1013</v>
      </c>
      <c r="H143" s="566">
        <v>-99951.95</v>
      </c>
      <c r="I143" s="567" t="s">
        <v>209</v>
      </c>
      <c r="J143" s="569" t="e">
        <v>#N/A</v>
      </c>
      <c r="K143" s="569" t="e">
        <v>#N/A</v>
      </c>
      <c r="L143" s="466" t="e">
        <v>#N/A</v>
      </c>
      <c r="M143" s="466" t="e">
        <v>#N/A</v>
      </c>
    </row>
    <row r="144" spans="1:13" ht="13.5" customHeight="1">
      <c r="A144" s="469" t="s">
        <v>1501</v>
      </c>
      <c r="B144" s="469" t="s">
        <v>1008</v>
      </c>
      <c r="C144" s="469" t="s">
        <v>2533</v>
      </c>
      <c r="D144" s="568" t="s">
        <v>2533</v>
      </c>
      <c r="E144" s="469" t="s">
        <v>2532</v>
      </c>
      <c r="F144" s="465">
        <v>10810140401</v>
      </c>
      <c r="G144" s="565" t="s">
        <v>1013</v>
      </c>
      <c r="H144" s="566">
        <v>0</v>
      </c>
      <c r="I144" s="567" t="s">
        <v>209</v>
      </c>
      <c r="J144" s="569" t="e">
        <v>#N/A</v>
      </c>
      <c r="K144" s="569" t="e">
        <v>#N/A</v>
      </c>
      <c r="L144" s="466" t="e">
        <v>#N/A</v>
      </c>
      <c r="M144" s="466" t="e">
        <v>#N/A</v>
      </c>
    </row>
    <row r="145" spans="1:13" ht="13.5" customHeight="1">
      <c r="A145" s="469" t="s">
        <v>2543</v>
      </c>
      <c r="B145" s="469" t="s">
        <v>1008</v>
      </c>
      <c r="C145" s="469" t="s">
        <v>2544</v>
      </c>
      <c r="D145" s="568" t="s">
        <v>2544</v>
      </c>
      <c r="E145" s="469" t="s">
        <v>2542</v>
      </c>
      <c r="F145" s="465">
        <v>10810140401</v>
      </c>
      <c r="G145" s="565" t="s">
        <v>1013</v>
      </c>
      <c r="H145" s="566">
        <v>0</v>
      </c>
      <c r="I145" s="567" t="s">
        <v>209</v>
      </c>
      <c r="J145" s="567" t="e">
        <v>#N/A</v>
      </c>
      <c r="K145" s="567" t="e">
        <v>#N/A</v>
      </c>
      <c r="L145" s="466" t="e">
        <v>#N/A</v>
      </c>
      <c r="M145" s="466" t="e">
        <v>#N/A</v>
      </c>
    </row>
    <row r="146" spans="1:13" ht="13.5" customHeight="1">
      <c r="A146" s="469" t="s">
        <v>610</v>
      </c>
      <c r="B146" s="469" t="s">
        <v>523</v>
      </c>
      <c r="C146" s="469" t="s">
        <v>2267</v>
      </c>
      <c r="D146" s="568" t="s">
        <v>2267</v>
      </c>
      <c r="E146" s="469" t="s">
        <v>2265</v>
      </c>
      <c r="F146" s="465">
        <v>1030102</v>
      </c>
      <c r="G146" s="565" t="s">
        <v>612</v>
      </c>
      <c r="H146" s="566">
        <v>0</v>
      </c>
      <c r="I146" s="567" t="s">
        <v>209</v>
      </c>
      <c r="J146" s="569" t="e">
        <v>#N/A</v>
      </c>
      <c r="K146" s="569" t="e">
        <v>#N/A</v>
      </c>
      <c r="L146" s="466" t="e">
        <v>#N/A</v>
      </c>
      <c r="M146" s="466" t="e">
        <v>#N/A</v>
      </c>
    </row>
    <row r="147" spans="1:13" ht="13.5" customHeight="1">
      <c r="A147" s="469" t="s">
        <v>3993</v>
      </c>
      <c r="B147" s="469" t="s">
        <v>3994</v>
      </c>
      <c r="C147" s="469">
        <v>0</v>
      </c>
      <c r="D147" s="568">
        <v>0</v>
      </c>
      <c r="E147" s="469">
        <v>0</v>
      </c>
      <c r="F147" s="465">
        <v>2040506</v>
      </c>
      <c r="G147" s="565" t="s">
        <v>3995</v>
      </c>
      <c r="H147" s="566">
        <v>0</v>
      </c>
      <c r="I147" s="567" t="s">
        <v>207</v>
      </c>
      <c r="J147" s="567" t="e">
        <v>#N/A</v>
      </c>
      <c r="K147" s="567" t="e">
        <v>#N/A</v>
      </c>
      <c r="L147" s="466" t="e">
        <v>#N/A</v>
      </c>
      <c r="M147" s="466" t="e">
        <v>#N/A</v>
      </c>
    </row>
    <row r="148" spans="1:13" s="571" customFormat="1" ht="13.5" customHeight="1">
      <c r="A148" s="469" t="s">
        <v>3996</v>
      </c>
      <c r="B148" s="469" t="s">
        <v>3997</v>
      </c>
      <c r="C148" s="469">
        <v>0</v>
      </c>
      <c r="D148" s="568">
        <v>0</v>
      </c>
      <c r="E148" s="469">
        <v>0</v>
      </c>
      <c r="F148" s="565">
        <v>2040508</v>
      </c>
      <c r="G148" s="565" t="s">
        <v>3998</v>
      </c>
      <c r="H148" s="566">
        <v>0</v>
      </c>
      <c r="I148" s="567" t="s">
        <v>207</v>
      </c>
      <c r="J148" s="567" t="e">
        <v>#N/A</v>
      </c>
      <c r="K148" s="567" t="e">
        <v>#N/A</v>
      </c>
      <c r="L148" s="466" t="e">
        <v>#N/A</v>
      </c>
      <c r="M148" s="466" t="e">
        <v>#N/A</v>
      </c>
    </row>
    <row r="149" spans="1:13" s="573" customFormat="1" ht="13.5" customHeight="1">
      <c r="A149" s="469" t="s">
        <v>3999</v>
      </c>
      <c r="B149" s="469" t="s">
        <v>55</v>
      </c>
      <c r="C149" s="469">
        <v>0</v>
      </c>
      <c r="D149" s="568">
        <v>0</v>
      </c>
      <c r="E149" s="469">
        <v>0</v>
      </c>
      <c r="F149" s="465">
        <v>2040502</v>
      </c>
      <c r="G149" s="565" t="s">
        <v>1001</v>
      </c>
      <c r="H149" s="566">
        <v>0</v>
      </c>
      <c r="I149" s="567" t="s">
        <v>207</v>
      </c>
      <c r="J149" s="567" t="e">
        <v>#N/A</v>
      </c>
      <c r="K149" s="567" t="e">
        <v>#N/A</v>
      </c>
      <c r="L149" s="466" t="e">
        <v>#N/A</v>
      </c>
      <c r="M149" s="466" t="e">
        <v>#N/A</v>
      </c>
    </row>
    <row r="150" spans="1:13" ht="12.75" customHeight="1">
      <c r="A150" s="469" t="s">
        <v>4000</v>
      </c>
      <c r="B150" s="469" t="s">
        <v>4001</v>
      </c>
      <c r="C150" s="469">
        <v>0</v>
      </c>
      <c r="D150" s="568">
        <v>0</v>
      </c>
      <c r="E150" s="469">
        <v>0</v>
      </c>
      <c r="F150" s="465">
        <v>2040501</v>
      </c>
      <c r="G150" s="565" t="s">
        <v>1001</v>
      </c>
      <c r="H150" s="566">
        <v>0</v>
      </c>
      <c r="I150" s="567" t="s">
        <v>207</v>
      </c>
      <c r="J150" s="567" t="e">
        <v>#N/A</v>
      </c>
      <c r="K150" s="567" t="e">
        <v>#N/A</v>
      </c>
      <c r="L150" s="466" t="e">
        <v>#N/A</v>
      </c>
      <c r="M150" s="466" t="e">
        <v>#N/A</v>
      </c>
    </row>
    <row r="151" spans="1:13">
      <c r="A151" s="469" t="s">
        <v>4002</v>
      </c>
      <c r="B151" s="469" t="s">
        <v>51</v>
      </c>
      <c r="C151" s="469">
        <v>0</v>
      </c>
      <c r="D151" s="568">
        <v>0</v>
      </c>
      <c r="E151" s="469">
        <v>0</v>
      </c>
      <c r="F151" s="465">
        <v>2040501</v>
      </c>
      <c r="G151" s="565" t="s">
        <v>1048</v>
      </c>
      <c r="H151" s="566">
        <v>0</v>
      </c>
      <c r="I151" s="567" t="s">
        <v>207</v>
      </c>
      <c r="J151" s="567" t="e">
        <v>#N/A</v>
      </c>
      <c r="K151" s="567" t="e">
        <v>#N/A</v>
      </c>
      <c r="L151" s="466" t="e">
        <v>#N/A</v>
      </c>
      <c r="M151" s="466" t="e">
        <v>#N/A</v>
      </c>
    </row>
    <row r="152" spans="1:13">
      <c r="A152" s="469" t="s">
        <v>4003</v>
      </c>
      <c r="B152" s="469" t="s">
        <v>1542</v>
      </c>
      <c r="C152" s="469">
        <v>0</v>
      </c>
      <c r="D152" s="568">
        <v>0</v>
      </c>
      <c r="E152" s="469">
        <v>0</v>
      </c>
      <c r="F152" s="465">
        <v>1081014</v>
      </c>
      <c r="G152" s="565" t="s">
        <v>3970</v>
      </c>
      <c r="H152" s="566">
        <v>0</v>
      </c>
      <c r="I152" s="567" t="s">
        <v>207</v>
      </c>
      <c r="J152" s="567" t="e">
        <v>#N/A</v>
      </c>
      <c r="K152" s="567" t="e">
        <v>#N/A</v>
      </c>
      <c r="L152" s="466" t="e">
        <v>#N/A</v>
      </c>
      <c r="M152" s="466" t="e">
        <v>#N/A</v>
      </c>
    </row>
    <row r="153" spans="1:13" ht="12.75" customHeight="1">
      <c r="A153" s="469" t="s">
        <v>4004</v>
      </c>
      <c r="B153" s="469" t="s">
        <v>4005</v>
      </c>
      <c r="C153" s="469">
        <v>0</v>
      </c>
      <c r="D153" s="568">
        <v>0</v>
      </c>
      <c r="E153" s="469">
        <v>0</v>
      </c>
      <c r="F153" s="465" t="e">
        <v>#N/A</v>
      </c>
      <c r="G153" s="565" t="s">
        <v>1048</v>
      </c>
      <c r="H153" s="566">
        <v>0</v>
      </c>
      <c r="I153" s="567" t="s">
        <v>207</v>
      </c>
      <c r="J153" s="567" t="e">
        <v>#N/A</v>
      </c>
      <c r="K153" s="567" t="e">
        <v>#N/A</v>
      </c>
      <c r="L153" s="466" t="e">
        <v>#N/A</v>
      </c>
      <c r="M153" s="466" t="e">
        <v>#N/A</v>
      </c>
    </row>
    <row r="154" spans="1:13">
      <c r="A154" s="469" t="s">
        <v>4006</v>
      </c>
      <c r="B154" s="469" t="s">
        <v>4007</v>
      </c>
      <c r="C154" s="469">
        <v>0</v>
      </c>
      <c r="D154" s="568">
        <v>0</v>
      </c>
      <c r="E154" s="469">
        <v>0</v>
      </c>
      <c r="F154" s="465" t="e">
        <v>#N/A</v>
      </c>
      <c r="G154" s="565" t="s">
        <v>1001</v>
      </c>
      <c r="H154" s="566">
        <v>0</v>
      </c>
      <c r="I154" s="567" t="s">
        <v>207</v>
      </c>
      <c r="J154" s="567" t="e">
        <v>#N/A</v>
      </c>
      <c r="K154" s="567" t="e">
        <v>#N/A</v>
      </c>
      <c r="L154" s="466" t="e">
        <v>#N/A</v>
      </c>
      <c r="M154" s="466" t="e">
        <v>#N/A</v>
      </c>
    </row>
    <row r="155" spans="1:13">
      <c r="A155" s="572" t="s">
        <v>4008</v>
      </c>
      <c r="B155" s="469" t="s">
        <v>4009</v>
      </c>
      <c r="C155" s="469">
        <v>0</v>
      </c>
      <c r="D155" s="568">
        <v>0</v>
      </c>
      <c r="E155" s="469">
        <v>0</v>
      </c>
      <c r="F155" s="465">
        <v>2040514</v>
      </c>
      <c r="G155" s="565" t="s">
        <v>1117</v>
      </c>
      <c r="H155" s="566">
        <v>0</v>
      </c>
      <c r="I155" s="567" t="s">
        <v>207</v>
      </c>
      <c r="J155" s="567" t="e">
        <v>#N/A</v>
      </c>
      <c r="K155" s="567" t="e">
        <v>#N/A</v>
      </c>
      <c r="L155" s="466" t="e">
        <v>#N/A</v>
      </c>
      <c r="M155" s="466" t="e">
        <v>#N/A</v>
      </c>
    </row>
    <row r="156" spans="1:13" ht="12.75" customHeight="1">
      <c r="A156" s="469" t="s">
        <v>4010</v>
      </c>
      <c r="B156" s="469" t="s">
        <v>4011</v>
      </c>
      <c r="C156" s="469">
        <v>0</v>
      </c>
      <c r="D156" s="568">
        <v>0</v>
      </c>
      <c r="E156" s="469">
        <v>0</v>
      </c>
      <c r="F156" s="465">
        <v>2040506</v>
      </c>
      <c r="G156" s="565" t="s">
        <v>3995</v>
      </c>
      <c r="H156" s="566">
        <v>0</v>
      </c>
      <c r="I156" s="567" t="s">
        <v>207</v>
      </c>
      <c r="J156" s="567" t="e">
        <v>#N/A</v>
      </c>
      <c r="K156" s="567" t="e">
        <v>#N/A</v>
      </c>
      <c r="L156" s="466" t="e">
        <v>#N/A</v>
      </c>
      <c r="M156" s="466" t="e">
        <v>#N/A</v>
      </c>
    </row>
    <row r="157" spans="1:13" ht="12.75" customHeight="1">
      <c r="A157" s="469" t="s">
        <v>4012</v>
      </c>
      <c r="B157" s="469" t="s">
        <v>4013</v>
      </c>
      <c r="C157" s="469">
        <v>0</v>
      </c>
      <c r="D157" s="568">
        <v>0</v>
      </c>
      <c r="E157" s="469">
        <v>0</v>
      </c>
      <c r="F157" s="465">
        <v>2040501</v>
      </c>
      <c r="G157" s="565" t="s">
        <v>1048</v>
      </c>
      <c r="H157" s="566">
        <v>0</v>
      </c>
      <c r="I157" s="567" t="s">
        <v>207</v>
      </c>
      <c r="J157" s="567" t="e">
        <v>#N/A</v>
      </c>
      <c r="K157" s="567" t="e">
        <v>#N/A</v>
      </c>
      <c r="L157" s="466" t="e">
        <v>#N/A</v>
      </c>
      <c r="M157" s="466" t="e">
        <v>#N/A</v>
      </c>
    </row>
    <row r="158" spans="1:13" ht="12.75" customHeight="1">
      <c r="A158" s="469" t="s">
        <v>4014</v>
      </c>
      <c r="B158" s="469" t="s">
        <v>4015</v>
      </c>
      <c r="C158" s="469">
        <v>0</v>
      </c>
      <c r="D158" s="568">
        <v>0</v>
      </c>
      <c r="E158" s="469">
        <v>0</v>
      </c>
      <c r="F158" s="465">
        <v>2040514</v>
      </c>
      <c r="G158" s="565" t="s">
        <v>1117</v>
      </c>
      <c r="H158" s="566">
        <v>0</v>
      </c>
      <c r="I158" s="567" t="s">
        <v>207</v>
      </c>
      <c r="J158" s="567" t="e">
        <v>#N/A</v>
      </c>
      <c r="K158" s="567" t="e">
        <v>#N/A</v>
      </c>
      <c r="L158" s="466" t="e">
        <v>#N/A</v>
      </c>
      <c r="M158" s="466" t="e">
        <v>#N/A</v>
      </c>
    </row>
    <row r="159" spans="1:13" ht="12.75" customHeight="1">
      <c r="A159" s="469" t="s">
        <v>4016</v>
      </c>
      <c r="B159" s="469" t="s">
        <v>4017</v>
      </c>
      <c r="C159" s="469">
        <v>0</v>
      </c>
      <c r="D159" s="568">
        <v>0</v>
      </c>
      <c r="E159" s="469">
        <v>0</v>
      </c>
      <c r="F159" s="465">
        <v>2040514</v>
      </c>
      <c r="G159" s="565" t="s">
        <v>1117</v>
      </c>
      <c r="H159" s="566">
        <v>0</v>
      </c>
      <c r="I159" s="567" t="s">
        <v>207</v>
      </c>
      <c r="J159" s="567" t="e">
        <v>#N/A</v>
      </c>
      <c r="K159" s="567" t="e">
        <v>#N/A</v>
      </c>
      <c r="L159" s="466" t="e">
        <v>#N/A</v>
      </c>
      <c r="M159" s="466" t="e">
        <v>#N/A</v>
      </c>
    </row>
    <row r="160" spans="1:13" ht="12.75" customHeight="1">
      <c r="A160" s="469" t="s">
        <v>4018</v>
      </c>
      <c r="B160" s="469" t="s">
        <v>4019</v>
      </c>
      <c r="C160" s="469">
        <v>0</v>
      </c>
      <c r="D160" s="568">
        <v>0</v>
      </c>
      <c r="E160" s="469">
        <v>0</v>
      </c>
      <c r="F160" s="465">
        <v>2040514</v>
      </c>
      <c r="G160" s="565" t="s">
        <v>1117</v>
      </c>
      <c r="H160" s="566">
        <v>0</v>
      </c>
      <c r="I160" s="567" t="s">
        <v>207</v>
      </c>
      <c r="J160" s="567" t="e">
        <v>#N/A</v>
      </c>
      <c r="K160" s="567" t="e">
        <v>#N/A</v>
      </c>
      <c r="L160" s="466" t="e">
        <v>#N/A</v>
      </c>
      <c r="M160" s="466" t="e">
        <v>#N/A</v>
      </c>
    </row>
    <row r="161" spans="1:13" ht="13.5" customHeight="1">
      <c r="A161" s="469" t="s">
        <v>4020</v>
      </c>
      <c r="B161" s="469" t="s">
        <v>4021</v>
      </c>
      <c r="C161" s="469">
        <v>0</v>
      </c>
      <c r="D161" s="568">
        <v>0</v>
      </c>
      <c r="E161" s="469">
        <v>0</v>
      </c>
      <c r="F161" s="465" t="e">
        <v>#N/A</v>
      </c>
      <c r="G161" s="565" t="s">
        <v>1117</v>
      </c>
      <c r="H161" s="566">
        <v>0</v>
      </c>
      <c r="I161" s="567" t="s">
        <v>207</v>
      </c>
      <c r="J161" s="567" t="e">
        <v>#N/A</v>
      </c>
      <c r="K161" s="567" t="e">
        <v>#N/A</v>
      </c>
      <c r="L161" s="466" t="e">
        <v>#N/A</v>
      </c>
      <c r="M161" s="466" t="e">
        <v>#N/A</v>
      </c>
    </row>
    <row r="162" spans="1:13" ht="13.5" customHeight="1">
      <c r="A162" s="469" t="s">
        <v>4022</v>
      </c>
      <c r="B162" s="469" t="s">
        <v>57</v>
      </c>
      <c r="C162" s="469">
        <v>0</v>
      </c>
      <c r="D162" s="568">
        <v>0</v>
      </c>
      <c r="E162" s="469">
        <v>0</v>
      </c>
      <c r="F162" s="465" t="e">
        <v>#N/A</v>
      </c>
      <c r="G162" s="565" t="s">
        <v>1117</v>
      </c>
      <c r="H162" s="566">
        <v>0</v>
      </c>
      <c r="I162" s="567" t="s">
        <v>207</v>
      </c>
      <c r="J162" s="567" t="e">
        <v>#N/A</v>
      </c>
      <c r="K162" s="567" t="e">
        <v>#N/A</v>
      </c>
      <c r="L162" s="466" t="e">
        <v>#N/A</v>
      </c>
      <c r="M162" s="466" t="e">
        <v>#N/A</v>
      </c>
    </row>
    <row r="163" spans="1:13" ht="13.5" customHeight="1">
      <c r="A163" s="469" t="s">
        <v>4023</v>
      </c>
      <c r="B163" s="469" t="s">
        <v>4024</v>
      </c>
      <c r="C163" s="469">
        <v>0</v>
      </c>
      <c r="D163" s="568">
        <v>0</v>
      </c>
      <c r="E163" s="469">
        <v>0</v>
      </c>
      <c r="F163" s="465">
        <v>2040514</v>
      </c>
      <c r="G163" s="565" t="s">
        <v>1117</v>
      </c>
      <c r="H163" s="566">
        <v>0</v>
      </c>
      <c r="I163" s="567" t="s">
        <v>207</v>
      </c>
      <c r="J163" s="567" t="e">
        <v>#N/A</v>
      </c>
      <c r="K163" s="567" t="e">
        <v>#N/A</v>
      </c>
      <c r="L163" s="466" t="e">
        <v>#N/A</v>
      </c>
      <c r="M163" s="466" t="e">
        <v>#N/A</v>
      </c>
    </row>
    <row r="164" spans="1:13" ht="13.5" customHeight="1">
      <c r="A164" s="469" t="s">
        <v>4025</v>
      </c>
      <c r="B164" s="469" t="s">
        <v>4026</v>
      </c>
      <c r="C164" s="469">
        <v>0</v>
      </c>
      <c r="D164" s="568">
        <v>0</v>
      </c>
      <c r="E164" s="469">
        <v>0</v>
      </c>
      <c r="F164" s="465">
        <v>2040514</v>
      </c>
      <c r="G164" s="565" t="s">
        <v>1117</v>
      </c>
      <c r="H164" s="566">
        <v>0</v>
      </c>
      <c r="I164" s="567" t="s">
        <v>207</v>
      </c>
      <c r="J164" s="567" t="e">
        <v>#N/A</v>
      </c>
      <c r="K164" s="567" t="e">
        <v>#N/A</v>
      </c>
      <c r="L164" s="466" t="e">
        <v>#N/A</v>
      </c>
      <c r="M164" s="466" t="e">
        <v>#N/A</v>
      </c>
    </row>
    <row r="165" spans="1:13" ht="13.5" customHeight="1">
      <c r="A165" s="469" t="s">
        <v>4027</v>
      </c>
      <c r="B165" s="469" t="s">
        <v>4028</v>
      </c>
      <c r="C165" s="469">
        <v>0</v>
      </c>
      <c r="D165" s="568">
        <v>0</v>
      </c>
      <c r="E165" s="469">
        <v>0</v>
      </c>
      <c r="F165" s="465">
        <v>2040501</v>
      </c>
      <c r="G165" s="565" t="s">
        <v>1048</v>
      </c>
      <c r="H165" s="566">
        <v>0</v>
      </c>
      <c r="I165" s="567" t="s">
        <v>207</v>
      </c>
      <c r="J165" s="567" t="e">
        <v>#N/A</v>
      </c>
      <c r="K165" s="567" t="e">
        <v>#N/A</v>
      </c>
      <c r="L165" s="466" t="e">
        <v>#N/A</v>
      </c>
      <c r="M165" s="466" t="e">
        <v>#N/A</v>
      </c>
    </row>
    <row r="166" spans="1:13" ht="13.5" customHeight="1">
      <c r="A166" s="469" t="s">
        <v>4029</v>
      </c>
      <c r="B166" s="469" t="s">
        <v>4030</v>
      </c>
      <c r="C166" s="469">
        <v>0</v>
      </c>
      <c r="D166" s="568">
        <v>0</v>
      </c>
      <c r="E166" s="469">
        <v>0</v>
      </c>
      <c r="F166" s="465" t="e">
        <v>#N/A</v>
      </c>
      <c r="G166" s="565" t="s">
        <v>4031</v>
      </c>
      <c r="H166" s="566">
        <v>0</v>
      </c>
      <c r="I166" s="567" t="s">
        <v>207</v>
      </c>
      <c r="J166" s="567" t="e">
        <v>#N/A</v>
      </c>
      <c r="K166" s="567" t="e">
        <v>#N/A</v>
      </c>
      <c r="L166" s="466" t="e">
        <v>#N/A</v>
      </c>
      <c r="M166" s="466" t="e">
        <v>#N/A</v>
      </c>
    </row>
    <row r="167" spans="1:13" ht="13.5" customHeight="1">
      <c r="A167" s="469" t="s">
        <v>4032</v>
      </c>
      <c r="B167" s="469" t="s">
        <v>4033</v>
      </c>
      <c r="C167" s="469">
        <v>0</v>
      </c>
      <c r="D167" s="568">
        <v>0</v>
      </c>
      <c r="E167" s="469">
        <v>0</v>
      </c>
      <c r="F167" s="465">
        <v>2040501</v>
      </c>
      <c r="G167" s="565" t="s">
        <v>1048</v>
      </c>
      <c r="H167" s="566">
        <v>0</v>
      </c>
      <c r="I167" s="567" t="s">
        <v>207</v>
      </c>
      <c r="J167" s="567" t="e">
        <v>#N/A</v>
      </c>
      <c r="K167" s="567" t="e">
        <v>#N/A</v>
      </c>
      <c r="L167" s="466" t="e">
        <v>#N/A</v>
      </c>
      <c r="M167" s="466" t="e">
        <v>#N/A</v>
      </c>
    </row>
    <row r="168" spans="1:13" ht="13.5" customHeight="1">
      <c r="A168" s="469" t="s">
        <v>4034</v>
      </c>
      <c r="B168" s="469" t="s">
        <v>4035</v>
      </c>
      <c r="C168" s="469">
        <v>0</v>
      </c>
      <c r="D168" s="568">
        <v>0</v>
      </c>
      <c r="E168" s="469">
        <v>0</v>
      </c>
      <c r="F168" s="465">
        <v>2040506</v>
      </c>
      <c r="G168" s="565" t="s">
        <v>3995</v>
      </c>
      <c r="H168" s="566">
        <v>0</v>
      </c>
      <c r="I168" s="567" t="s">
        <v>207</v>
      </c>
      <c r="J168" s="567" t="e">
        <v>#N/A</v>
      </c>
      <c r="K168" s="567" t="e">
        <v>#N/A</v>
      </c>
      <c r="L168" s="466" t="e">
        <v>#N/A</v>
      </c>
      <c r="M168" s="466" t="e">
        <v>#N/A</v>
      </c>
    </row>
    <row r="169" spans="1:13" ht="13.5" customHeight="1">
      <c r="A169" s="469" t="s">
        <v>4036</v>
      </c>
      <c r="B169" s="469" t="s">
        <v>4037</v>
      </c>
      <c r="C169" s="469">
        <v>0</v>
      </c>
      <c r="D169" s="568">
        <v>0</v>
      </c>
      <c r="E169" s="469">
        <v>0</v>
      </c>
      <c r="F169" s="465">
        <v>2040502</v>
      </c>
      <c r="G169" s="565" t="s">
        <v>1001</v>
      </c>
      <c r="H169" s="566">
        <v>0</v>
      </c>
      <c r="I169" s="567" t="s">
        <v>207</v>
      </c>
      <c r="J169" s="567" t="e">
        <v>#N/A</v>
      </c>
      <c r="K169" s="567" t="e">
        <v>#N/A</v>
      </c>
      <c r="L169" s="466" t="e">
        <v>#N/A</v>
      </c>
      <c r="M169" s="466" t="e">
        <v>#N/A</v>
      </c>
    </row>
    <row r="170" spans="1:13" ht="13.5" customHeight="1">
      <c r="A170" s="469" t="s">
        <v>4038</v>
      </c>
      <c r="B170" s="469" t="s">
        <v>4033</v>
      </c>
      <c r="C170" s="469">
        <v>0</v>
      </c>
      <c r="D170" s="568">
        <v>0</v>
      </c>
      <c r="E170" s="469">
        <v>0</v>
      </c>
      <c r="F170" s="465">
        <v>2040501</v>
      </c>
      <c r="G170" s="565" t="s">
        <v>1048</v>
      </c>
      <c r="H170" s="566">
        <v>0</v>
      </c>
      <c r="I170" s="567" t="s">
        <v>207</v>
      </c>
      <c r="J170" s="567" t="e">
        <v>#N/A</v>
      </c>
      <c r="K170" s="567" t="e">
        <v>#N/A</v>
      </c>
      <c r="L170" s="466" t="e">
        <v>#N/A</v>
      </c>
      <c r="M170" s="466" t="e">
        <v>#N/A</v>
      </c>
    </row>
    <row r="171" spans="1:13" ht="13.5" customHeight="1">
      <c r="A171" s="469" t="s">
        <v>4039</v>
      </c>
      <c r="B171" s="469" t="s">
        <v>4040</v>
      </c>
      <c r="C171" s="469">
        <v>0</v>
      </c>
      <c r="D171" s="568">
        <v>0</v>
      </c>
      <c r="E171" s="469">
        <v>0</v>
      </c>
      <c r="F171" s="465">
        <v>2040516</v>
      </c>
      <c r="G171" s="565" t="s">
        <v>1361</v>
      </c>
      <c r="H171" s="566">
        <v>0</v>
      </c>
      <c r="I171" s="567" t="s">
        <v>207</v>
      </c>
      <c r="J171" s="567" t="e">
        <v>#N/A</v>
      </c>
      <c r="K171" s="567" t="e">
        <v>#N/A</v>
      </c>
      <c r="L171" s="466" t="e">
        <v>#N/A</v>
      </c>
      <c r="M171" s="466" t="e">
        <v>#N/A</v>
      </c>
    </row>
    <row r="172" spans="1:13" ht="13.5" customHeight="1">
      <c r="A172" s="469" t="s">
        <v>4041</v>
      </c>
      <c r="B172" s="469" t="s">
        <v>52</v>
      </c>
      <c r="C172" s="469">
        <v>0</v>
      </c>
      <c r="D172" s="568">
        <v>0</v>
      </c>
      <c r="E172" s="469">
        <v>0</v>
      </c>
      <c r="F172" s="465">
        <v>2040501</v>
      </c>
      <c r="G172" s="565" t="s">
        <v>1048</v>
      </c>
      <c r="H172" s="566">
        <v>0</v>
      </c>
      <c r="I172" s="567" t="s">
        <v>207</v>
      </c>
      <c r="J172" s="567" t="e">
        <v>#N/A</v>
      </c>
      <c r="K172" s="567" t="e">
        <v>#N/A</v>
      </c>
      <c r="L172" s="466" t="e">
        <v>#N/A</v>
      </c>
      <c r="M172" s="466" t="e">
        <v>#N/A</v>
      </c>
    </row>
    <row r="173" spans="1:13" ht="13.5" customHeight="1">
      <c r="A173" s="469" t="s">
        <v>4042</v>
      </c>
      <c r="B173" s="469" t="s">
        <v>460</v>
      </c>
      <c r="C173" s="469">
        <v>0</v>
      </c>
      <c r="D173" s="568">
        <v>0</v>
      </c>
      <c r="E173" s="469">
        <v>0</v>
      </c>
      <c r="F173" s="465">
        <v>2040501</v>
      </c>
      <c r="G173" s="565" t="s">
        <v>1048</v>
      </c>
      <c r="H173" s="566">
        <v>0</v>
      </c>
      <c r="I173" s="567" t="s">
        <v>207</v>
      </c>
      <c r="J173" s="567" t="e">
        <v>#N/A</v>
      </c>
      <c r="K173" s="567" t="e">
        <v>#N/A</v>
      </c>
      <c r="L173" s="466" t="e">
        <v>#N/A</v>
      </c>
      <c r="M173" s="466" t="e">
        <v>#N/A</v>
      </c>
    </row>
    <row r="174" spans="1:13" ht="13.5" customHeight="1">
      <c r="A174" s="469" t="s">
        <v>4043</v>
      </c>
      <c r="B174" s="469" t="s">
        <v>4044</v>
      </c>
      <c r="C174" s="469">
        <v>0</v>
      </c>
      <c r="D174" s="568">
        <v>0</v>
      </c>
      <c r="E174" s="469">
        <v>0</v>
      </c>
      <c r="F174" s="465">
        <v>2040503</v>
      </c>
      <c r="G174" s="565" t="s">
        <v>4045</v>
      </c>
      <c r="H174" s="566">
        <v>0</v>
      </c>
      <c r="I174" s="567" t="s">
        <v>207</v>
      </c>
      <c r="J174" s="567" t="e">
        <v>#N/A</v>
      </c>
      <c r="K174" s="567" t="e">
        <v>#N/A</v>
      </c>
      <c r="L174" s="466" t="e">
        <v>#N/A</v>
      </c>
      <c r="M174" s="466" t="e">
        <v>#N/A</v>
      </c>
    </row>
    <row r="175" spans="1:13" ht="13.5" customHeight="1">
      <c r="A175" s="469" t="s">
        <v>4046</v>
      </c>
      <c r="B175" s="469" t="s">
        <v>56</v>
      </c>
      <c r="C175" s="469">
        <v>0</v>
      </c>
      <c r="D175" s="568">
        <v>0</v>
      </c>
      <c r="E175" s="469">
        <v>0</v>
      </c>
      <c r="F175" s="465">
        <v>2040502</v>
      </c>
      <c r="G175" s="565" t="s">
        <v>1001</v>
      </c>
      <c r="H175" s="566">
        <v>0</v>
      </c>
      <c r="I175" s="567" t="s">
        <v>207</v>
      </c>
      <c r="J175" s="567" t="e">
        <v>#N/A</v>
      </c>
      <c r="K175" s="567" t="e">
        <v>#N/A</v>
      </c>
      <c r="L175" s="466" t="e">
        <v>#N/A</v>
      </c>
      <c r="M175" s="466" t="e">
        <v>#N/A</v>
      </c>
    </row>
    <row r="176" spans="1:13" ht="13.5" customHeight="1">
      <c r="A176" s="469" t="s">
        <v>4047</v>
      </c>
      <c r="B176" s="469" t="s">
        <v>4048</v>
      </c>
      <c r="C176" s="469">
        <v>0</v>
      </c>
      <c r="D176" s="568">
        <v>0</v>
      </c>
      <c r="E176" s="469">
        <v>0</v>
      </c>
      <c r="F176" s="465">
        <v>2040502</v>
      </c>
      <c r="G176" s="565" t="s">
        <v>1001</v>
      </c>
      <c r="H176" s="566">
        <v>0</v>
      </c>
      <c r="I176" s="567" t="s">
        <v>207</v>
      </c>
      <c r="J176" s="567" t="e">
        <v>#N/A</v>
      </c>
      <c r="K176" s="567" t="e">
        <v>#N/A</v>
      </c>
      <c r="L176" s="466" t="e">
        <v>#N/A</v>
      </c>
      <c r="M176" s="466" t="e">
        <v>#N/A</v>
      </c>
    </row>
    <row r="177" spans="1:13" ht="13.5" customHeight="1">
      <c r="A177" s="469" t="s">
        <v>4049</v>
      </c>
      <c r="B177" s="469" t="s">
        <v>4050</v>
      </c>
      <c r="C177" s="469">
        <v>0</v>
      </c>
      <c r="D177" s="568">
        <v>0</v>
      </c>
      <c r="E177" s="469">
        <v>0</v>
      </c>
      <c r="F177" s="465" t="e">
        <v>#N/A</v>
      </c>
      <c r="G177" s="565" t="s">
        <v>1001</v>
      </c>
      <c r="H177" s="566">
        <v>0</v>
      </c>
      <c r="I177" s="567" t="s">
        <v>207</v>
      </c>
      <c r="J177" s="567" t="e">
        <v>#N/A</v>
      </c>
      <c r="K177" s="567" t="e">
        <v>#N/A</v>
      </c>
      <c r="L177" s="466" t="e">
        <v>#N/A</v>
      </c>
      <c r="M177" s="466" t="e">
        <v>#N/A</v>
      </c>
    </row>
    <row r="178" spans="1:13" ht="13.5" customHeight="1">
      <c r="A178" s="469" t="s">
        <v>4051</v>
      </c>
      <c r="B178" s="469" t="s">
        <v>4052</v>
      </c>
      <c r="C178" s="469">
        <v>0</v>
      </c>
      <c r="D178" s="568">
        <v>0</v>
      </c>
      <c r="E178" s="469">
        <v>0</v>
      </c>
      <c r="F178" s="465" t="e">
        <v>#N/A</v>
      </c>
      <c r="G178" s="565" t="s">
        <v>1001</v>
      </c>
      <c r="H178" s="566">
        <v>0</v>
      </c>
      <c r="I178" s="567" t="s">
        <v>207</v>
      </c>
      <c r="J178" s="567" t="e">
        <v>#N/A</v>
      </c>
      <c r="K178" s="567" t="e">
        <v>#N/A</v>
      </c>
      <c r="L178" s="466" t="e">
        <v>#N/A</v>
      </c>
      <c r="M178" s="466" t="e">
        <v>#N/A</v>
      </c>
    </row>
    <row r="179" spans="1:13" ht="13.5" customHeight="1">
      <c r="A179" s="469" t="s">
        <v>4053</v>
      </c>
      <c r="B179" s="469" t="s">
        <v>4054</v>
      </c>
      <c r="C179" s="469">
        <v>0</v>
      </c>
      <c r="D179" s="568">
        <v>0</v>
      </c>
      <c r="E179" s="469">
        <v>0</v>
      </c>
      <c r="F179" s="465" t="e">
        <v>#N/A</v>
      </c>
      <c r="G179" s="565" t="s">
        <v>1126</v>
      </c>
      <c r="H179" s="566">
        <v>0</v>
      </c>
      <c r="I179" s="567" t="s">
        <v>207</v>
      </c>
      <c r="J179" s="567" t="e">
        <v>#N/A</v>
      </c>
      <c r="K179" s="567" t="e">
        <v>#N/A</v>
      </c>
      <c r="L179" s="466" t="e">
        <v>#N/A</v>
      </c>
      <c r="M179" s="466" t="e">
        <v>#N/A</v>
      </c>
    </row>
    <row r="180" spans="1:13" ht="13.5" customHeight="1">
      <c r="A180" s="469" t="s">
        <v>4055</v>
      </c>
      <c r="B180" s="469" t="s">
        <v>4056</v>
      </c>
      <c r="C180" s="469">
        <v>0</v>
      </c>
      <c r="D180" s="568">
        <v>0</v>
      </c>
      <c r="E180" s="469">
        <v>0</v>
      </c>
      <c r="F180" s="465" t="e">
        <v>#N/A</v>
      </c>
      <c r="G180" s="565" t="s">
        <v>1126</v>
      </c>
      <c r="H180" s="566">
        <v>0</v>
      </c>
      <c r="I180" s="567" t="s">
        <v>207</v>
      </c>
      <c r="J180" s="567" t="e">
        <v>#N/A</v>
      </c>
      <c r="K180" s="567" t="e">
        <v>#N/A</v>
      </c>
      <c r="L180" s="466" t="e">
        <v>#N/A</v>
      </c>
      <c r="M180" s="466" t="e">
        <v>#N/A</v>
      </c>
    </row>
    <row r="181" spans="1:13" ht="13.5" customHeight="1">
      <c r="A181" s="469" t="s">
        <v>4057</v>
      </c>
      <c r="B181" s="469" t="s">
        <v>4058</v>
      </c>
      <c r="C181" s="469">
        <v>0</v>
      </c>
      <c r="D181" s="568">
        <v>0</v>
      </c>
      <c r="E181" s="469">
        <v>0</v>
      </c>
      <c r="F181" s="465">
        <v>2040502</v>
      </c>
      <c r="G181" s="565" t="s">
        <v>1001</v>
      </c>
      <c r="H181" s="566">
        <v>0</v>
      </c>
      <c r="I181" s="567" t="s">
        <v>207</v>
      </c>
      <c r="J181" s="567" t="e">
        <v>#N/A</v>
      </c>
      <c r="K181" s="567" t="e">
        <v>#N/A</v>
      </c>
      <c r="L181" s="466" t="e">
        <v>#N/A</v>
      </c>
      <c r="M181" s="466" t="e">
        <v>#N/A</v>
      </c>
    </row>
    <row r="182" spans="1:13" ht="13.5" customHeight="1">
      <c r="A182" s="469" t="s">
        <v>4059</v>
      </c>
      <c r="B182" s="469" t="s">
        <v>4060</v>
      </c>
      <c r="C182" s="469">
        <v>0</v>
      </c>
      <c r="D182" s="568">
        <v>0</v>
      </c>
      <c r="E182" s="469">
        <v>0</v>
      </c>
      <c r="F182" s="465">
        <v>2040513</v>
      </c>
      <c r="G182" s="565" t="s">
        <v>1126</v>
      </c>
      <c r="H182" s="566">
        <v>0</v>
      </c>
      <c r="I182" s="567" t="s">
        <v>207</v>
      </c>
      <c r="J182" s="567" t="e">
        <v>#N/A</v>
      </c>
      <c r="K182" s="567" t="e">
        <v>#N/A</v>
      </c>
      <c r="L182" s="466" t="e">
        <v>#N/A</v>
      </c>
      <c r="M182" s="466" t="e">
        <v>#N/A</v>
      </c>
    </row>
    <row r="183" spans="1:13" ht="13.5" customHeight="1">
      <c r="A183" s="469" t="s">
        <v>4061</v>
      </c>
      <c r="B183" s="469" t="s">
        <v>58</v>
      </c>
      <c r="C183" s="469">
        <v>0</v>
      </c>
      <c r="D183" s="568">
        <v>0</v>
      </c>
      <c r="E183" s="469">
        <v>0</v>
      </c>
      <c r="F183" s="465">
        <v>2040513</v>
      </c>
      <c r="G183" s="565" t="s">
        <v>1126</v>
      </c>
      <c r="H183" s="566">
        <v>0</v>
      </c>
      <c r="I183" s="567" t="s">
        <v>207</v>
      </c>
      <c r="J183" s="567" t="e">
        <v>#N/A</v>
      </c>
      <c r="K183" s="567" t="e">
        <v>#N/A</v>
      </c>
      <c r="L183" s="466" t="e">
        <v>#N/A</v>
      </c>
      <c r="M183" s="466" t="e">
        <v>#N/A</v>
      </c>
    </row>
    <row r="184" spans="1:13" ht="13.5" customHeight="1">
      <c r="A184" s="469" t="s">
        <v>4062</v>
      </c>
      <c r="B184" s="469" t="s">
        <v>59</v>
      </c>
      <c r="C184" s="469">
        <v>0</v>
      </c>
      <c r="D184" s="568">
        <v>0</v>
      </c>
      <c r="E184" s="469">
        <v>0</v>
      </c>
      <c r="F184" s="465">
        <v>2040513</v>
      </c>
      <c r="G184" s="565" t="s">
        <v>1126</v>
      </c>
      <c r="H184" s="566">
        <v>0</v>
      </c>
      <c r="I184" s="567" t="s">
        <v>207</v>
      </c>
      <c r="J184" s="567" t="e">
        <v>#N/A</v>
      </c>
      <c r="K184" s="567" t="e">
        <v>#N/A</v>
      </c>
      <c r="L184" s="466" t="e">
        <v>#N/A</v>
      </c>
      <c r="M184" s="466" t="e">
        <v>#N/A</v>
      </c>
    </row>
    <row r="185" spans="1:13" ht="13.5" customHeight="1">
      <c r="A185" s="469" t="s">
        <v>4063</v>
      </c>
      <c r="B185" s="570" t="s">
        <v>3989</v>
      </c>
      <c r="C185" s="469">
        <v>0</v>
      </c>
      <c r="D185" s="568">
        <v>0</v>
      </c>
      <c r="E185" s="469">
        <v>0</v>
      </c>
      <c r="F185" s="465">
        <v>1080801</v>
      </c>
      <c r="G185" s="565" t="s">
        <v>1062</v>
      </c>
      <c r="H185" s="566">
        <v>0</v>
      </c>
      <c r="I185" s="567" t="s">
        <v>207</v>
      </c>
      <c r="J185" s="567" t="e">
        <v>#N/A</v>
      </c>
      <c r="K185" s="567" t="e">
        <v>#N/A</v>
      </c>
      <c r="L185" s="466" t="e">
        <v>#N/A</v>
      </c>
      <c r="M185" s="466" t="e">
        <v>#N/A</v>
      </c>
    </row>
    <row r="186" spans="1:13" ht="13.5" customHeight="1">
      <c r="A186" s="469" t="s">
        <v>4064</v>
      </c>
      <c r="B186" s="469" t="s">
        <v>3986</v>
      </c>
      <c r="C186" s="469">
        <v>0</v>
      </c>
      <c r="D186" s="568">
        <v>0</v>
      </c>
      <c r="E186" s="469">
        <v>0</v>
      </c>
      <c r="F186" s="465" t="e">
        <v>#N/A</v>
      </c>
      <c r="G186" s="565" t="s">
        <v>1062</v>
      </c>
      <c r="H186" s="566">
        <v>0</v>
      </c>
      <c r="I186" s="567" t="s">
        <v>207</v>
      </c>
      <c r="J186" s="567" t="e">
        <v>#N/A</v>
      </c>
      <c r="K186" s="567" t="e">
        <v>#N/A</v>
      </c>
      <c r="L186" s="466" t="e">
        <v>#N/A</v>
      </c>
      <c r="M186" s="466" t="e">
        <v>#N/A</v>
      </c>
    </row>
    <row r="187" spans="1:13" ht="13.5" customHeight="1">
      <c r="A187" s="469" t="s">
        <v>4065</v>
      </c>
      <c r="B187" s="469" t="s">
        <v>3992</v>
      </c>
      <c r="C187" s="469">
        <v>0</v>
      </c>
      <c r="D187" s="568">
        <v>0</v>
      </c>
      <c r="E187" s="469">
        <v>0</v>
      </c>
      <c r="F187" s="465" t="e">
        <v>#N/A</v>
      </c>
      <c r="G187" s="565" t="s">
        <v>1062</v>
      </c>
      <c r="H187" s="566">
        <v>0</v>
      </c>
      <c r="I187" s="567" t="s">
        <v>207</v>
      </c>
      <c r="J187" s="567" t="e">
        <v>#N/A</v>
      </c>
      <c r="K187" s="567" t="e">
        <v>#N/A</v>
      </c>
      <c r="L187" s="466" t="e">
        <v>#N/A</v>
      </c>
      <c r="M187" s="466" t="e">
        <v>#N/A</v>
      </c>
    </row>
    <row r="188" spans="1:13" ht="13.5" customHeight="1">
      <c r="A188" s="469" t="s">
        <v>4066</v>
      </c>
      <c r="B188" s="469" t="s">
        <v>4067</v>
      </c>
      <c r="C188" s="469">
        <v>0</v>
      </c>
      <c r="D188" s="568">
        <v>0</v>
      </c>
      <c r="E188" s="469">
        <v>0</v>
      </c>
      <c r="F188" s="465" t="e">
        <v>#N/A</v>
      </c>
      <c r="G188" s="565" t="s">
        <v>1062</v>
      </c>
      <c r="H188" s="566">
        <v>0</v>
      </c>
      <c r="I188" s="567" t="s">
        <v>207</v>
      </c>
      <c r="J188" s="567" t="e">
        <v>#N/A</v>
      </c>
      <c r="K188" s="567" t="e">
        <v>#N/A</v>
      </c>
      <c r="L188" s="466" t="e">
        <v>#N/A</v>
      </c>
      <c r="M188" s="466" t="e">
        <v>#N/A</v>
      </c>
    </row>
    <row r="189" spans="1:13" ht="13.5" customHeight="1">
      <c r="A189" s="469" t="s">
        <v>4068</v>
      </c>
      <c r="B189" s="469" t="s">
        <v>2555</v>
      </c>
      <c r="C189" s="469">
        <v>0</v>
      </c>
      <c r="D189" s="568">
        <v>0</v>
      </c>
      <c r="E189" s="469">
        <v>0</v>
      </c>
      <c r="F189" s="465" t="e">
        <v>#N/A</v>
      </c>
      <c r="G189" s="565" t="s">
        <v>1062</v>
      </c>
      <c r="H189" s="566">
        <v>0</v>
      </c>
      <c r="I189" s="567" t="s">
        <v>207</v>
      </c>
      <c r="J189" s="567" t="e">
        <v>#N/A</v>
      </c>
      <c r="K189" s="567" t="e">
        <v>#N/A</v>
      </c>
      <c r="L189" s="466" t="e">
        <v>#N/A</v>
      </c>
      <c r="M189" s="466" t="e">
        <v>#N/A</v>
      </c>
    </row>
    <row r="190" spans="1:13" ht="13.5" customHeight="1">
      <c r="A190" s="469" t="s">
        <v>1059</v>
      </c>
      <c r="B190" s="469" t="s">
        <v>1060</v>
      </c>
      <c r="C190" s="469" t="s">
        <v>1981</v>
      </c>
      <c r="D190" s="568" t="s">
        <v>1981</v>
      </c>
      <c r="E190" s="469" t="s">
        <v>1780</v>
      </c>
      <c r="F190" s="465">
        <v>1081003</v>
      </c>
      <c r="G190" s="565" t="s">
        <v>1062</v>
      </c>
      <c r="H190" s="566">
        <v>0</v>
      </c>
      <c r="I190" s="567" t="s">
        <v>209</v>
      </c>
      <c r="J190" s="569" t="e">
        <v>#N/A</v>
      </c>
      <c r="K190" s="569" t="e">
        <v>#N/A</v>
      </c>
      <c r="L190" s="466" t="e">
        <v>#N/A</v>
      </c>
      <c r="M190" s="466" t="e">
        <v>#N/A</v>
      </c>
    </row>
    <row r="191" spans="1:13" ht="13.5" customHeight="1">
      <c r="A191" s="469" t="s">
        <v>4069</v>
      </c>
      <c r="B191" s="469" t="s">
        <v>4070</v>
      </c>
      <c r="C191" s="469">
        <v>0</v>
      </c>
      <c r="D191" s="568">
        <v>0</v>
      </c>
      <c r="E191" s="469">
        <v>0</v>
      </c>
      <c r="F191" s="465">
        <v>1081003</v>
      </c>
      <c r="G191" s="565" t="s">
        <v>1062</v>
      </c>
      <c r="H191" s="566">
        <v>0</v>
      </c>
      <c r="I191" s="567" t="s">
        <v>207</v>
      </c>
      <c r="J191" s="567" t="e">
        <v>#N/A</v>
      </c>
      <c r="K191" s="567" t="e">
        <v>#N/A</v>
      </c>
      <c r="L191" s="466" t="e">
        <v>#N/A</v>
      </c>
      <c r="M191" s="466" t="e">
        <v>#N/A</v>
      </c>
    </row>
    <row r="192" spans="1:13" ht="13.5" customHeight="1">
      <c r="A192" s="469" t="s">
        <v>4002</v>
      </c>
      <c r="B192" s="469" t="s">
        <v>51</v>
      </c>
      <c r="C192" s="469">
        <v>0</v>
      </c>
      <c r="D192" s="568">
        <v>0</v>
      </c>
      <c r="E192" s="469">
        <v>0</v>
      </c>
      <c r="F192" s="465">
        <v>2040501</v>
      </c>
      <c r="G192" s="565" t="s">
        <v>1048</v>
      </c>
      <c r="H192" s="566">
        <v>0</v>
      </c>
      <c r="I192" s="567" t="s">
        <v>207</v>
      </c>
      <c r="J192" s="567" t="e">
        <v>#N/A</v>
      </c>
      <c r="K192" s="567" t="e">
        <v>#N/A</v>
      </c>
      <c r="L192" s="466" t="e">
        <v>#N/A</v>
      </c>
      <c r="M192" s="466" t="e">
        <v>#N/A</v>
      </c>
    </row>
    <row r="193" spans="1:13" ht="13.5" customHeight="1">
      <c r="A193" s="469" t="s">
        <v>4027</v>
      </c>
      <c r="B193" s="469" t="s">
        <v>4028</v>
      </c>
      <c r="C193" s="469">
        <v>0</v>
      </c>
      <c r="D193" s="568">
        <v>0</v>
      </c>
      <c r="E193" s="469">
        <v>0</v>
      </c>
      <c r="F193" s="465">
        <v>1081003</v>
      </c>
      <c r="G193" s="565" t="s">
        <v>1062</v>
      </c>
      <c r="H193" s="566">
        <v>0</v>
      </c>
      <c r="I193" s="567" t="s">
        <v>207</v>
      </c>
      <c r="J193" s="567" t="e">
        <v>#N/A</v>
      </c>
      <c r="K193" s="567" t="e">
        <v>#N/A</v>
      </c>
      <c r="L193" s="466" t="e">
        <v>#N/A</v>
      </c>
      <c r="M193" s="466" t="e">
        <v>#N/A</v>
      </c>
    </row>
    <row r="194" spans="1:13" ht="12.75" customHeight="1">
      <c r="A194" s="469" t="s">
        <v>4071</v>
      </c>
      <c r="B194" s="469" t="s">
        <v>4072</v>
      </c>
      <c r="C194" s="469">
        <v>0</v>
      </c>
      <c r="D194" s="568">
        <v>0</v>
      </c>
      <c r="E194" s="469">
        <v>0</v>
      </c>
      <c r="F194" s="465">
        <v>1081003</v>
      </c>
      <c r="G194" s="565" t="s">
        <v>1062</v>
      </c>
      <c r="H194" s="566">
        <v>0</v>
      </c>
      <c r="I194" s="567" t="s">
        <v>207</v>
      </c>
      <c r="J194" s="567" t="e">
        <v>#N/A</v>
      </c>
      <c r="K194" s="567" t="e">
        <v>#N/A</v>
      </c>
      <c r="L194" s="466" t="e">
        <v>#N/A</v>
      </c>
      <c r="M194" s="466" t="e">
        <v>#N/A</v>
      </c>
    </row>
    <row r="195" spans="1:13">
      <c r="A195" s="467" t="s">
        <v>4073</v>
      </c>
      <c r="B195" s="466" t="s">
        <v>4074</v>
      </c>
      <c r="C195" s="469">
        <v>0</v>
      </c>
      <c r="D195" s="568">
        <v>0</v>
      </c>
      <c r="E195" s="469">
        <v>0</v>
      </c>
      <c r="F195" s="465" t="e">
        <v>#N/A</v>
      </c>
      <c r="G195" s="565" t="s">
        <v>4075</v>
      </c>
      <c r="H195" s="566">
        <v>0</v>
      </c>
      <c r="I195" s="567" t="s">
        <v>207</v>
      </c>
      <c r="J195" s="567" t="e">
        <v>#N/A</v>
      </c>
      <c r="K195" s="567" t="e">
        <v>#N/A</v>
      </c>
      <c r="L195" s="466" t="e">
        <v>#N/A</v>
      </c>
      <c r="M195" s="466" t="e">
        <v>#N/A</v>
      </c>
    </row>
    <row r="196" spans="1:13">
      <c r="A196" s="469" t="s">
        <v>4076</v>
      </c>
      <c r="B196" s="469" t="s">
        <v>4077</v>
      </c>
      <c r="C196" s="469">
        <v>0</v>
      </c>
      <c r="D196" s="568">
        <v>0</v>
      </c>
      <c r="E196" s="469">
        <v>0</v>
      </c>
      <c r="F196" s="465">
        <v>1081015</v>
      </c>
      <c r="G196" s="565" t="s">
        <v>4078</v>
      </c>
      <c r="H196" s="566">
        <v>0</v>
      </c>
      <c r="I196" s="567" t="s">
        <v>207</v>
      </c>
      <c r="J196" s="567" t="e">
        <v>#N/A</v>
      </c>
      <c r="K196" s="567" t="e">
        <v>#N/A</v>
      </c>
      <c r="L196" s="466" t="e">
        <v>#N/A</v>
      </c>
      <c r="M196" s="466" t="e">
        <v>#N/A</v>
      </c>
    </row>
    <row r="197" spans="1:13">
      <c r="A197" s="469" t="s">
        <v>4079</v>
      </c>
      <c r="B197" s="469" t="s">
        <v>4080</v>
      </c>
      <c r="C197" s="469">
        <v>0</v>
      </c>
      <c r="D197" s="568">
        <v>0</v>
      </c>
      <c r="E197" s="469">
        <v>0</v>
      </c>
      <c r="F197" s="465">
        <v>1081015</v>
      </c>
      <c r="G197" s="565" t="s">
        <v>4078</v>
      </c>
      <c r="H197" s="566">
        <v>0</v>
      </c>
      <c r="I197" s="567" t="s">
        <v>207</v>
      </c>
      <c r="J197" s="567" t="e">
        <v>#N/A</v>
      </c>
      <c r="K197" s="567" t="e">
        <v>#N/A</v>
      </c>
      <c r="L197" s="466" t="e">
        <v>#N/A</v>
      </c>
      <c r="M197" s="466" t="e">
        <v>#N/A</v>
      </c>
    </row>
    <row r="198" spans="1:13" ht="13">
      <c r="A198" s="469" t="s">
        <v>4081</v>
      </c>
      <c r="B198" s="570" t="s">
        <v>4082</v>
      </c>
      <c r="C198" s="469">
        <v>0</v>
      </c>
      <c r="D198" s="568">
        <v>0</v>
      </c>
      <c r="E198" s="469">
        <v>0</v>
      </c>
      <c r="F198" s="465">
        <v>1081015</v>
      </c>
      <c r="G198" s="565" t="s">
        <v>4078</v>
      </c>
      <c r="H198" s="566">
        <v>0</v>
      </c>
      <c r="I198" s="567" t="s">
        <v>207</v>
      </c>
      <c r="J198" s="567" t="e">
        <v>#N/A</v>
      </c>
      <c r="K198" s="567" t="e">
        <v>#N/A</v>
      </c>
      <c r="L198" s="466" t="e">
        <v>#N/A</v>
      </c>
      <c r="M198" s="466" t="e">
        <v>#N/A</v>
      </c>
    </row>
    <row r="199" spans="1:13">
      <c r="A199" s="469" t="s">
        <v>483</v>
      </c>
      <c r="B199" s="469" t="s">
        <v>53</v>
      </c>
      <c r="C199" s="469" t="s">
        <v>1961</v>
      </c>
      <c r="D199" s="568" t="s">
        <v>1961</v>
      </c>
      <c r="E199" s="469" t="s">
        <v>1769</v>
      </c>
      <c r="F199" s="465">
        <v>2040501</v>
      </c>
      <c r="G199" s="565" t="s">
        <v>1048</v>
      </c>
      <c r="H199" s="566">
        <v>-211401.52</v>
      </c>
      <c r="I199" s="567" t="s">
        <v>2096</v>
      </c>
      <c r="J199" s="569" t="e">
        <v>#N/A</v>
      </c>
      <c r="K199" s="569" t="e">
        <v>#N/A</v>
      </c>
      <c r="L199" s="466" t="e">
        <v>#N/A</v>
      </c>
      <c r="M199" s="466" t="e">
        <v>#N/A</v>
      </c>
    </row>
    <row r="200" spans="1:13">
      <c r="A200" s="469" t="s">
        <v>623</v>
      </c>
      <c r="B200" s="469" t="s">
        <v>624</v>
      </c>
      <c r="C200" s="469" t="s">
        <v>2757</v>
      </c>
      <c r="D200" s="568" t="s">
        <v>2757</v>
      </c>
      <c r="E200" s="469" t="s">
        <v>2752</v>
      </c>
      <c r="F200" s="465">
        <v>2040501</v>
      </c>
      <c r="G200" s="565" t="s">
        <v>1048</v>
      </c>
      <c r="H200" s="566">
        <v>0</v>
      </c>
      <c r="I200" s="567" t="s">
        <v>2096</v>
      </c>
      <c r="J200" s="569" t="e">
        <v>#N/A</v>
      </c>
      <c r="K200" s="569" t="e">
        <v>#N/A</v>
      </c>
      <c r="L200" s="466" t="e">
        <v>#N/A</v>
      </c>
      <c r="M200" s="466" t="e">
        <v>#N/A</v>
      </c>
    </row>
    <row r="201" spans="1:13">
      <c r="A201" s="469" t="s">
        <v>489</v>
      </c>
      <c r="B201" s="469" t="s">
        <v>55</v>
      </c>
      <c r="C201" s="469" t="s">
        <v>1879</v>
      </c>
      <c r="D201" s="568" t="s">
        <v>1879</v>
      </c>
      <c r="E201" s="469" t="s">
        <v>1685</v>
      </c>
      <c r="F201" s="465">
        <v>2040513</v>
      </c>
      <c r="G201" s="565" t="s">
        <v>1126</v>
      </c>
      <c r="H201" s="566">
        <v>131522.17000000001</v>
      </c>
      <c r="I201" s="567" t="s">
        <v>2096</v>
      </c>
      <c r="J201" s="569" t="e">
        <v>#N/A</v>
      </c>
      <c r="K201" s="569" t="e">
        <v>#N/A</v>
      </c>
      <c r="L201" s="466" t="e">
        <v>#N/A</v>
      </c>
      <c r="M201" s="466" t="e">
        <v>#N/A</v>
      </c>
    </row>
    <row r="202" spans="1:13">
      <c r="A202" s="469" t="s">
        <v>4083</v>
      </c>
      <c r="B202" s="469" t="s">
        <v>4084</v>
      </c>
      <c r="C202" s="469">
        <v>0</v>
      </c>
      <c r="D202" s="568">
        <v>0</v>
      </c>
      <c r="E202" s="469">
        <v>0</v>
      </c>
      <c r="F202" s="465">
        <v>2040522</v>
      </c>
      <c r="G202" s="565"/>
      <c r="H202" s="566">
        <v>0</v>
      </c>
      <c r="I202" s="567" t="s">
        <v>207</v>
      </c>
      <c r="J202" s="569" t="e">
        <v>#N/A</v>
      </c>
      <c r="K202" s="569" t="e">
        <v>#N/A</v>
      </c>
      <c r="L202" s="466" t="e">
        <v>#N/A</v>
      </c>
      <c r="M202" s="466" t="e">
        <v>#N/A</v>
      </c>
    </row>
    <row r="203" spans="1:13">
      <c r="A203" s="469" t="s">
        <v>652</v>
      </c>
      <c r="B203" s="469" t="s">
        <v>1103</v>
      </c>
      <c r="C203" s="469" t="s">
        <v>1976</v>
      </c>
      <c r="D203" s="568" t="s">
        <v>1976</v>
      </c>
      <c r="E203" s="469" t="s">
        <v>797</v>
      </c>
      <c r="F203" s="574">
        <v>1080201</v>
      </c>
      <c r="G203" s="575" t="s">
        <v>1086</v>
      </c>
      <c r="H203" s="566">
        <v>-96948.35</v>
      </c>
      <c r="I203" s="567" t="s">
        <v>2096</v>
      </c>
      <c r="J203" s="567" t="e">
        <v>#N/A</v>
      </c>
      <c r="K203" s="569" t="e">
        <v>#N/A</v>
      </c>
      <c r="L203" s="466" t="e">
        <v>#N/A</v>
      </c>
      <c r="M203" s="466" t="e">
        <v>#N/A</v>
      </c>
    </row>
    <row r="204" spans="1:13">
      <c r="A204" s="469" t="s">
        <v>2632</v>
      </c>
      <c r="B204" s="469" t="s">
        <v>4085</v>
      </c>
      <c r="C204" s="469" t="s">
        <v>2633</v>
      </c>
      <c r="D204" s="568" t="s">
        <v>2633</v>
      </c>
      <c r="E204" s="469" t="s">
        <v>2631</v>
      </c>
      <c r="F204" s="465">
        <v>2040506</v>
      </c>
      <c r="G204" s="565" t="s">
        <v>1111</v>
      </c>
      <c r="H204" s="566">
        <v>0</v>
      </c>
      <c r="I204" s="567" t="s">
        <v>2096</v>
      </c>
      <c r="J204" s="569" t="e">
        <v>#N/A</v>
      </c>
      <c r="K204" s="569" t="e">
        <v>#N/A</v>
      </c>
      <c r="L204" s="466" t="e">
        <v>#N/A</v>
      </c>
      <c r="M204" s="466" t="e">
        <v>#N/A</v>
      </c>
    </row>
    <row r="205" spans="1:13">
      <c r="A205" s="469" t="s">
        <v>488</v>
      </c>
      <c r="B205" s="469" t="s">
        <v>504</v>
      </c>
      <c r="C205" s="469" t="s">
        <v>1850</v>
      </c>
      <c r="D205" s="568" t="s">
        <v>1850</v>
      </c>
      <c r="E205" s="469" t="s">
        <v>1656</v>
      </c>
      <c r="F205" s="465">
        <v>2040506</v>
      </c>
      <c r="G205" s="565" t="s">
        <v>1111</v>
      </c>
      <c r="H205" s="566">
        <v>-17926.14</v>
      </c>
      <c r="I205" s="567" t="s">
        <v>2096</v>
      </c>
      <c r="J205" s="569" t="e">
        <v>#N/A</v>
      </c>
      <c r="K205" s="569" t="e">
        <v>#N/A</v>
      </c>
      <c r="L205" s="466" t="e">
        <v>#N/A</v>
      </c>
      <c r="M205" s="466" t="e">
        <v>#N/A</v>
      </c>
    </row>
    <row r="206" spans="1:13">
      <c r="A206" s="469" t="s">
        <v>494</v>
      </c>
      <c r="B206" s="469" t="s">
        <v>506</v>
      </c>
      <c r="C206" s="469" t="s">
        <v>1937</v>
      </c>
      <c r="D206" s="568" t="s">
        <v>1937</v>
      </c>
      <c r="E206" s="469" t="s">
        <v>1754</v>
      </c>
      <c r="F206" s="465">
        <v>2040514</v>
      </c>
      <c r="G206" s="565" t="s">
        <v>1117</v>
      </c>
      <c r="H206" s="566">
        <v>-29776.080000000002</v>
      </c>
      <c r="I206" s="567" t="s">
        <v>2096</v>
      </c>
      <c r="J206" s="569" t="e">
        <v>#N/A</v>
      </c>
      <c r="K206" s="569" t="e">
        <v>#N/A</v>
      </c>
      <c r="L206" s="466" t="e">
        <v>#N/A</v>
      </c>
      <c r="M206" s="466" t="e">
        <v>#N/A</v>
      </c>
    </row>
    <row r="207" spans="1:13">
      <c r="A207" s="469" t="s">
        <v>495</v>
      </c>
      <c r="B207" s="469" t="s">
        <v>507</v>
      </c>
      <c r="C207" s="469" t="s">
        <v>1943</v>
      </c>
      <c r="D207" s="568" t="s">
        <v>1943</v>
      </c>
      <c r="E207" s="469" t="s">
        <v>1715</v>
      </c>
      <c r="F207" s="465">
        <v>2040514</v>
      </c>
      <c r="G207" s="565" t="s">
        <v>1117</v>
      </c>
      <c r="H207" s="566">
        <v>-1654.2</v>
      </c>
      <c r="I207" s="567" t="s">
        <v>2096</v>
      </c>
      <c r="J207" s="569" t="e">
        <v>#N/A</v>
      </c>
      <c r="K207" s="569" t="e">
        <v>#N/A</v>
      </c>
      <c r="L207" s="466" t="e">
        <v>#N/A</v>
      </c>
      <c r="M207" s="466" t="e">
        <v>#N/A</v>
      </c>
    </row>
    <row r="208" spans="1:13">
      <c r="A208" s="469" t="s">
        <v>496</v>
      </c>
      <c r="B208" s="469" t="s">
        <v>508</v>
      </c>
      <c r="C208" s="469" t="s">
        <v>1947</v>
      </c>
      <c r="D208" s="568" t="s">
        <v>1947</v>
      </c>
      <c r="E208" s="469" t="s">
        <v>1717</v>
      </c>
      <c r="F208" s="465">
        <v>2040514</v>
      </c>
      <c r="G208" s="565" t="s">
        <v>1117</v>
      </c>
      <c r="H208" s="566">
        <v>-21451.4</v>
      </c>
      <c r="I208" s="567" t="s">
        <v>2096</v>
      </c>
      <c r="J208" s="569" t="e">
        <v>#N/A</v>
      </c>
      <c r="K208" s="569" t="e">
        <v>#N/A</v>
      </c>
      <c r="L208" s="466" t="e">
        <v>#N/A</v>
      </c>
      <c r="M208" s="466" t="e">
        <v>#N/A</v>
      </c>
    </row>
    <row r="209" spans="1:15">
      <c r="A209" s="469" t="s">
        <v>4086</v>
      </c>
      <c r="B209" s="469" t="s">
        <v>4070</v>
      </c>
      <c r="C209" s="469">
        <v>0</v>
      </c>
      <c r="D209" s="568">
        <v>0</v>
      </c>
      <c r="E209" s="469">
        <v>0</v>
      </c>
      <c r="F209" s="465">
        <v>2040501</v>
      </c>
      <c r="G209" s="565" t="s">
        <v>1048</v>
      </c>
      <c r="H209" s="566">
        <v>0</v>
      </c>
      <c r="I209" s="567" t="s">
        <v>207</v>
      </c>
      <c r="J209" s="567" t="e">
        <v>#N/A</v>
      </c>
      <c r="K209" s="567" t="e">
        <v>#N/A</v>
      </c>
      <c r="L209" s="466" t="e">
        <v>#N/A</v>
      </c>
      <c r="M209" s="466" t="e">
        <v>#N/A</v>
      </c>
    </row>
    <row r="210" spans="1:15">
      <c r="A210" s="469" t="s">
        <v>497</v>
      </c>
      <c r="B210" s="469" t="s">
        <v>57</v>
      </c>
      <c r="C210" s="469" t="s">
        <v>1905</v>
      </c>
      <c r="D210" s="568" t="s">
        <v>1905</v>
      </c>
      <c r="E210" s="469" t="s">
        <v>1714</v>
      </c>
      <c r="F210" s="465">
        <v>2040514</v>
      </c>
      <c r="G210" s="565" t="s">
        <v>1117</v>
      </c>
      <c r="H210" s="566">
        <v>-2156.14</v>
      </c>
      <c r="I210" s="567" t="s">
        <v>2096</v>
      </c>
      <c r="J210" s="569" t="e">
        <v>#N/A</v>
      </c>
      <c r="K210" s="569" t="e">
        <v>#N/A</v>
      </c>
      <c r="L210" s="466" t="e">
        <v>#N/A</v>
      </c>
      <c r="M210" s="466" t="e">
        <v>#N/A</v>
      </c>
    </row>
    <row r="211" spans="1:15">
      <c r="A211" s="469" t="s">
        <v>498</v>
      </c>
      <c r="B211" s="469" t="s">
        <v>509</v>
      </c>
      <c r="C211" s="469" t="s">
        <v>1948</v>
      </c>
      <c r="D211" s="568" t="s">
        <v>1948</v>
      </c>
      <c r="E211" s="469" t="s">
        <v>1757</v>
      </c>
      <c r="F211" s="465">
        <v>2040514</v>
      </c>
      <c r="G211" s="565" t="s">
        <v>1117</v>
      </c>
      <c r="H211" s="566">
        <v>-1984.86</v>
      </c>
      <c r="I211" s="567" t="s">
        <v>2096</v>
      </c>
      <c r="J211" s="569" t="e">
        <v>#N/A</v>
      </c>
      <c r="K211" s="569" t="e">
        <v>#N/A</v>
      </c>
      <c r="L211" s="466" t="e">
        <v>#N/A</v>
      </c>
      <c r="M211" s="466" t="e">
        <v>#N/A</v>
      </c>
    </row>
    <row r="212" spans="1:15">
      <c r="A212" s="469" t="s">
        <v>499</v>
      </c>
      <c r="B212" s="469" t="s">
        <v>510</v>
      </c>
      <c r="C212" s="469" t="s">
        <v>1904</v>
      </c>
      <c r="D212" s="568" t="s">
        <v>1904</v>
      </c>
      <c r="E212" s="469" t="s">
        <v>1712</v>
      </c>
      <c r="F212" s="465">
        <v>2040514</v>
      </c>
      <c r="G212" s="565" t="s">
        <v>1117</v>
      </c>
      <c r="H212" s="566">
        <v>-26951.58</v>
      </c>
      <c r="I212" s="567" t="s">
        <v>2096</v>
      </c>
      <c r="J212" s="569" t="e">
        <v>#N/A</v>
      </c>
      <c r="K212" s="569" t="e">
        <v>#N/A</v>
      </c>
      <c r="L212" s="466" t="e">
        <v>#N/A</v>
      </c>
      <c r="M212" s="466" t="e">
        <v>#N/A</v>
      </c>
    </row>
    <row r="213" spans="1:15">
      <c r="A213" s="469" t="s">
        <v>2719</v>
      </c>
      <c r="B213" s="469" t="s">
        <v>3997</v>
      </c>
      <c r="C213" s="469" t="s">
        <v>2720</v>
      </c>
      <c r="D213" s="568" t="s">
        <v>2720</v>
      </c>
      <c r="E213" s="469" t="s">
        <v>2718</v>
      </c>
      <c r="F213" s="465">
        <v>2040508</v>
      </c>
      <c r="G213" s="565" t="s">
        <v>3998</v>
      </c>
      <c r="H213" s="566">
        <v>0</v>
      </c>
      <c r="I213" s="567" t="s">
        <v>2096</v>
      </c>
      <c r="J213" s="569" t="e">
        <v>#N/A</v>
      </c>
      <c r="K213" s="569" t="e">
        <v>#N/A</v>
      </c>
      <c r="L213" s="466" t="e">
        <v>#N/A</v>
      </c>
      <c r="M213" s="466" t="e">
        <v>#N/A</v>
      </c>
    </row>
    <row r="214" spans="1:15">
      <c r="A214" s="469" t="s">
        <v>1487</v>
      </c>
      <c r="B214" s="469" t="s">
        <v>460</v>
      </c>
      <c r="C214" s="469" t="s">
        <v>2001</v>
      </c>
      <c r="D214" s="568" t="s">
        <v>2001</v>
      </c>
      <c r="E214" s="469" t="s">
        <v>1995</v>
      </c>
      <c r="F214" s="465">
        <v>2040501</v>
      </c>
      <c r="G214" s="565" t="s">
        <v>1048</v>
      </c>
      <c r="H214" s="566">
        <v>0</v>
      </c>
      <c r="I214" s="567" t="s">
        <v>2096</v>
      </c>
      <c r="J214" s="567" t="e">
        <v>#N/A</v>
      </c>
      <c r="K214" s="567" t="e">
        <v>#N/A</v>
      </c>
      <c r="L214" s="466" t="e">
        <v>#N/A</v>
      </c>
      <c r="M214" s="466" t="e">
        <v>#N/A</v>
      </c>
    </row>
    <row r="215" spans="1:15">
      <c r="A215" s="469" t="s">
        <v>650</v>
      </c>
      <c r="B215" s="469" t="s">
        <v>1357</v>
      </c>
      <c r="C215" s="469" t="s">
        <v>1942</v>
      </c>
      <c r="D215" s="568" t="s">
        <v>1942</v>
      </c>
      <c r="E215" s="469" t="s">
        <v>1719</v>
      </c>
      <c r="F215" s="465">
        <v>2040501</v>
      </c>
      <c r="G215" s="565" t="s">
        <v>1048</v>
      </c>
      <c r="H215" s="566">
        <v>0</v>
      </c>
      <c r="I215" s="567" t="s">
        <v>2096</v>
      </c>
      <c r="J215" s="567" t="e">
        <v>#N/A</v>
      </c>
      <c r="K215" s="567" t="e">
        <v>#N/A</v>
      </c>
      <c r="L215" s="466" t="e">
        <v>#N/A</v>
      </c>
      <c r="M215" s="466" t="e">
        <v>#N/A</v>
      </c>
    </row>
    <row r="216" spans="1:15">
      <c r="A216" s="469" t="s">
        <v>4087</v>
      </c>
      <c r="B216" s="469" t="s">
        <v>4088</v>
      </c>
      <c r="C216" s="469">
        <v>0</v>
      </c>
      <c r="D216" s="568">
        <v>0</v>
      </c>
      <c r="E216" s="469">
        <v>0</v>
      </c>
      <c r="F216" s="465">
        <v>1081015</v>
      </c>
      <c r="G216" s="565" t="s">
        <v>4078</v>
      </c>
      <c r="H216" s="566">
        <v>0</v>
      </c>
      <c r="I216" s="567" t="s">
        <v>207</v>
      </c>
      <c r="J216" s="567" t="e">
        <v>#N/A</v>
      </c>
      <c r="K216" s="567" t="e">
        <v>#N/A</v>
      </c>
      <c r="L216" s="466" t="e">
        <v>#N/A</v>
      </c>
      <c r="M216" s="466" t="e">
        <v>#N/A</v>
      </c>
    </row>
    <row r="217" spans="1:15">
      <c r="A217" s="469" t="s">
        <v>1364</v>
      </c>
      <c r="B217" s="469" t="s">
        <v>4028</v>
      </c>
      <c r="C217" s="469" t="s">
        <v>2788</v>
      </c>
      <c r="D217" s="568" t="s">
        <v>2788</v>
      </c>
      <c r="E217" s="469" t="s">
        <v>2787</v>
      </c>
      <c r="F217" s="465">
        <v>2040501</v>
      </c>
      <c r="G217" s="565" t="s">
        <v>1048</v>
      </c>
      <c r="H217" s="566">
        <v>0</v>
      </c>
      <c r="I217" s="567" t="s">
        <v>2096</v>
      </c>
      <c r="J217" s="567" t="e">
        <v>#N/A</v>
      </c>
      <c r="K217" s="567" t="e">
        <v>#N/A</v>
      </c>
      <c r="L217" s="466" t="e">
        <v>#N/A</v>
      </c>
      <c r="M217" s="466" t="e">
        <v>#N/A</v>
      </c>
    </row>
    <row r="218" spans="1:15">
      <c r="A218" s="469" t="s">
        <v>487</v>
      </c>
      <c r="B218" s="469" t="s">
        <v>51</v>
      </c>
      <c r="C218" s="469" t="s">
        <v>1899</v>
      </c>
      <c r="D218" s="568" t="s">
        <v>1899</v>
      </c>
      <c r="E218" s="469" t="s">
        <v>1706</v>
      </c>
      <c r="F218" s="574">
        <v>1081003</v>
      </c>
      <c r="G218" s="575" t="s">
        <v>1062</v>
      </c>
      <c r="H218" s="566">
        <v>6861.09</v>
      </c>
      <c r="I218" s="567" t="s">
        <v>2096</v>
      </c>
      <c r="J218" s="569" t="e">
        <v>#N/A</v>
      </c>
      <c r="K218" s="569" t="e">
        <v>#N/A</v>
      </c>
      <c r="L218" s="466" t="e">
        <v>#N/A</v>
      </c>
      <c r="M218" s="466" t="e">
        <v>#N/A</v>
      </c>
      <c r="N218" s="576">
        <v>2040501</v>
      </c>
      <c r="O218" s="577" t="s">
        <v>1048</v>
      </c>
    </row>
    <row r="219" spans="1:15">
      <c r="A219" s="469" t="s">
        <v>484</v>
      </c>
      <c r="B219" s="469" t="s">
        <v>52</v>
      </c>
      <c r="C219" s="469" t="s">
        <v>1901</v>
      </c>
      <c r="D219" s="568" t="s">
        <v>1901</v>
      </c>
      <c r="E219" s="469" t="s">
        <v>1708</v>
      </c>
      <c r="F219" s="465">
        <v>2040501</v>
      </c>
      <c r="G219" s="565" t="s">
        <v>1048</v>
      </c>
      <c r="H219" s="566">
        <v>-209673.74</v>
      </c>
      <c r="I219" s="567" t="s">
        <v>2096</v>
      </c>
      <c r="J219" s="569" t="e">
        <v>#N/A</v>
      </c>
      <c r="K219" s="569" t="e">
        <v>#N/A</v>
      </c>
      <c r="L219" s="466" t="e">
        <v>#N/A</v>
      </c>
      <c r="M219" s="466" t="e">
        <v>#N/A</v>
      </c>
    </row>
    <row r="220" spans="1:15">
      <c r="A220" s="469" t="s">
        <v>2709</v>
      </c>
      <c r="B220" s="469" t="s">
        <v>4089</v>
      </c>
      <c r="C220" s="469" t="s">
        <v>1989</v>
      </c>
      <c r="D220" s="568" t="s">
        <v>1989</v>
      </c>
      <c r="E220" s="469" t="s">
        <v>1788</v>
      </c>
      <c r="F220" s="465">
        <v>2040501</v>
      </c>
      <c r="G220" s="565" t="s">
        <v>1048</v>
      </c>
      <c r="H220" s="566">
        <v>0</v>
      </c>
      <c r="I220" s="567" t="s">
        <v>2096</v>
      </c>
      <c r="J220" s="569" t="e">
        <v>#N/A</v>
      </c>
      <c r="K220" s="569" t="e">
        <v>#N/A</v>
      </c>
      <c r="L220" s="466" t="e">
        <v>#N/A</v>
      </c>
      <c r="M220" s="466" t="e">
        <v>#N/A</v>
      </c>
    </row>
    <row r="221" spans="1:15">
      <c r="A221" s="469" t="s">
        <v>490</v>
      </c>
      <c r="B221" s="469" t="s">
        <v>505</v>
      </c>
      <c r="C221" s="469" t="s">
        <v>1902</v>
      </c>
      <c r="D221" s="568" t="s">
        <v>1902</v>
      </c>
      <c r="E221" s="469" t="s">
        <v>1709</v>
      </c>
      <c r="F221" s="465">
        <v>2040502</v>
      </c>
      <c r="G221" s="565" t="s">
        <v>1001</v>
      </c>
      <c r="H221" s="566">
        <v>-16728.95</v>
      </c>
      <c r="I221" s="567" t="s">
        <v>2096</v>
      </c>
      <c r="J221" s="569" t="e">
        <v>#N/A</v>
      </c>
      <c r="K221" s="569" t="e">
        <v>#N/A</v>
      </c>
      <c r="L221" s="466" t="e">
        <v>#N/A</v>
      </c>
      <c r="M221" s="466" t="e">
        <v>#N/A</v>
      </c>
    </row>
    <row r="222" spans="1:15">
      <c r="A222" s="469" t="s">
        <v>485</v>
      </c>
      <c r="B222" s="469" t="s">
        <v>503</v>
      </c>
      <c r="C222" s="469" t="s">
        <v>1900</v>
      </c>
      <c r="D222" s="568" t="s">
        <v>1900</v>
      </c>
      <c r="E222" s="469" t="s">
        <v>1707</v>
      </c>
      <c r="F222" s="465">
        <v>2040501</v>
      </c>
      <c r="G222" s="565" t="s">
        <v>1048</v>
      </c>
      <c r="H222" s="566">
        <v>-4377.3</v>
      </c>
      <c r="I222" s="567" t="s">
        <v>2096</v>
      </c>
      <c r="J222" s="569" t="e">
        <v>#N/A</v>
      </c>
      <c r="K222" s="569" t="e">
        <v>#N/A</v>
      </c>
      <c r="L222" s="466" t="e">
        <v>#N/A</v>
      </c>
      <c r="M222" s="466" t="e">
        <v>#N/A</v>
      </c>
    </row>
    <row r="223" spans="1:15">
      <c r="A223" s="469" t="s">
        <v>637</v>
      </c>
      <c r="B223" s="469" t="s">
        <v>636</v>
      </c>
      <c r="C223" s="469" t="s">
        <v>1903</v>
      </c>
      <c r="D223" s="568" t="s">
        <v>1903</v>
      </c>
      <c r="E223" s="469" t="s">
        <v>1710</v>
      </c>
      <c r="F223" s="465">
        <v>2040502</v>
      </c>
      <c r="G223" s="565" t="s">
        <v>1001</v>
      </c>
      <c r="H223" s="566">
        <v>-242.78</v>
      </c>
      <c r="I223" s="567" t="s">
        <v>2096</v>
      </c>
      <c r="J223" s="569" t="e">
        <v>#N/A</v>
      </c>
      <c r="K223" s="569" t="e">
        <v>#N/A</v>
      </c>
      <c r="L223" s="466" t="e">
        <v>#N/A</v>
      </c>
      <c r="M223" s="466" t="e">
        <v>#N/A</v>
      </c>
    </row>
    <row r="224" spans="1:15">
      <c r="A224" s="469" t="s">
        <v>653</v>
      </c>
      <c r="B224" s="469" t="s">
        <v>654</v>
      </c>
      <c r="C224" s="469" t="s">
        <v>1887</v>
      </c>
      <c r="D224" s="568" t="s">
        <v>1887</v>
      </c>
      <c r="E224" s="469" t="s">
        <v>1695</v>
      </c>
      <c r="F224" s="465">
        <v>2040502</v>
      </c>
      <c r="G224" s="565" t="s">
        <v>1001</v>
      </c>
      <c r="H224" s="566">
        <v>-97145.64</v>
      </c>
      <c r="I224" s="567" t="s">
        <v>2096</v>
      </c>
      <c r="J224" s="569" t="e">
        <v>#N/A</v>
      </c>
      <c r="K224" s="569" t="e">
        <v>#N/A</v>
      </c>
      <c r="L224" s="466" t="e">
        <v>#N/A</v>
      </c>
      <c r="M224" s="466" t="e">
        <v>#N/A</v>
      </c>
    </row>
    <row r="225" spans="1:13">
      <c r="A225" s="469" t="s">
        <v>493</v>
      </c>
      <c r="B225" s="469" t="s">
        <v>56</v>
      </c>
      <c r="C225" s="469" t="s">
        <v>1883</v>
      </c>
      <c r="D225" s="568" t="s">
        <v>1883</v>
      </c>
      <c r="E225" s="469" t="s">
        <v>1689</v>
      </c>
      <c r="F225" s="465">
        <v>2040502</v>
      </c>
      <c r="G225" s="565" t="s">
        <v>1001</v>
      </c>
      <c r="H225" s="566">
        <v>-139250.25999999899</v>
      </c>
      <c r="I225" s="567" t="s">
        <v>2096</v>
      </c>
      <c r="J225" s="569" t="e">
        <v>#N/A</v>
      </c>
      <c r="K225" s="569" t="e">
        <v>#N/A</v>
      </c>
      <c r="L225" s="466" t="e">
        <v>#N/A</v>
      </c>
      <c r="M225" s="466" t="e">
        <v>#N/A</v>
      </c>
    </row>
    <row r="226" spans="1:13">
      <c r="A226" s="469" t="s">
        <v>500</v>
      </c>
      <c r="B226" s="469" t="s">
        <v>58</v>
      </c>
      <c r="C226" s="469" t="s">
        <v>1853</v>
      </c>
      <c r="D226" s="568" t="s">
        <v>1853</v>
      </c>
      <c r="E226" s="469" t="s">
        <v>1653</v>
      </c>
      <c r="F226" s="465">
        <v>2040513</v>
      </c>
      <c r="G226" s="565" t="s">
        <v>1126</v>
      </c>
      <c r="H226" s="566">
        <v>-183502.75</v>
      </c>
      <c r="I226" s="567" t="s">
        <v>2096</v>
      </c>
      <c r="J226" s="569" t="e">
        <v>#N/A</v>
      </c>
      <c r="K226" s="569" t="e">
        <v>#N/A</v>
      </c>
      <c r="L226" s="466" t="e">
        <v>#N/A</v>
      </c>
      <c r="M226" s="466" t="e">
        <v>#N/A</v>
      </c>
    </row>
    <row r="227" spans="1:13">
      <c r="A227" s="469" t="s">
        <v>501</v>
      </c>
      <c r="B227" s="469" t="s">
        <v>59</v>
      </c>
      <c r="C227" s="469" t="s">
        <v>1982</v>
      </c>
      <c r="D227" s="568" t="s">
        <v>1982</v>
      </c>
      <c r="E227" s="469" t="s">
        <v>1781</v>
      </c>
      <c r="F227" s="465">
        <v>2040513</v>
      </c>
      <c r="G227" s="565" t="s">
        <v>1126</v>
      </c>
      <c r="H227" s="566">
        <v>-22992.469999999899</v>
      </c>
      <c r="I227" s="567" t="s">
        <v>2096</v>
      </c>
      <c r="J227" s="569" t="e">
        <v>#N/A</v>
      </c>
      <c r="K227" s="569" t="e">
        <v>#N/A</v>
      </c>
      <c r="L227" s="466" t="e">
        <v>#N/A</v>
      </c>
      <c r="M227" s="466" t="e">
        <v>#N/A</v>
      </c>
    </row>
    <row r="228" spans="1:13">
      <c r="A228" s="469" t="s">
        <v>1051</v>
      </c>
      <c r="B228" s="469" t="s">
        <v>1052</v>
      </c>
      <c r="C228" s="469" t="s">
        <v>1866</v>
      </c>
      <c r="D228" s="568" t="s">
        <v>1866</v>
      </c>
      <c r="E228" s="469" t="s">
        <v>1406</v>
      </c>
      <c r="F228" s="465">
        <v>2040513</v>
      </c>
      <c r="G228" s="565" t="s">
        <v>1126</v>
      </c>
      <c r="H228" s="566">
        <v>-118214.73</v>
      </c>
      <c r="I228" s="567" t="s">
        <v>2096</v>
      </c>
      <c r="J228" s="569"/>
      <c r="K228" s="569"/>
    </row>
    <row r="229" spans="1:13" ht="15" customHeight="1">
      <c r="A229" s="469" t="s">
        <v>2671</v>
      </c>
      <c r="B229" s="570" t="s">
        <v>1416</v>
      </c>
      <c r="C229" s="469"/>
      <c r="D229" s="568"/>
      <c r="E229" s="469">
        <v>0</v>
      </c>
      <c r="F229" s="465">
        <v>2040502</v>
      </c>
      <c r="G229" s="565" t="s">
        <v>1001</v>
      </c>
      <c r="H229" s="566">
        <v>0</v>
      </c>
      <c r="I229" s="567" t="s">
        <v>2047</v>
      </c>
    </row>
    <row r="230" spans="1:13">
      <c r="A230" s="469" t="s">
        <v>502</v>
      </c>
      <c r="B230" s="469" t="s">
        <v>512</v>
      </c>
      <c r="C230" s="469" t="s">
        <v>1877</v>
      </c>
      <c r="D230" s="568" t="s">
        <v>1877</v>
      </c>
      <c r="E230" s="469" t="s">
        <v>1683</v>
      </c>
      <c r="F230" s="465">
        <v>2040513</v>
      </c>
      <c r="G230" s="565" t="s">
        <v>1126</v>
      </c>
      <c r="H230" s="566">
        <v>-320717.53000000003</v>
      </c>
      <c r="I230" s="567" t="s">
        <v>2096</v>
      </c>
      <c r="J230" s="569" t="e">
        <v>#N/A</v>
      </c>
      <c r="K230" s="569" t="e">
        <v>#N/A</v>
      </c>
      <c r="L230" s="466" t="e">
        <v>#N/A</v>
      </c>
      <c r="M230" s="466" t="e">
        <v>#N/A</v>
      </c>
    </row>
    <row r="231" spans="1:13">
      <c r="A231" s="469" t="s">
        <v>486</v>
      </c>
      <c r="B231" s="469" t="s">
        <v>54</v>
      </c>
      <c r="C231" s="469" t="s">
        <v>1891</v>
      </c>
      <c r="D231" s="568" t="s">
        <v>1891</v>
      </c>
      <c r="E231" s="469" t="s">
        <v>1696</v>
      </c>
      <c r="F231" s="465">
        <v>2040501</v>
      </c>
      <c r="G231" s="565" t="s">
        <v>1048</v>
      </c>
      <c r="H231" s="566">
        <v>-8416496.8200000003</v>
      </c>
      <c r="I231" s="567" t="s">
        <v>2096</v>
      </c>
      <c r="J231" s="569" t="e">
        <v>#N/A</v>
      </c>
      <c r="K231" s="569" t="e">
        <v>#N/A</v>
      </c>
      <c r="L231" s="466" t="e">
        <v>#N/A</v>
      </c>
      <c r="M231" s="466" t="e">
        <v>#N/A</v>
      </c>
    </row>
    <row r="232" spans="1:13">
      <c r="A232" s="469" t="s">
        <v>4090</v>
      </c>
      <c r="B232" s="469" t="s">
        <v>4091</v>
      </c>
      <c r="C232" s="469">
        <v>0</v>
      </c>
      <c r="D232" s="568">
        <v>0</v>
      </c>
      <c r="E232" s="469">
        <v>0</v>
      </c>
      <c r="F232" s="465">
        <v>2040902</v>
      </c>
      <c r="G232" s="565" t="s">
        <v>3971</v>
      </c>
      <c r="H232" s="566">
        <v>0</v>
      </c>
      <c r="I232" s="567" t="s">
        <v>207</v>
      </c>
      <c r="J232" s="569" t="e">
        <v>#N/A</v>
      </c>
      <c r="K232" s="569" t="e">
        <v>#N/A</v>
      </c>
      <c r="L232" s="466" t="e">
        <v>#N/A</v>
      </c>
      <c r="M232" s="466" t="e">
        <v>#N/A</v>
      </c>
    </row>
    <row r="233" spans="1:13">
      <c r="A233" s="469" t="s">
        <v>4092</v>
      </c>
      <c r="B233" s="469" t="s">
        <v>4093</v>
      </c>
      <c r="C233" s="469">
        <v>0</v>
      </c>
      <c r="D233" s="568">
        <v>0</v>
      </c>
      <c r="E233" s="469">
        <v>0</v>
      </c>
      <c r="F233" s="465" t="e">
        <v>#N/A</v>
      </c>
      <c r="G233" s="565" t="s">
        <v>1143</v>
      </c>
      <c r="H233" s="566">
        <v>0</v>
      </c>
      <c r="I233" s="567" t="s">
        <v>207</v>
      </c>
      <c r="J233" s="567" t="e">
        <v>#N/A</v>
      </c>
      <c r="K233" s="567" t="e">
        <v>#N/A</v>
      </c>
      <c r="L233" s="466" t="e">
        <v>#N/A</v>
      </c>
      <c r="M233" s="466" t="e">
        <v>#N/A</v>
      </c>
    </row>
    <row r="234" spans="1:13">
      <c r="A234" s="469" t="s">
        <v>2078</v>
      </c>
      <c r="B234" s="469" t="s">
        <v>4094</v>
      </c>
      <c r="C234" s="469" t="s">
        <v>2004</v>
      </c>
      <c r="D234" s="568" t="s">
        <v>2004</v>
      </c>
      <c r="E234" s="469" t="s">
        <v>1999</v>
      </c>
      <c r="F234" s="465">
        <v>1021101</v>
      </c>
      <c r="G234" s="565" t="s">
        <v>1143</v>
      </c>
      <c r="H234" s="566">
        <v>0</v>
      </c>
      <c r="I234" s="567" t="s">
        <v>209</v>
      </c>
      <c r="J234" s="567" t="e">
        <v>#N/A</v>
      </c>
      <c r="K234" s="567" t="e">
        <v>#N/A</v>
      </c>
      <c r="L234" s="466" t="e">
        <v>#N/A</v>
      </c>
      <c r="M234" s="466" t="e">
        <v>#N/A</v>
      </c>
    </row>
    <row r="235" spans="1:13">
      <c r="A235" s="469" t="s">
        <v>1139</v>
      </c>
      <c r="B235" s="469" t="s">
        <v>4095</v>
      </c>
      <c r="C235" s="469" t="s">
        <v>1863</v>
      </c>
      <c r="D235" s="568" t="s">
        <v>1863</v>
      </c>
      <c r="E235" s="469" t="s">
        <v>1668</v>
      </c>
      <c r="F235" s="465">
        <v>1021101</v>
      </c>
      <c r="G235" s="565" t="s">
        <v>1143</v>
      </c>
      <c r="H235" s="566">
        <v>391645.36</v>
      </c>
      <c r="I235" s="567" t="s">
        <v>209</v>
      </c>
      <c r="J235" s="569" t="e">
        <v>#N/A</v>
      </c>
      <c r="K235" s="569" t="e">
        <v>#N/A</v>
      </c>
      <c r="L235" s="466" t="e">
        <v>#N/A</v>
      </c>
      <c r="M235" s="466" t="e">
        <v>#N/A</v>
      </c>
    </row>
    <row r="236" spans="1:13">
      <c r="A236" s="469" t="s">
        <v>649</v>
      </c>
      <c r="B236" s="469" t="s">
        <v>4096</v>
      </c>
      <c r="C236" s="579" t="s">
        <v>1857</v>
      </c>
      <c r="D236" s="568" t="s">
        <v>1857</v>
      </c>
      <c r="E236" s="469" t="s">
        <v>1663</v>
      </c>
      <c r="F236" s="465">
        <v>1021101</v>
      </c>
      <c r="G236" s="565" t="s">
        <v>1143</v>
      </c>
      <c r="H236" s="566">
        <v>209756.48</v>
      </c>
      <c r="I236" s="567" t="s">
        <v>209</v>
      </c>
      <c r="J236" s="569" t="e">
        <v>#N/A</v>
      </c>
      <c r="K236" s="569" t="e">
        <v>#N/A</v>
      </c>
      <c r="L236" s="466" t="e">
        <v>#N/A</v>
      </c>
      <c r="M236" s="466" t="e">
        <v>#N/A</v>
      </c>
    </row>
    <row r="237" spans="1:13">
      <c r="A237" s="469" t="s">
        <v>649</v>
      </c>
      <c r="B237" s="469" t="s">
        <v>4096</v>
      </c>
      <c r="C237" s="579"/>
      <c r="D237" s="568" t="s">
        <v>1857</v>
      </c>
      <c r="E237" s="469">
        <v>0</v>
      </c>
      <c r="F237" s="465">
        <v>2030801</v>
      </c>
      <c r="G237" s="565" t="s">
        <v>1519</v>
      </c>
      <c r="H237" s="566">
        <v>0</v>
      </c>
      <c r="I237" s="567" t="s">
        <v>2047</v>
      </c>
      <c r="J237" s="569" t="e">
        <v>#N/A</v>
      </c>
      <c r="K237" s="567" t="e">
        <v>#N/A</v>
      </c>
      <c r="L237" s="466" t="e">
        <v>#N/A</v>
      </c>
      <c r="M237" s="466" t="e">
        <v>#N/A</v>
      </c>
    </row>
    <row r="238" spans="1:13">
      <c r="A238" s="469" t="s">
        <v>1146</v>
      </c>
      <c r="B238" s="469" t="s">
        <v>4097</v>
      </c>
      <c r="C238" s="469" t="s">
        <v>1855</v>
      </c>
      <c r="D238" s="568" t="s">
        <v>1855</v>
      </c>
      <c r="E238" s="469" t="s">
        <v>1661</v>
      </c>
      <c r="F238" s="465">
        <v>1021101</v>
      </c>
      <c r="G238" s="565" t="s">
        <v>1143</v>
      </c>
      <c r="H238" s="566">
        <v>4933494.87</v>
      </c>
      <c r="I238" s="567" t="s">
        <v>209</v>
      </c>
      <c r="J238" s="569" t="e">
        <v>#N/A</v>
      </c>
      <c r="K238" s="569" t="e">
        <v>#N/A</v>
      </c>
      <c r="L238" s="466" t="e">
        <v>#N/A</v>
      </c>
      <c r="M238" s="466" t="e">
        <v>#N/A</v>
      </c>
    </row>
    <row r="239" spans="1:13" ht="15" customHeight="1">
      <c r="A239" s="469" t="s">
        <v>1149</v>
      </c>
      <c r="B239" s="469" t="s">
        <v>1150</v>
      </c>
      <c r="C239" s="469" t="s">
        <v>1861</v>
      </c>
      <c r="D239" s="568" t="s">
        <v>1861</v>
      </c>
      <c r="E239" s="469" t="s">
        <v>1666</v>
      </c>
      <c r="F239" s="465">
        <v>2030801</v>
      </c>
      <c r="G239" s="565" t="s">
        <v>1519</v>
      </c>
      <c r="H239" s="566">
        <v>-2035393.82</v>
      </c>
      <c r="I239" s="567" t="s">
        <v>209</v>
      </c>
      <c r="J239" s="569" t="e">
        <v>#N/A</v>
      </c>
      <c r="K239" s="569" t="e">
        <v>#N/A</v>
      </c>
      <c r="L239" s="466" t="e">
        <v>#N/A</v>
      </c>
      <c r="M239" s="466" t="e">
        <v>#N/A</v>
      </c>
    </row>
    <row r="240" spans="1:13" ht="15" customHeight="1">
      <c r="A240" s="469" t="s">
        <v>1149</v>
      </c>
      <c r="B240" s="469" t="s">
        <v>1150</v>
      </c>
      <c r="C240" s="469"/>
      <c r="D240" s="568" t="s">
        <v>1861</v>
      </c>
      <c r="E240" s="469">
        <v>0</v>
      </c>
      <c r="F240" s="465">
        <v>20308</v>
      </c>
      <c r="G240" s="565" t="s">
        <v>3849</v>
      </c>
      <c r="H240" s="566">
        <v>0</v>
      </c>
      <c r="I240" s="567" t="s">
        <v>2047</v>
      </c>
      <c r="J240" s="567" t="e">
        <v>#N/A</v>
      </c>
      <c r="K240" s="567" t="e">
        <v>#N/A</v>
      </c>
    </row>
    <row r="241" spans="1:13" ht="15" customHeight="1">
      <c r="A241" s="469" t="s">
        <v>1281</v>
      </c>
      <c r="B241" s="469" t="s">
        <v>4098</v>
      </c>
      <c r="C241" s="469" t="s">
        <v>1856</v>
      </c>
      <c r="D241" s="568" t="s">
        <v>1856</v>
      </c>
      <c r="E241" s="469" t="s">
        <v>1662</v>
      </c>
      <c r="F241" s="465">
        <v>1021101</v>
      </c>
      <c r="G241" s="565" t="s">
        <v>1143</v>
      </c>
      <c r="H241" s="566">
        <v>57729.7</v>
      </c>
      <c r="I241" s="567" t="s">
        <v>209</v>
      </c>
      <c r="J241" s="569" t="e">
        <v>#N/A</v>
      </c>
      <c r="K241" s="569" t="e">
        <v>#N/A</v>
      </c>
      <c r="L241" s="466" t="e">
        <v>#N/A</v>
      </c>
      <c r="M241" s="466" t="e">
        <v>#N/A</v>
      </c>
    </row>
    <row r="242" spans="1:13" ht="15" customHeight="1">
      <c r="A242" s="469" t="s">
        <v>4099</v>
      </c>
      <c r="B242" s="469" t="s">
        <v>4100</v>
      </c>
      <c r="C242" s="469">
        <v>0</v>
      </c>
      <c r="D242" s="568">
        <v>0</v>
      </c>
      <c r="E242" s="469">
        <v>0</v>
      </c>
      <c r="F242" s="465" t="e">
        <v>#N/A</v>
      </c>
      <c r="G242" s="565" t="s">
        <v>1143</v>
      </c>
      <c r="H242" s="566">
        <v>0</v>
      </c>
      <c r="I242" s="567" t="s">
        <v>207</v>
      </c>
      <c r="J242" s="567" t="e">
        <v>#N/A</v>
      </c>
      <c r="K242" s="567" t="e">
        <v>#N/A</v>
      </c>
      <c r="L242" s="466" t="e">
        <v>#N/A</v>
      </c>
      <c r="M242" s="466" t="e">
        <v>#N/A</v>
      </c>
    </row>
    <row r="243" spans="1:13" ht="15" customHeight="1">
      <c r="A243" s="469" t="s">
        <v>4101</v>
      </c>
      <c r="B243" s="469" t="s">
        <v>4102</v>
      </c>
      <c r="C243" s="469">
        <v>0</v>
      </c>
      <c r="D243" s="568">
        <v>0</v>
      </c>
      <c r="E243" s="469">
        <v>0</v>
      </c>
      <c r="F243" s="465">
        <v>1022101</v>
      </c>
      <c r="G243" s="565" t="s">
        <v>1286</v>
      </c>
      <c r="H243" s="566">
        <v>0</v>
      </c>
      <c r="I243" s="567" t="s">
        <v>207</v>
      </c>
      <c r="J243" s="567" t="e">
        <v>#N/A</v>
      </c>
      <c r="K243" s="567" t="e">
        <v>#N/A</v>
      </c>
      <c r="L243" s="466" t="e">
        <v>#N/A</v>
      </c>
      <c r="M243" s="466" t="e">
        <v>#N/A</v>
      </c>
    </row>
    <row r="244" spans="1:13" ht="15" customHeight="1">
      <c r="A244" s="469" t="s">
        <v>4103</v>
      </c>
      <c r="B244" s="469" t="s">
        <v>4104</v>
      </c>
      <c r="C244" s="469">
        <v>0</v>
      </c>
      <c r="D244" s="568">
        <v>0</v>
      </c>
      <c r="E244" s="469">
        <v>0</v>
      </c>
      <c r="F244" s="465">
        <v>1081103</v>
      </c>
      <c r="G244" s="565" t="s">
        <v>689</v>
      </c>
      <c r="H244" s="566">
        <v>0</v>
      </c>
      <c r="I244" s="567" t="s">
        <v>207</v>
      </c>
      <c r="J244" s="567" t="e">
        <v>#N/A</v>
      </c>
      <c r="K244" s="567" t="e">
        <v>#N/A</v>
      </c>
      <c r="L244" s="466" t="e">
        <v>#N/A</v>
      </c>
      <c r="M244" s="466" t="e">
        <v>#N/A</v>
      </c>
    </row>
    <row r="245" spans="1:13" ht="15" customHeight="1">
      <c r="A245" s="469" t="s">
        <v>4105</v>
      </c>
      <c r="B245" s="469" t="s">
        <v>4106</v>
      </c>
      <c r="C245" s="469">
        <v>0</v>
      </c>
      <c r="D245" s="568">
        <v>0</v>
      </c>
      <c r="E245" s="469">
        <v>0</v>
      </c>
      <c r="F245" s="465">
        <v>108110201</v>
      </c>
      <c r="G245" s="565" t="s">
        <v>480</v>
      </c>
      <c r="H245" s="566">
        <v>0</v>
      </c>
      <c r="I245" s="567" t="s">
        <v>207</v>
      </c>
      <c r="J245" s="567" t="e">
        <v>#N/A</v>
      </c>
      <c r="K245" s="567" t="e">
        <v>#N/A</v>
      </c>
      <c r="L245" s="466" t="e">
        <v>#N/A</v>
      </c>
      <c r="M245" s="466" t="e">
        <v>#N/A</v>
      </c>
    </row>
    <row r="246" spans="1:13" ht="15" customHeight="1">
      <c r="A246" s="469" t="s">
        <v>4107</v>
      </c>
      <c r="B246" s="469" t="s">
        <v>4108</v>
      </c>
      <c r="C246" s="469">
        <v>0</v>
      </c>
      <c r="D246" s="568">
        <v>0</v>
      </c>
      <c r="E246" s="469">
        <v>0</v>
      </c>
      <c r="F246" s="465">
        <v>1030101</v>
      </c>
      <c r="G246" s="565" t="s">
        <v>1290</v>
      </c>
      <c r="H246" s="566">
        <v>0</v>
      </c>
      <c r="I246" s="567" t="s">
        <v>207</v>
      </c>
      <c r="J246" s="567" t="e">
        <v>#N/A</v>
      </c>
      <c r="K246" s="567" t="e">
        <v>#N/A</v>
      </c>
      <c r="L246" s="466" t="e">
        <v>#N/A</v>
      </c>
      <c r="M246" s="466" t="e">
        <v>#N/A</v>
      </c>
    </row>
    <row r="247" spans="1:13" ht="15" customHeight="1">
      <c r="A247" s="469" t="s">
        <v>4109</v>
      </c>
      <c r="B247" s="469" t="s">
        <v>4110</v>
      </c>
      <c r="C247" s="469">
        <v>0</v>
      </c>
      <c r="D247" s="568">
        <v>0</v>
      </c>
      <c r="E247" s="469">
        <v>0</v>
      </c>
      <c r="F247" s="465">
        <v>1030101</v>
      </c>
      <c r="G247" s="565" t="s">
        <v>1290</v>
      </c>
      <c r="H247" s="566">
        <v>0</v>
      </c>
      <c r="I247" s="567" t="s">
        <v>207</v>
      </c>
      <c r="J247" s="567" t="e">
        <v>#N/A</v>
      </c>
      <c r="K247" s="567" t="e">
        <v>#N/A</v>
      </c>
      <c r="L247" s="466" t="e">
        <v>#N/A</v>
      </c>
      <c r="M247" s="466" t="e">
        <v>#N/A</v>
      </c>
    </row>
    <row r="248" spans="1:13" ht="15" customHeight="1">
      <c r="A248" s="469" t="s">
        <v>4111</v>
      </c>
      <c r="B248" s="469" t="s">
        <v>4112</v>
      </c>
      <c r="C248" s="469">
        <v>0</v>
      </c>
      <c r="D248" s="568">
        <v>0</v>
      </c>
      <c r="E248" s="469">
        <v>0</v>
      </c>
      <c r="F248" s="465">
        <v>1081015</v>
      </c>
      <c r="G248" s="565" t="s">
        <v>4078</v>
      </c>
      <c r="H248" s="566">
        <v>0</v>
      </c>
      <c r="I248" s="567" t="s">
        <v>207</v>
      </c>
      <c r="J248" s="567" t="e">
        <v>#N/A</v>
      </c>
      <c r="K248" s="567" t="e">
        <v>#N/A</v>
      </c>
      <c r="L248" s="466" t="e">
        <v>#N/A</v>
      </c>
      <c r="M248" s="466" t="e">
        <v>#N/A</v>
      </c>
    </row>
    <row r="249" spans="1:13" ht="15" customHeight="1">
      <c r="A249" s="469" t="s">
        <v>4113</v>
      </c>
      <c r="B249" s="469" t="s">
        <v>4114</v>
      </c>
      <c r="C249" s="469">
        <v>0</v>
      </c>
      <c r="D249" s="568">
        <v>0</v>
      </c>
      <c r="E249" s="469">
        <v>0</v>
      </c>
      <c r="F249" s="465">
        <v>1081015</v>
      </c>
      <c r="G249" s="565" t="s">
        <v>4078</v>
      </c>
      <c r="H249" s="566">
        <v>0</v>
      </c>
      <c r="I249" s="567" t="s">
        <v>207</v>
      </c>
      <c r="J249" s="567" t="e">
        <v>#N/A</v>
      </c>
      <c r="K249" s="567" t="e">
        <v>#N/A</v>
      </c>
      <c r="L249" s="466" t="e">
        <v>#N/A</v>
      </c>
      <c r="M249" s="466" t="e">
        <v>#N/A</v>
      </c>
    </row>
    <row r="250" spans="1:13" ht="15" customHeight="1">
      <c r="A250" s="469" t="s">
        <v>4115</v>
      </c>
      <c r="B250" s="469" t="s">
        <v>4116</v>
      </c>
      <c r="C250" s="469">
        <v>0</v>
      </c>
      <c r="D250" s="568">
        <v>0</v>
      </c>
      <c r="E250" s="469">
        <v>0</v>
      </c>
      <c r="F250" s="465">
        <v>1081015</v>
      </c>
      <c r="G250" s="565" t="s">
        <v>4078</v>
      </c>
      <c r="H250" s="566">
        <v>0</v>
      </c>
      <c r="I250" s="567" t="s">
        <v>207</v>
      </c>
      <c r="J250" s="567" t="e">
        <v>#N/A</v>
      </c>
      <c r="K250" s="567" t="e">
        <v>#N/A</v>
      </c>
      <c r="L250" s="466" t="e">
        <v>#N/A</v>
      </c>
      <c r="M250" s="466" t="e">
        <v>#N/A</v>
      </c>
    </row>
    <row r="251" spans="1:13" ht="15" customHeight="1">
      <c r="A251" s="467" t="s">
        <v>4117</v>
      </c>
      <c r="B251" s="469" t="s">
        <v>53</v>
      </c>
      <c r="C251" s="469">
        <v>0</v>
      </c>
      <c r="D251" s="568">
        <v>0</v>
      </c>
      <c r="E251" s="469">
        <v>0</v>
      </c>
      <c r="F251" s="465">
        <v>2040501</v>
      </c>
      <c r="G251" s="565" t="s">
        <v>1048</v>
      </c>
      <c r="H251" s="566">
        <v>0</v>
      </c>
      <c r="I251" s="567" t="s">
        <v>207</v>
      </c>
      <c r="J251" s="567" t="e">
        <v>#N/A</v>
      </c>
      <c r="K251" s="567" t="e">
        <v>#N/A</v>
      </c>
      <c r="L251" s="466" t="e">
        <v>#N/A</v>
      </c>
      <c r="M251" s="466" t="e">
        <v>#N/A</v>
      </c>
    </row>
    <row r="252" spans="1:13" ht="15" customHeight="1">
      <c r="A252" s="467" t="s">
        <v>4118</v>
      </c>
      <c r="B252" s="469" t="s">
        <v>54</v>
      </c>
      <c r="C252" s="469">
        <v>0</v>
      </c>
      <c r="D252" s="568">
        <v>0</v>
      </c>
      <c r="E252" s="469">
        <v>0</v>
      </c>
      <c r="F252" s="465">
        <v>2040501</v>
      </c>
      <c r="G252" s="565" t="s">
        <v>1048</v>
      </c>
      <c r="H252" s="566">
        <v>0</v>
      </c>
      <c r="I252" s="567" t="s">
        <v>207</v>
      </c>
      <c r="J252" s="567" t="e">
        <v>#N/A</v>
      </c>
      <c r="K252" s="567" t="e">
        <v>#N/A</v>
      </c>
      <c r="L252" s="466" t="e">
        <v>#N/A</v>
      </c>
      <c r="M252" s="466" t="e">
        <v>#N/A</v>
      </c>
    </row>
    <row r="253" spans="1:13" ht="15" customHeight="1">
      <c r="A253" s="467" t="s">
        <v>4119</v>
      </c>
      <c r="B253" s="469" t="s">
        <v>4120</v>
      </c>
      <c r="C253" s="469">
        <v>0</v>
      </c>
      <c r="D253" s="568">
        <v>0</v>
      </c>
      <c r="E253" s="469">
        <v>0</v>
      </c>
      <c r="F253" s="465" t="e">
        <v>#N/A</v>
      </c>
      <c r="G253" s="565" t="s">
        <v>1048</v>
      </c>
      <c r="H253" s="566">
        <v>0</v>
      </c>
      <c r="I253" s="567" t="s">
        <v>207</v>
      </c>
      <c r="J253" s="567" t="e">
        <v>#N/A</v>
      </c>
      <c r="K253" s="567" t="e">
        <v>#N/A</v>
      </c>
      <c r="L253" s="466" t="e">
        <v>#N/A</v>
      </c>
      <c r="M253" s="466" t="e">
        <v>#N/A</v>
      </c>
    </row>
    <row r="254" spans="1:13" ht="15" customHeight="1">
      <c r="A254" s="467" t="s">
        <v>4121</v>
      </c>
      <c r="B254" s="469" t="s">
        <v>4091</v>
      </c>
      <c r="C254" s="469">
        <v>0</v>
      </c>
      <c r="D254" s="568">
        <v>0</v>
      </c>
      <c r="E254" s="469">
        <v>0</v>
      </c>
      <c r="F254" s="465">
        <v>20308</v>
      </c>
      <c r="G254" s="565" t="s">
        <v>3849</v>
      </c>
      <c r="H254" s="566">
        <v>0</v>
      </c>
      <c r="I254" s="567" t="s">
        <v>207</v>
      </c>
      <c r="J254" s="567" t="e">
        <v>#N/A</v>
      </c>
      <c r="K254" s="567" t="e">
        <v>#N/A</v>
      </c>
      <c r="L254" s="466" t="e">
        <v>#N/A</v>
      </c>
      <c r="M254" s="466" t="e">
        <v>#N/A</v>
      </c>
    </row>
    <row r="255" spans="1:13" ht="15" customHeight="1">
      <c r="A255" s="467" t="s">
        <v>2691</v>
      </c>
      <c r="B255" s="469" t="s">
        <v>4122</v>
      </c>
      <c r="C255" s="469" t="s">
        <v>2692</v>
      </c>
      <c r="D255" s="568" t="s">
        <v>2692</v>
      </c>
      <c r="E255" s="469" t="s">
        <v>2689</v>
      </c>
      <c r="F255" s="465">
        <v>2040902</v>
      </c>
      <c r="G255" s="565" t="s">
        <v>3971</v>
      </c>
      <c r="H255" s="566">
        <v>0</v>
      </c>
      <c r="I255" s="567" t="s">
        <v>2096</v>
      </c>
      <c r="J255" s="569" t="e">
        <v>#N/A</v>
      </c>
      <c r="K255" s="569" t="e">
        <v>#N/A</v>
      </c>
      <c r="L255" s="466" t="e">
        <v>#N/A</v>
      </c>
      <c r="M255" s="466" t="e">
        <v>#N/A</v>
      </c>
    </row>
    <row r="256" spans="1:13" ht="15" customHeight="1">
      <c r="A256" s="467" t="s">
        <v>1295</v>
      </c>
      <c r="B256" s="469" t="s">
        <v>1296</v>
      </c>
      <c r="C256" s="469" t="s">
        <v>1911</v>
      </c>
      <c r="D256" s="568" t="s">
        <v>1911</v>
      </c>
      <c r="E256" s="469" t="s">
        <v>1729</v>
      </c>
      <c r="F256" s="465">
        <v>60116</v>
      </c>
      <c r="G256" s="565" t="s">
        <v>1298</v>
      </c>
      <c r="H256" s="566">
        <v>6311.58</v>
      </c>
      <c r="I256" s="567" t="s">
        <v>3147</v>
      </c>
      <c r="J256" s="569" t="e">
        <v>#N/A</v>
      </c>
      <c r="K256" s="569" t="e">
        <v>#N/A</v>
      </c>
      <c r="L256" s="466" t="e">
        <v>#N/A</v>
      </c>
      <c r="M256" s="466" t="e">
        <v>#N/A</v>
      </c>
    </row>
    <row r="257" spans="1:13" ht="15" customHeight="1">
      <c r="A257" s="467" t="s">
        <v>4123</v>
      </c>
      <c r="B257" s="469" t="s">
        <v>4124</v>
      </c>
      <c r="C257" s="469">
        <v>0</v>
      </c>
      <c r="D257" s="568">
        <v>0</v>
      </c>
      <c r="E257" s="469">
        <v>0</v>
      </c>
      <c r="F257" s="465">
        <v>60116</v>
      </c>
      <c r="G257" s="565" t="s">
        <v>1298</v>
      </c>
      <c r="H257" s="566">
        <v>0</v>
      </c>
      <c r="I257" s="567" t="s">
        <v>207</v>
      </c>
      <c r="J257" s="567" t="e">
        <v>#N/A</v>
      </c>
      <c r="K257" s="567" t="e">
        <v>#N/A</v>
      </c>
      <c r="L257" s="466" t="e">
        <v>#N/A</v>
      </c>
      <c r="M257" s="466" t="e">
        <v>#N/A</v>
      </c>
    </row>
    <row r="258" spans="1:13" ht="15" customHeight="1">
      <c r="A258" s="467" t="s">
        <v>135</v>
      </c>
      <c r="B258" s="469" t="s">
        <v>134</v>
      </c>
      <c r="C258" s="469">
        <v>0</v>
      </c>
      <c r="D258" s="568">
        <v>0</v>
      </c>
      <c r="E258" s="469">
        <v>0</v>
      </c>
      <c r="F258" s="465">
        <v>6041008</v>
      </c>
      <c r="G258" s="565" t="s">
        <v>768</v>
      </c>
      <c r="H258" s="566">
        <v>0</v>
      </c>
      <c r="I258" s="567" t="s">
        <v>207</v>
      </c>
      <c r="J258" s="567" t="e">
        <v>#N/A</v>
      </c>
      <c r="K258" s="567" t="e">
        <v>#N/A</v>
      </c>
      <c r="L258" s="466" t="e">
        <v>#N/A</v>
      </c>
      <c r="M258" s="466" t="e">
        <v>#N/A</v>
      </c>
    </row>
    <row r="259" spans="1:13" ht="15" customHeight="1">
      <c r="A259" s="467" t="s">
        <v>4125</v>
      </c>
      <c r="B259" s="469" t="s">
        <v>4126</v>
      </c>
      <c r="C259" s="469">
        <v>0</v>
      </c>
      <c r="D259" s="568">
        <v>0</v>
      </c>
      <c r="E259" s="469">
        <v>0</v>
      </c>
      <c r="F259" s="465">
        <v>6020105</v>
      </c>
      <c r="G259" s="565" t="s">
        <v>1266</v>
      </c>
      <c r="H259" s="566">
        <v>0</v>
      </c>
      <c r="I259" s="567" t="s">
        <v>207</v>
      </c>
      <c r="J259" s="567" t="e">
        <v>#N/A</v>
      </c>
      <c r="K259" s="567" t="e">
        <v>#N/A</v>
      </c>
      <c r="L259" s="466" t="e">
        <v>#N/A</v>
      </c>
      <c r="M259" s="466" t="e">
        <v>#N/A</v>
      </c>
    </row>
    <row r="260" spans="1:13" ht="15" customHeight="1">
      <c r="A260" s="467" t="s">
        <v>4127</v>
      </c>
      <c r="B260" s="469" t="s">
        <v>4128</v>
      </c>
      <c r="C260" s="469">
        <v>0</v>
      </c>
      <c r="D260" s="568">
        <v>0</v>
      </c>
      <c r="E260" s="469">
        <v>0</v>
      </c>
      <c r="F260" s="465" t="e">
        <v>#N/A</v>
      </c>
      <c r="G260" s="565" t="s">
        <v>1266</v>
      </c>
      <c r="H260" s="566">
        <v>0</v>
      </c>
      <c r="I260" s="567" t="s">
        <v>207</v>
      </c>
      <c r="J260" s="567" t="e">
        <v>#N/A</v>
      </c>
      <c r="K260" s="567" t="e">
        <v>#N/A</v>
      </c>
      <c r="L260" s="466" t="e">
        <v>#N/A</v>
      </c>
      <c r="M260" s="466" t="e">
        <v>#N/A</v>
      </c>
    </row>
    <row r="261" spans="1:13" ht="15" customHeight="1">
      <c r="A261" s="467" t="s">
        <v>4129</v>
      </c>
      <c r="B261" s="469" t="s">
        <v>4130</v>
      </c>
      <c r="C261" s="469">
        <v>0</v>
      </c>
      <c r="D261" s="568">
        <v>0</v>
      </c>
      <c r="E261" s="469">
        <v>0</v>
      </c>
      <c r="F261" s="465">
        <v>6020105</v>
      </c>
      <c r="G261" s="565" t="s">
        <v>1266</v>
      </c>
      <c r="H261" s="566">
        <v>0</v>
      </c>
      <c r="I261" s="567" t="s">
        <v>207</v>
      </c>
      <c r="J261" s="567" t="e">
        <v>#N/A</v>
      </c>
      <c r="K261" s="567" t="e">
        <v>#N/A</v>
      </c>
      <c r="L261" s="466" t="e">
        <v>#N/A</v>
      </c>
      <c r="M261" s="466" t="e">
        <v>#N/A</v>
      </c>
    </row>
    <row r="262" spans="1:13" ht="15" customHeight="1">
      <c r="A262" s="467" t="s">
        <v>4131</v>
      </c>
      <c r="B262" s="469" t="s">
        <v>1302</v>
      </c>
      <c r="C262" s="469">
        <v>0</v>
      </c>
      <c r="D262" s="568">
        <v>0</v>
      </c>
      <c r="E262" s="469">
        <v>0</v>
      </c>
      <c r="F262" s="465">
        <v>604020704</v>
      </c>
      <c r="G262" s="565" t="s">
        <v>1307</v>
      </c>
      <c r="H262" s="566">
        <v>0</v>
      </c>
      <c r="I262" s="567" t="s">
        <v>207</v>
      </c>
      <c r="J262" s="567" t="e">
        <v>#N/A</v>
      </c>
      <c r="K262" s="567" t="e">
        <v>#N/A</v>
      </c>
      <c r="L262" s="466" t="e">
        <v>#N/A</v>
      </c>
      <c r="M262" s="466" t="e">
        <v>#N/A</v>
      </c>
    </row>
    <row r="263" spans="1:13" ht="15" customHeight="1">
      <c r="A263" s="572" t="s">
        <v>4132</v>
      </c>
      <c r="B263" s="469" t="s">
        <v>4133</v>
      </c>
      <c r="C263" s="469">
        <v>0</v>
      </c>
      <c r="D263" s="568">
        <v>0</v>
      </c>
      <c r="E263" s="469">
        <v>0</v>
      </c>
      <c r="F263" s="465" t="e">
        <v>#N/A</v>
      </c>
      <c r="G263" s="565" t="s">
        <v>437</v>
      </c>
      <c r="H263" s="566">
        <v>0</v>
      </c>
      <c r="I263" s="567" t="s">
        <v>207</v>
      </c>
      <c r="J263" s="567" t="e">
        <v>#N/A</v>
      </c>
      <c r="K263" s="567" t="e">
        <v>#N/A</v>
      </c>
      <c r="L263" s="466" t="e">
        <v>#N/A</v>
      </c>
      <c r="M263" s="466" t="e">
        <v>#N/A</v>
      </c>
    </row>
    <row r="264" spans="1:13" ht="15" customHeight="1">
      <c r="A264" s="467" t="s">
        <v>4134</v>
      </c>
      <c r="B264" s="469" t="s">
        <v>4135</v>
      </c>
      <c r="C264" s="469">
        <v>0</v>
      </c>
      <c r="D264" s="568">
        <v>0</v>
      </c>
      <c r="E264" s="469">
        <v>0</v>
      </c>
      <c r="F264" s="465">
        <v>5020209</v>
      </c>
      <c r="G264" s="565" t="s">
        <v>437</v>
      </c>
      <c r="H264" s="566">
        <v>0</v>
      </c>
      <c r="I264" s="567" t="s">
        <v>207</v>
      </c>
      <c r="J264" s="567" t="e">
        <v>#N/A</v>
      </c>
      <c r="K264" s="567" t="e">
        <v>#N/A</v>
      </c>
      <c r="L264" s="466" t="e">
        <v>#N/A</v>
      </c>
      <c r="M264" s="466" t="e">
        <v>#N/A</v>
      </c>
    </row>
    <row r="265" spans="1:13" ht="15" customHeight="1">
      <c r="A265" s="467" t="s">
        <v>4136</v>
      </c>
      <c r="B265" s="469" t="s">
        <v>4137</v>
      </c>
      <c r="C265" s="469">
        <v>0</v>
      </c>
      <c r="D265" s="568">
        <v>0</v>
      </c>
      <c r="E265" s="469">
        <v>0</v>
      </c>
      <c r="F265" s="465">
        <v>5020209</v>
      </c>
      <c r="G265" s="565" t="s">
        <v>437</v>
      </c>
      <c r="H265" s="566">
        <v>0</v>
      </c>
      <c r="I265" s="567" t="s">
        <v>207</v>
      </c>
      <c r="J265" s="567" t="e">
        <v>#N/A</v>
      </c>
      <c r="K265" s="567" t="e">
        <v>#N/A</v>
      </c>
      <c r="L265" s="466" t="e">
        <v>#N/A</v>
      </c>
      <c r="M265" s="466" t="e">
        <v>#N/A</v>
      </c>
    </row>
    <row r="266" spans="1:13">
      <c r="A266" s="469" t="s">
        <v>4138</v>
      </c>
      <c r="B266" s="469" t="s">
        <v>4139</v>
      </c>
      <c r="C266" s="469">
        <v>0</v>
      </c>
      <c r="D266" s="568">
        <v>0</v>
      </c>
      <c r="E266" s="469">
        <v>0</v>
      </c>
      <c r="F266" s="465" t="e">
        <v>#N/A</v>
      </c>
      <c r="G266" s="565" t="s">
        <v>1226</v>
      </c>
      <c r="H266" s="566">
        <v>0</v>
      </c>
      <c r="I266" s="567" t="s">
        <v>207</v>
      </c>
      <c r="J266" s="567" t="e">
        <v>#N/A</v>
      </c>
      <c r="K266" s="567" t="e">
        <v>#N/A</v>
      </c>
      <c r="L266" s="466" t="e">
        <v>#N/A</v>
      </c>
      <c r="M266" s="466" t="e">
        <v>#N/A</v>
      </c>
    </row>
    <row r="267" spans="1:13">
      <c r="A267" s="469" t="s">
        <v>4140</v>
      </c>
      <c r="B267" s="469" t="s">
        <v>4106</v>
      </c>
      <c r="C267" s="469">
        <v>0</v>
      </c>
      <c r="D267" s="568">
        <v>0</v>
      </c>
      <c r="E267" s="469">
        <v>0</v>
      </c>
      <c r="F267" s="465">
        <v>5030112</v>
      </c>
      <c r="G267" s="565" t="s">
        <v>455</v>
      </c>
      <c r="H267" s="566">
        <v>0</v>
      </c>
      <c r="I267" s="567" t="s">
        <v>207</v>
      </c>
      <c r="J267" s="567" t="e">
        <v>#N/A</v>
      </c>
      <c r="K267" s="567" t="e">
        <v>#N/A</v>
      </c>
      <c r="L267" s="466" t="e">
        <v>#N/A</v>
      </c>
      <c r="M267" s="466" t="e">
        <v>#N/A</v>
      </c>
    </row>
    <row r="268" spans="1:13">
      <c r="A268" s="467" t="s">
        <v>4141</v>
      </c>
      <c r="B268" s="469" t="s">
        <v>4142</v>
      </c>
      <c r="C268" s="469">
        <v>0</v>
      </c>
      <c r="D268" s="568">
        <v>0</v>
      </c>
      <c r="E268" s="469">
        <v>0</v>
      </c>
      <c r="F268" s="465">
        <v>5010202</v>
      </c>
      <c r="G268" s="565" t="s">
        <v>1041</v>
      </c>
      <c r="H268" s="566">
        <v>0</v>
      </c>
      <c r="I268" s="567" t="s">
        <v>207</v>
      </c>
      <c r="J268" s="567" t="e">
        <v>#N/A</v>
      </c>
      <c r="K268" s="567" t="e">
        <v>#N/A</v>
      </c>
      <c r="L268" s="466" t="e">
        <v>#N/A</v>
      </c>
      <c r="M268" s="466" t="e">
        <v>#N/A</v>
      </c>
    </row>
    <row r="269" spans="1:13">
      <c r="A269" s="469" t="s">
        <v>4143</v>
      </c>
      <c r="B269" s="469" t="s">
        <v>4144</v>
      </c>
      <c r="C269" s="469">
        <v>0</v>
      </c>
      <c r="D269" s="568">
        <v>0</v>
      </c>
      <c r="E269" s="469">
        <v>0</v>
      </c>
      <c r="F269" s="465">
        <v>5010201</v>
      </c>
      <c r="G269" s="565" t="s">
        <v>1226</v>
      </c>
      <c r="H269" s="566">
        <v>0</v>
      </c>
      <c r="I269" s="567" t="s">
        <v>207</v>
      </c>
      <c r="J269" s="567" t="e">
        <v>#N/A</v>
      </c>
      <c r="K269" s="567" t="e">
        <v>#N/A</v>
      </c>
      <c r="L269" s="466" t="e">
        <v>#N/A</v>
      </c>
      <c r="M269" s="466" t="e">
        <v>#N/A</v>
      </c>
    </row>
    <row r="270" spans="1:13">
      <c r="A270" s="469" t="s">
        <v>1229</v>
      </c>
      <c r="B270" s="469" t="s">
        <v>1230</v>
      </c>
      <c r="C270" s="469" t="s">
        <v>1933</v>
      </c>
      <c r="D270" s="568" t="s">
        <v>1933</v>
      </c>
      <c r="E270" s="469" t="s">
        <v>1753</v>
      </c>
      <c r="F270" s="465">
        <v>5020209</v>
      </c>
      <c r="G270" s="565" t="s">
        <v>437</v>
      </c>
      <c r="H270" s="566">
        <v>-25386.23</v>
      </c>
      <c r="I270" s="567" t="s">
        <v>2849</v>
      </c>
      <c r="J270" s="569" t="e">
        <v>#N/A</v>
      </c>
      <c r="K270" s="569" t="e">
        <v>#N/A</v>
      </c>
      <c r="L270" s="466" t="e">
        <v>#N/A</v>
      </c>
      <c r="M270" s="466" t="e">
        <v>#N/A</v>
      </c>
    </row>
    <row r="271" spans="1:13">
      <c r="A271" s="469" t="s">
        <v>4145</v>
      </c>
      <c r="B271" s="469" t="s">
        <v>55</v>
      </c>
      <c r="C271" s="469">
        <v>0</v>
      </c>
      <c r="D271" s="568">
        <v>0</v>
      </c>
      <c r="E271" s="469">
        <v>0</v>
      </c>
      <c r="F271" s="465">
        <v>30310</v>
      </c>
      <c r="G271" s="565" t="s">
        <v>1252</v>
      </c>
      <c r="H271" s="566">
        <v>0</v>
      </c>
      <c r="I271" s="567" t="s">
        <v>207</v>
      </c>
      <c r="J271" s="567" t="e">
        <v>#N/A</v>
      </c>
      <c r="K271" s="567" t="e">
        <v>#N/A</v>
      </c>
      <c r="L271" s="466" t="e">
        <v>#N/A</v>
      </c>
      <c r="M271" s="466" t="e">
        <v>#N/A</v>
      </c>
    </row>
    <row r="272" spans="1:13">
      <c r="A272" s="469" t="s">
        <v>1455</v>
      </c>
      <c r="B272" s="469" t="s">
        <v>1031</v>
      </c>
      <c r="C272" s="469">
        <v>0</v>
      </c>
      <c r="D272" s="568">
        <v>0</v>
      </c>
      <c r="E272" s="469">
        <v>0</v>
      </c>
      <c r="F272" s="465">
        <v>304011</v>
      </c>
      <c r="G272" s="565" t="s">
        <v>1035</v>
      </c>
      <c r="H272" s="566">
        <v>0</v>
      </c>
      <c r="I272" s="567" t="s">
        <v>207</v>
      </c>
      <c r="J272" s="567" t="e">
        <v>#N/A</v>
      </c>
      <c r="K272" s="567" t="e">
        <v>#N/A</v>
      </c>
      <c r="L272" s="466" t="e">
        <v>#N/A</v>
      </c>
      <c r="M272" s="466" t="e">
        <v>#N/A</v>
      </c>
    </row>
    <row r="273" spans="1:13">
      <c r="A273" s="469" t="s">
        <v>4146</v>
      </c>
      <c r="B273" s="469" t="s">
        <v>4147</v>
      </c>
      <c r="C273" s="469">
        <v>0</v>
      </c>
      <c r="D273" s="568">
        <v>0</v>
      </c>
      <c r="E273" s="469">
        <v>0</v>
      </c>
      <c r="F273" s="465">
        <v>30501</v>
      </c>
      <c r="G273" s="565" t="s">
        <v>4148</v>
      </c>
      <c r="H273" s="566">
        <v>0</v>
      </c>
      <c r="I273" s="567" t="s">
        <v>207</v>
      </c>
      <c r="J273" s="567" t="e">
        <v>#N/A</v>
      </c>
      <c r="K273" s="567" t="e">
        <v>#N/A</v>
      </c>
      <c r="L273" s="466" t="e">
        <v>#N/A</v>
      </c>
      <c r="M273" s="466" t="e">
        <v>#N/A</v>
      </c>
    </row>
    <row r="274" spans="1:13" ht="15" customHeight="1">
      <c r="A274" s="469" t="s">
        <v>1241</v>
      </c>
      <c r="B274" s="469" t="s">
        <v>1238</v>
      </c>
      <c r="C274" s="469" t="s">
        <v>1967</v>
      </c>
      <c r="D274" s="568" t="s">
        <v>1967</v>
      </c>
      <c r="E274" s="469" t="s">
        <v>1775</v>
      </c>
      <c r="F274" s="465">
        <v>30201</v>
      </c>
      <c r="G274" s="565" t="s">
        <v>678</v>
      </c>
      <c r="H274" s="566">
        <v>-150000</v>
      </c>
      <c r="I274" s="567" t="s">
        <v>2789</v>
      </c>
      <c r="J274" s="569" t="e">
        <v>#N/A</v>
      </c>
      <c r="K274" s="569" t="e">
        <v>#N/A</v>
      </c>
      <c r="L274" s="466" t="e">
        <v>#N/A</v>
      </c>
      <c r="M274" s="466" t="e">
        <v>#N/A</v>
      </c>
    </row>
    <row r="275" spans="1:13" ht="15" customHeight="1">
      <c r="A275" s="469" t="s">
        <v>4149</v>
      </c>
      <c r="B275" s="469" t="s">
        <v>1237</v>
      </c>
      <c r="C275" s="469">
        <v>0</v>
      </c>
      <c r="D275" s="568">
        <v>0</v>
      </c>
      <c r="E275" s="469">
        <v>0</v>
      </c>
      <c r="F275" s="465">
        <v>30202</v>
      </c>
      <c r="G275" s="565" t="s">
        <v>1240</v>
      </c>
      <c r="H275" s="566">
        <v>0</v>
      </c>
      <c r="I275" s="567" t="s">
        <v>207</v>
      </c>
      <c r="J275" s="567" t="e">
        <v>#N/A</v>
      </c>
      <c r="K275" s="567" t="e">
        <v>#N/A</v>
      </c>
      <c r="L275" s="466" t="e">
        <v>#N/A</v>
      </c>
      <c r="M275" s="466" t="e">
        <v>#N/A</v>
      </c>
    </row>
    <row r="276" spans="1:13" ht="15" customHeight="1">
      <c r="A276" s="469" t="s">
        <v>4150</v>
      </c>
      <c r="B276" s="469" t="s">
        <v>4151</v>
      </c>
      <c r="C276" s="469">
        <v>0</v>
      </c>
      <c r="D276" s="568">
        <v>0</v>
      </c>
      <c r="E276" s="469">
        <v>0</v>
      </c>
      <c r="F276" s="465" t="e">
        <v>#N/A</v>
      </c>
      <c r="G276" s="565" t="s">
        <v>4152</v>
      </c>
      <c r="H276" s="566">
        <v>0</v>
      </c>
      <c r="I276" s="567" t="s">
        <v>207</v>
      </c>
      <c r="J276" s="567" t="e">
        <v>#N/A</v>
      </c>
      <c r="K276" s="567" t="e">
        <v>#N/A</v>
      </c>
      <c r="L276" s="466" t="e">
        <v>#N/A</v>
      </c>
      <c r="M276" s="466" t="e">
        <v>#N/A</v>
      </c>
    </row>
    <row r="277" spans="1:13" ht="15" customHeight="1">
      <c r="A277" s="469" t="s">
        <v>1236</v>
      </c>
      <c r="B277" s="469" t="s">
        <v>1237</v>
      </c>
      <c r="C277" s="469" t="s">
        <v>1968</v>
      </c>
      <c r="D277" s="568" t="s">
        <v>1968</v>
      </c>
      <c r="E277" s="469" t="s">
        <v>1237</v>
      </c>
      <c r="F277" s="465">
        <v>30202</v>
      </c>
      <c r="G277" s="565" t="s">
        <v>1240</v>
      </c>
      <c r="H277" s="566">
        <v>-2089458.18</v>
      </c>
      <c r="I277" s="567" t="s">
        <v>2789</v>
      </c>
      <c r="J277" s="569" t="e">
        <v>#N/A</v>
      </c>
      <c r="K277" s="569" t="e">
        <v>#N/A</v>
      </c>
      <c r="L277" s="466" t="e">
        <v>#N/A</v>
      </c>
      <c r="M277" s="466" t="e">
        <v>#N/A</v>
      </c>
    </row>
    <row r="278" spans="1:13" ht="15" customHeight="1">
      <c r="A278" s="469" t="s">
        <v>1242</v>
      </c>
      <c r="B278" s="469" t="s">
        <v>1243</v>
      </c>
      <c r="C278" s="469" t="s">
        <v>1926</v>
      </c>
      <c r="D278" s="568" t="s">
        <v>1926</v>
      </c>
      <c r="E278" s="469" t="s">
        <v>1743</v>
      </c>
      <c r="F278" s="465">
        <v>30501</v>
      </c>
      <c r="G278" s="565" t="s">
        <v>1245</v>
      </c>
      <c r="H278" s="566">
        <v>-176446.35</v>
      </c>
      <c r="I278" s="567" t="s">
        <v>2789</v>
      </c>
      <c r="J278" s="569" t="e">
        <v>#N/A</v>
      </c>
      <c r="K278" s="569" t="e">
        <v>#N/A</v>
      </c>
      <c r="L278" s="466" t="e">
        <v>#N/A</v>
      </c>
      <c r="M278" s="466" t="e">
        <v>#N/A</v>
      </c>
    </row>
    <row r="279" spans="1:13" ht="15" customHeight="1">
      <c r="A279" s="469" t="s">
        <v>1250</v>
      </c>
      <c r="B279" s="469" t="s">
        <v>55</v>
      </c>
      <c r="C279" s="469" t="s">
        <v>1854</v>
      </c>
      <c r="D279" s="568" t="s">
        <v>1854</v>
      </c>
      <c r="E279" s="469" t="s">
        <v>1659</v>
      </c>
      <c r="F279" s="465">
        <v>30310</v>
      </c>
      <c r="G279" s="565" t="s">
        <v>1252</v>
      </c>
      <c r="H279" s="566">
        <v>-109711.7</v>
      </c>
      <c r="I279" s="567" t="s">
        <v>2789</v>
      </c>
      <c r="J279" s="569" t="e">
        <v>#N/A</v>
      </c>
      <c r="K279" s="569" t="e">
        <v>#N/A</v>
      </c>
      <c r="L279" s="466" t="e">
        <v>#N/A</v>
      </c>
      <c r="M279" s="466" t="e">
        <v>#N/A</v>
      </c>
    </row>
    <row r="280" spans="1:13" ht="15" customHeight="1">
      <c r="A280" s="469" t="s">
        <v>1030</v>
      </c>
      <c r="B280" s="469" t="s">
        <v>1031</v>
      </c>
      <c r="C280" s="469" t="s">
        <v>1875</v>
      </c>
      <c r="D280" s="568" t="s">
        <v>1875</v>
      </c>
      <c r="E280" s="469" t="s">
        <v>1678</v>
      </c>
      <c r="F280" s="465">
        <v>304011</v>
      </c>
      <c r="G280" s="565" t="s">
        <v>1035</v>
      </c>
      <c r="H280" s="566">
        <v>-36737096.5</v>
      </c>
      <c r="I280" s="567" t="s">
        <v>2789</v>
      </c>
      <c r="J280" s="569" t="e">
        <v>#N/A</v>
      </c>
      <c r="K280" s="569" t="e">
        <v>#N/A</v>
      </c>
      <c r="L280" s="466" t="e">
        <v>#N/A</v>
      </c>
      <c r="M280" s="466" t="e">
        <v>#N/A</v>
      </c>
    </row>
    <row r="281" spans="1:13" ht="15" customHeight="1">
      <c r="A281" s="469" t="s">
        <v>1257</v>
      </c>
      <c r="B281" s="469" t="s">
        <v>1258</v>
      </c>
      <c r="C281" s="469" t="s">
        <v>1867</v>
      </c>
      <c r="D281" s="568" t="s">
        <v>1867</v>
      </c>
      <c r="E281" s="469" t="s">
        <v>1258</v>
      </c>
      <c r="F281" s="465">
        <v>304011</v>
      </c>
      <c r="G281" s="565" t="s">
        <v>1035</v>
      </c>
      <c r="H281" s="566">
        <v>587544.5</v>
      </c>
      <c r="I281" s="567" t="s">
        <v>2789</v>
      </c>
      <c r="J281" s="569" t="e">
        <v>#N/A</v>
      </c>
      <c r="K281" s="569" t="e">
        <v>#N/A</v>
      </c>
      <c r="L281" s="466" t="e">
        <v>#N/A</v>
      </c>
      <c r="M281" s="466" t="e">
        <v>#N/A</v>
      </c>
    </row>
    <row r="282" spans="1:13" ht="15" customHeight="1">
      <c r="A282" s="469" t="s">
        <v>4153</v>
      </c>
      <c r="B282" s="469" t="s">
        <v>4154</v>
      </c>
      <c r="C282" s="469">
        <v>0</v>
      </c>
      <c r="D282" s="568">
        <v>0</v>
      </c>
      <c r="E282" s="469">
        <v>0</v>
      </c>
      <c r="F282" s="465">
        <v>6020105</v>
      </c>
      <c r="G282" s="565" t="s">
        <v>1266</v>
      </c>
      <c r="H282" s="566">
        <v>0</v>
      </c>
      <c r="I282" s="567" t="s">
        <v>207</v>
      </c>
      <c r="J282" s="567" t="e">
        <v>#N/A</v>
      </c>
      <c r="K282" s="567" t="e">
        <v>#N/A</v>
      </c>
      <c r="L282" s="466" t="e">
        <v>#N/A</v>
      </c>
      <c r="M282" s="466" t="e">
        <v>#N/A</v>
      </c>
    </row>
    <row r="283" spans="1:13" ht="15" customHeight="1">
      <c r="A283" s="469" t="s">
        <v>4155</v>
      </c>
      <c r="B283" s="469" t="s">
        <v>4128</v>
      </c>
      <c r="C283" s="469">
        <v>0</v>
      </c>
      <c r="D283" s="568">
        <v>0</v>
      </c>
      <c r="E283" s="469">
        <v>0</v>
      </c>
      <c r="F283" s="465" t="e">
        <v>#N/A</v>
      </c>
      <c r="G283" s="565" t="s">
        <v>1376</v>
      </c>
      <c r="H283" s="566">
        <v>0</v>
      </c>
      <c r="I283" s="567" t="s">
        <v>207</v>
      </c>
      <c r="J283" s="567" t="e">
        <v>#N/A</v>
      </c>
      <c r="K283" s="567" t="e">
        <v>#N/A</v>
      </c>
      <c r="L283" s="466" t="e">
        <v>#N/A</v>
      </c>
      <c r="M283" s="466" t="e">
        <v>#N/A</v>
      </c>
    </row>
    <row r="284" spans="1:13" ht="15" customHeight="1">
      <c r="A284" s="469" t="s">
        <v>4156</v>
      </c>
      <c r="B284" s="469" t="s">
        <v>4157</v>
      </c>
      <c r="C284" s="469">
        <v>0</v>
      </c>
      <c r="D284" s="568">
        <v>0</v>
      </c>
      <c r="E284" s="469">
        <v>0</v>
      </c>
      <c r="F284" s="465">
        <v>6020101</v>
      </c>
      <c r="G284" s="565" t="s">
        <v>1376</v>
      </c>
      <c r="H284" s="566">
        <v>0</v>
      </c>
      <c r="I284" s="567" t="s">
        <v>207</v>
      </c>
      <c r="J284" s="567" t="e">
        <v>#N/A</v>
      </c>
      <c r="K284" s="567" t="e">
        <v>#N/A</v>
      </c>
      <c r="L284" s="466" t="e">
        <v>#N/A</v>
      </c>
      <c r="M284" s="466" t="e">
        <v>#N/A</v>
      </c>
    </row>
    <row r="285" spans="1:13" ht="15" customHeight="1">
      <c r="A285" s="568" t="s">
        <v>3215</v>
      </c>
      <c r="B285" s="469" t="s">
        <v>4158</v>
      </c>
      <c r="C285" s="469" t="s">
        <v>3216</v>
      </c>
      <c r="D285" s="568" t="s">
        <v>3216</v>
      </c>
      <c r="E285" s="469" t="s">
        <v>3209</v>
      </c>
      <c r="F285" s="465">
        <v>6020105</v>
      </c>
      <c r="G285" s="565" t="s">
        <v>1266</v>
      </c>
      <c r="H285" s="566">
        <v>0</v>
      </c>
      <c r="I285" s="567" t="s">
        <v>3147</v>
      </c>
      <c r="J285" s="567"/>
      <c r="K285" s="567"/>
    </row>
    <row r="286" spans="1:13" ht="15" customHeight="1">
      <c r="A286" s="469" t="s">
        <v>4159</v>
      </c>
      <c r="B286" s="469" t="s">
        <v>4160</v>
      </c>
      <c r="C286" s="469">
        <v>0</v>
      </c>
      <c r="D286" s="568">
        <v>0</v>
      </c>
      <c r="E286" s="469">
        <v>0</v>
      </c>
      <c r="F286" s="465">
        <v>6020105</v>
      </c>
      <c r="G286" s="565" t="s">
        <v>1266</v>
      </c>
      <c r="H286" s="566">
        <v>0</v>
      </c>
      <c r="I286" s="567" t="s">
        <v>207</v>
      </c>
      <c r="J286" s="567" t="e">
        <v>#N/A</v>
      </c>
      <c r="K286" s="567" t="e">
        <v>#N/A</v>
      </c>
      <c r="L286" s="466" t="e">
        <v>#N/A</v>
      </c>
      <c r="M286" s="466" t="e">
        <v>#N/A</v>
      </c>
    </row>
    <row r="287" spans="1:13" ht="15" customHeight="1">
      <c r="A287" s="469" t="s">
        <v>4161</v>
      </c>
      <c r="B287" s="469" t="s">
        <v>1262</v>
      </c>
      <c r="C287" s="469">
        <v>0</v>
      </c>
      <c r="D287" s="568">
        <v>0</v>
      </c>
      <c r="E287" s="469">
        <v>0</v>
      </c>
      <c r="F287" s="465">
        <v>6020105</v>
      </c>
      <c r="G287" s="565" t="s">
        <v>1266</v>
      </c>
      <c r="H287" s="566">
        <v>0</v>
      </c>
      <c r="I287" s="567" t="s">
        <v>207</v>
      </c>
      <c r="J287" s="567" t="e">
        <v>#N/A</v>
      </c>
      <c r="K287" s="567" t="e">
        <v>#N/A</v>
      </c>
      <c r="L287" s="466" t="e">
        <v>#N/A</v>
      </c>
      <c r="M287" s="466" t="e">
        <v>#N/A</v>
      </c>
    </row>
    <row r="288" spans="1:13" ht="15" customHeight="1">
      <c r="A288" s="469" t="s">
        <v>4162</v>
      </c>
      <c r="B288" s="469" t="s">
        <v>4163</v>
      </c>
      <c r="C288" s="469">
        <v>0</v>
      </c>
      <c r="D288" s="568">
        <v>0</v>
      </c>
      <c r="E288" s="469">
        <v>0</v>
      </c>
      <c r="F288" s="465">
        <v>6020105</v>
      </c>
      <c r="G288" s="565" t="s">
        <v>1266</v>
      </c>
      <c r="H288" s="566">
        <v>0</v>
      </c>
      <c r="I288" s="567" t="s">
        <v>207</v>
      </c>
      <c r="J288" s="567" t="e">
        <v>#N/A</v>
      </c>
      <c r="K288" s="567" t="e">
        <v>#N/A</v>
      </c>
      <c r="L288" s="466" t="e">
        <v>#N/A</v>
      </c>
      <c r="M288" s="466" t="e">
        <v>#N/A</v>
      </c>
    </row>
    <row r="289" spans="1:13" ht="15" customHeight="1">
      <c r="A289" s="469" t="s">
        <v>4164</v>
      </c>
      <c r="B289" s="469" t="s">
        <v>4165</v>
      </c>
      <c r="C289" s="469">
        <v>0</v>
      </c>
      <c r="D289" s="568">
        <v>0</v>
      </c>
      <c r="E289" s="469">
        <v>0</v>
      </c>
      <c r="F289" s="465" t="e">
        <v>#N/A</v>
      </c>
      <c r="G289" s="565" t="s">
        <v>1266</v>
      </c>
      <c r="H289" s="566">
        <v>0</v>
      </c>
      <c r="I289" s="567" t="s">
        <v>207</v>
      </c>
      <c r="J289" s="567" t="e">
        <v>#N/A</v>
      </c>
      <c r="K289" s="567" t="e">
        <v>#N/A</v>
      </c>
      <c r="L289" s="466" t="e">
        <v>#N/A</v>
      </c>
      <c r="M289" s="466" t="e">
        <v>#N/A</v>
      </c>
    </row>
    <row r="290" spans="1:13" ht="15" customHeight="1">
      <c r="A290" s="469" t="s">
        <v>4166</v>
      </c>
      <c r="B290" s="469" t="s">
        <v>4167</v>
      </c>
      <c r="C290" s="469">
        <v>0</v>
      </c>
      <c r="D290" s="568">
        <v>0</v>
      </c>
      <c r="E290" s="469">
        <v>0</v>
      </c>
      <c r="F290" s="465">
        <v>6020101</v>
      </c>
      <c r="G290" s="565" t="s">
        <v>1376</v>
      </c>
      <c r="H290" s="566">
        <v>0</v>
      </c>
      <c r="I290" s="567" t="s">
        <v>207</v>
      </c>
      <c r="J290" s="567" t="e">
        <v>#N/A</v>
      </c>
      <c r="K290" s="567" t="e">
        <v>#N/A</v>
      </c>
      <c r="L290" s="466" t="e">
        <v>#N/A</v>
      </c>
      <c r="M290" s="466" t="e">
        <v>#N/A</v>
      </c>
    </row>
    <row r="291" spans="1:13" ht="15" customHeight="1">
      <c r="A291" s="469" t="s">
        <v>4168</v>
      </c>
      <c r="B291" s="469" t="s">
        <v>4169</v>
      </c>
      <c r="C291" s="469">
        <v>0</v>
      </c>
      <c r="D291" s="568">
        <v>0</v>
      </c>
      <c r="E291" s="469">
        <v>0</v>
      </c>
      <c r="F291" s="465">
        <v>6020105</v>
      </c>
      <c r="G291" s="565" t="s">
        <v>1266</v>
      </c>
      <c r="H291" s="566">
        <v>0</v>
      </c>
      <c r="I291" s="567" t="s">
        <v>207</v>
      </c>
      <c r="J291" s="567" t="e">
        <v>#N/A</v>
      </c>
      <c r="K291" s="567" t="e">
        <v>#N/A</v>
      </c>
      <c r="L291" s="466" t="e">
        <v>#N/A</v>
      </c>
      <c r="M291" s="466" t="e">
        <v>#N/A</v>
      </c>
    </row>
    <row r="292" spans="1:13" ht="15" customHeight="1">
      <c r="A292" s="469" t="s">
        <v>4170</v>
      </c>
      <c r="B292" s="469" t="s">
        <v>4171</v>
      </c>
      <c r="C292" s="469">
        <v>0</v>
      </c>
      <c r="D292" s="568">
        <v>0</v>
      </c>
      <c r="E292" s="469">
        <v>0</v>
      </c>
      <c r="F292" s="465">
        <v>6020105</v>
      </c>
      <c r="G292" s="565" t="s">
        <v>1266</v>
      </c>
      <c r="H292" s="566">
        <v>0</v>
      </c>
      <c r="I292" s="567" t="s">
        <v>207</v>
      </c>
      <c r="J292" s="567" t="e">
        <v>#N/A</v>
      </c>
      <c r="K292" s="567" t="e">
        <v>#N/A</v>
      </c>
      <c r="L292" s="466" t="e">
        <v>#N/A</v>
      </c>
      <c r="M292" s="466" t="e">
        <v>#N/A</v>
      </c>
    </row>
    <row r="293" spans="1:13" ht="15" customHeight="1">
      <c r="A293" s="469" t="s">
        <v>4172</v>
      </c>
      <c r="B293" s="469" t="s">
        <v>4173</v>
      </c>
      <c r="C293" s="469">
        <v>0</v>
      </c>
      <c r="D293" s="568">
        <v>0</v>
      </c>
      <c r="E293" s="469">
        <v>0</v>
      </c>
      <c r="F293" s="465">
        <v>6020105</v>
      </c>
      <c r="G293" s="565" t="s">
        <v>1266</v>
      </c>
      <c r="H293" s="566">
        <v>0</v>
      </c>
      <c r="I293" s="567" t="s">
        <v>207</v>
      </c>
      <c r="J293" s="567" t="e">
        <v>#N/A</v>
      </c>
      <c r="K293" s="567" t="e">
        <v>#N/A</v>
      </c>
      <c r="L293" s="466" t="e">
        <v>#N/A</v>
      </c>
      <c r="M293" s="466" t="e">
        <v>#N/A</v>
      </c>
    </row>
    <row r="294" spans="1:13" ht="15" customHeight="1">
      <c r="A294" s="469" t="s">
        <v>4174</v>
      </c>
      <c r="B294" s="469" t="s">
        <v>4175</v>
      </c>
      <c r="C294" s="469">
        <v>0</v>
      </c>
      <c r="D294" s="568">
        <v>0</v>
      </c>
      <c r="E294" s="469">
        <v>0</v>
      </c>
      <c r="F294" s="465">
        <v>6020105</v>
      </c>
      <c r="G294" s="565" t="s">
        <v>1266</v>
      </c>
      <c r="H294" s="566">
        <v>0</v>
      </c>
      <c r="I294" s="567" t="s">
        <v>207</v>
      </c>
      <c r="J294" s="567" t="e">
        <v>#N/A</v>
      </c>
      <c r="K294" s="567" t="e">
        <v>#N/A</v>
      </c>
      <c r="L294" s="466" t="e">
        <v>#N/A</v>
      </c>
      <c r="M294" s="466" t="e">
        <v>#N/A</v>
      </c>
    </row>
    <row r="295" spans="1:13" ht="15" customHeight="1">
      <c r="A295" s="469" t="s">
        <v>4176</v>
      </c>
      <c r="B295" s="469" t="s">
        <v>58</v>
      </c>
      <c r="C295" s="469">
        <v>0</v>
      </c>
      <c r="D295" s="568">
        <v>0</v>
      </c>
      <c r="E295" s="469">
        <v>0</v>
      </c>
      <c r="F295" s="465">
        <v>6040101</v>
      </c>
      <c r="G295" s="565" t="s">
        <v>698</v>
      </c>
      <c r="H295" s="566">
        <v>0</v>
      </c>
      <c r="I295" s="567" t="s">
        <v>207</v>
      </c>
      <c r="J295" s="567" t="e">
        <v>#N/A</v>
      </c>
      <c r="K295" s="567" t="e">
        <v>#N/A</v>
      </c>
      <c r="L295" s="466" t="e">
        <v>#N/A</v>
      </c>
      <c r="M295" s="466" t="e">
        <v>#N/A</v>
      </c>
    </row>
    <row r="296" spans="1:13" ht="15" customHeight="1">
      <c r="A296" s="469" t="s">
        <v>4177</v>
      </c>
      <c r="B296" s="469" t="s">
        <v>4178</v>
      </c>
      <c r="C296" s="469">
        <v>0</v>
      </c>
      <c r="D296" s="568">
        <v>0</v>
      </c>
      <c r="E296" s="469">
        <v>0</v>
      </c>
      <c r="F296" s="465">
        <v>6040108</v>
      </c>
      <c r="G296" s="565" t="s">
        <v>1413</v>
      </c>
      <c r="H296" s="566">
        <v>0</v>
      </c>
      <c r="I296" s="567" t="s">
        <v>207</v>
      </c>
      <c r="J296" s="567" t="e">
        <v>#N/A</v>
      </c>
      <c r="K296" s="567" t="e">
        <v>#N/A</v>
      </c>
      <c r="L296" s="466" t="e">
        <v>#N/A</v>
      </c>
      <c r="M296" s="466" t="e">
        <v>#N/A</v>
      </c>
    </row>
    <row r="297" spans="1:13" ht="15" customHeight="1">
      <c r="A297" s="469" t="s">
        <v>4179</v>
      </c>
      <c r="B297" s="469" t="s">
        <v>692</v>
      </c>
      <c r="C297" s="469">
        <v>0</v>
      </c>
      <c r="D297" s="568">
        <v>0</v>
      </c>
      <c r="E297" s="469">
        <v>0</v>
      </c>
      <c r="F297" s="465">
        <v>6040101</v>
      </c>
      <c r="G297" s="565" t="s">
        <v>698</v>
      </c>
      <c r="H297" s="566">
        <v>0</v>
      </c>
      <c r="I297" s="567" t="s">
        <v>207</v>
      </c>
      <c r="J297" s="567" t="e">
        <v>#N/A</v>
      </c>
      <c r="K297" s="567" t="e">
        <v>#N/A</v>
      </c>
      <c r="L297" s="466" t="e">
        <v>#N/A</v>
      </c>
      <c r="M297" s="466" t="e">
        <v>#N/A</v>
      </c>
    </row>
    <row r="298" spans="1:13" ht="15" customHeight="1">
      <c r="A298" s="469" t="s">
        <v>4180</v>
      </c>
      <c r="B298" s="469" t="s">
        <v>1386</v>
      </c>
      <c r="C298" s="469">
        <v>0</v>
      </c>
      <c r="D298" s="568">
        <v>0</v>
      </c>
      <c r="E298" s="469">
        <v>0</v>
      </c>
      <c r="F298" s="465">
        <v>6040101</v>
      </c>
      <c r="G298" s="565" t="s">
        <v>698</v>
      </c>
      <c r="H298" s="566">
        <v>0</v>
      </c>
      <c r="I298" s="567" t="s">
        <v>207</v>
      </c>
      <c r="J298" s="567" t="e">
        <v>#N/A</v>
      </c>
      <c r="K298" s="567" t="e">
        <v>#N/A</v>
      </c>
      <c r="L298" s="466" t="e">
        <v>#N/A</v>
      </c>
      <c r="M298" s="466" t="e">
        <v>#N/A</v>
      </c>
    </row>
    <row r="299" spans="1:13" ht="15" customHeight="1">
      <c r="A299" s="469" t="s">
        <v>4181</v>
      </c>
      <c r="B299" s="469" t="s">
        <v>4054</v>
      </c>
      <c r="C299" s="469">
        <v>0</v>
      </c>
      <c r="D299" s="568">
        <v>0</v>
      </c>
      <c r="E299" s="469">
        <v>0</v>
      </c>
      <c r="F299" s="465">
        <v>6040105</v>
      </c>
      <c r="G299" s="565" t="s">
        <v>709</v>
      </c>
      <c r="H299" s="566">
        <v>0</v>
      </c>
      <c r="I299" s="567" t="s">
        <v>207</v>
      </c>
      <c r="J299" s="567" t="e">
        <v>#N/A</v>
      </c>
      <c r="K299" s="567" t="e">
        <v>#N/A</v>
      </c>
      <c r="L299" s="466" t="e">
        <v>#N/A</v>
      </c>
      <c r="M299" s="466" t="e">
        <v>#N/A</v>
      </c>
    </row>
    <row r="300" spans="1:13" ht="15" customHeight="1">
      <c r="A300" s="469" t="s">
        <v>4182</v>
      </c>
      <c r="B300" s="469" t="s">
        <v>705</v>
      </c>
      <c r="C300" s="469">
        <v>0</v>
      </c>
      <c r="D300" s="568">
        <v>0</v>
      </c>
      <c r="E300" s="469">
        <v>0</v>
      </c>
      <c r="F300" s="465">
        <v>6040105</v>
      </c>
      <c r="G300" s="565" t="s">
        <v>709</v>
      </c>
      <c r="H300" s="566">
        <v>0</v>
      </c>
      <c r="I300" s="567" t="s">
        <v>207</v>
      </c>
      <c r="J300" s="567" t="e">
        <v>#N/A</v>
      </c>
      <c r="K300" s="567" t="e">
        <v>#N/A</v>
      </c>
      <c r="L300" s="466" t="e">
        <v>#N/A</v>
      </c>
      <c r="M300" s="466" t="e">
        <v>#N/A</v>
      </c>
    </row>
    <row r="301" spans="1:13" ht="15" customHeight="1">
      <c r="A301" s="469" t="s">
        <v>4183</v>
      </c>
      <c r="B301" s="469" t="s">
        <v>4184</v>
      </c>
      <c r="C301" s="469">
        <v>0</v>
      </c>
      <c r="D301" s="568">
        <v>0</v>
      </c>
      <c r="E301" s="469">
        <v>0</v>
      </c>
      <c r="F301" s="465" t="e">
        <v>#N/A</v>
      </c>
      <c r="G301" s="565" t="s">
        <v>1413</v>
      </c>
      <c r="H301" s="566">
        <v>0</v>
      </c>
      <c r="I301" s="567" t="s">
        <v>207</v>
      </c>
      <c r="J301" s="567" t="e">
        <v>#N/A</v>
      </c>
      <c r="K301" s="567" t="e">
        <v>#N/A</v>
      </c>
      <c r="L301" s="466" t="e">
        <v>#N/A</v>
      </c>
      <c r="M301" s="466" t="e">
        <v>#N/A</v>
      </c>
    </row>
    <row r="302" spans="1:13" ht="15" customHeight="1">
      <c r="A302" s="469" t="s">
        <v>4185</v>
      </c>
      <c r="B302" s="469" t="s">
        <v>1387</v>
      </c>
      <c r="C302" s="469">
        <v>0</v>
      </c>
      <c r="D302" s="568">
        <v>0</v>
      </c>
      <c r="E302" s="469">
        <v>0</v>
      </c>
      <c r="F302" s="465">
        <v>6040101</v>
      </c>
      <c r="G302" s="565" t="s">
        <v>698</v>
      </c>
      <c r="H302" s="566">
        <v>0</v>
      </c>
      <c r="I302" s="567" t="s">
        <v>207</v>
      </c>
      <c r="J302" s="567" t="e">
        <v>#N/A</v>
      </c>
      <c r="K302" s="567" t="e">
        <v>#N/A</v>
      </c>
      <c r="L302" s="466" t="e">
        <v>#N/A</v>
      </c>
      <c r="M302" s="466" t="e">
        <v>#N/A</v>
      </c>
    </row>
    <row r="303" spans="1:13" ht="15" customHeight="1">
      <c r="A303" s="469" t="s">
        <v>4186</v>
      </c>
      <c r="B303" s="469" t="s">
        <v>4187</v>
      </c>
      <c r="C303" s="469">
        <v>0</v>
      </c>
      <c r="D303" s="568">
        <v>0</v>
      </c>
      <c r="E303" s="469">
        <v>0</v>
      </c>
      <c r="F303" s="465" t="e">
        <v>#N/A</v>
      </c>
      <c r="G303" s="565" t="s">
        <v>719</v>
      </c>
      <c r="H303" s="566">
        <v>0</v>
      </c>
      <c r="I303" s="567" t="s">
        <v>207</v>
      </c>
      <c r="J303" s="567" t="e">
        <v>#N/A</v>
      </c>
      <c r="K303" s="567" t="e">
        <v>#N/A</v>
      </c>
      <c r="L303" s="466" t="e">
        <v>#N/A</v>
      </c>
      <c r="M303" s="466" t="e">
        <v>#N/A</v>
      </c>
    </row>
    <row r="304" spans="1:13" ht="15" customHeight="1">
      <c r="A304" s="469" t="s">
        <v>4188</v>
      </c>
      <c r="B304" s="469" t="s">
        <v>4189</v>
      </c>
      <c r="C304" s="469">
        <v>0</v>
      </c>
      <c r="D304" s="568">
        <v>0</v>
      </c>
      <c r="E304" s="469">
        <v>0</v>
      </c>
      <c r="F304" s="465">
        <v>6040108</v>
      </c>
      <c r="G304" s="565" t="s">
        <v>1413</v>
      </c>
      <c r="H304" s="566">
        <v>0</v>
      </c>
      <c r="I304" s="567" t="s">
        <v>207</v>
      </c>
      <c r="J304" s="567" t="e">
        <v>#N/A</v>
      </c>
      <c r="K304" s="567" t="e">
        <v>#N/A</v>
      </c>
    </row>
    <row r="305" spans="1:13" ht="15" customHeight="1">
      <c r="A305" s="469" t="s">
        <v>4190</v>
      </c>
      <c r="B305" s="469" t="s">
        <v>57</v>
      </c>
      <c r="C305" s="469">
        <v>0</v>
      </c>
      <c r="D305" s="568">
        <v>0</v>
      </c>
      <c r="E305" s="469">
        <v>0</v>
      </c>
      <c r="F305" s="465">
        <v>6040102</v>
      </c>
      <c r="G305" s="565" t="s">
        <v>719</v>
      </c>
      <c r="H305" s="566">
        <v>0</v>
      </c>
      <c r="I305" s="567" t="s">
        <v>207</v>
      </c>
      <c r="J305" s="567" t="e">
        <v>#N/A</v>
      </c>
      <c r="K305" s="567" t="e">
        <v>#N/A</v>
      </c>
      <c r="L305" s="466" t="e">
        <v>#N/A</v>
      </c>
      <c r="M305" s="466" t="e">
        <v>#N/A</v>
      </c>
    </row>
    <row r="306" spans="1:13" ht="15" customHeight="1">
      <c r="A306" s="469" t="s">
        <v>4191</v>
      </c>
      <c r="B306" s="469" t="s">
        <v>4024</v>
      </c>
      <c r="C306" s="469">
        <v>0</v>
      </c>
      <c r="D306" s="568">
        <v>0</v>
      </c>
      <c r="E306" s="469">
        <v>0</v>
      </c>
      <c r="F306" s="465">
        <v>6040102</v>
      </c>
      <c r="G306" s="565" t="s">
        <v>719</v>
      </c>
      <c r="H306" s="566">
        <v>0</v>
      </c>
      <c r="I306" s="567" t="s">
        <v>207</v>
      </c>
      <c r="J306" s="567" t="e">
        <v>#N/A</v>
      </c>
      <c r="K306" s="567" t="e">
        <v>#N/A</v>
      </c>
      <c r="L306" s="466" t="e">
        <v>#N/A</v>
      </c>
      <c r="M306" s="466" t="e">
        <v>#N/A</v>
      </c>
    </row>
    <row r="307" spans="1:13" ht="15" customHeight="1">
      <c r="A307" s="469" t="s">
        <v>4192</v>
      </c>
      <c r="B307" s="469" t="s">
        <v>4026</v>
      </c>
      <c r="C307" s="469">
        <v>0</v>
      </c>
      <c r="D307" s="568">
        <v>0</v>
      </c>
      <c r="E307" s="469">
        <v>0</v>
      </c>
      <c r="F307" s="465">
        <v>6040102</v>
      </c>
      <c r="G307" s="565" t="s">
        <v>719</v>
      </c>
      <c r="H307" s="566">
        <v>0</v>
      </c>
      <c r="I307" s="567" t="s">
        <v>207</v>
      </c>
      <c r="J307" s="567" t="e">
        <v>#N/A</v>
      </c>
      <c r="K307" s="567" t="e">
        <v>#N/A</v>
      </c>
      <c r="L307" s="466" t="e">
        <v>#N/A</v>
      </c>
      <c r="M307" s="466" t="e">
        <v>#N/A</v>
      </c>
    </row>
    <row r="308" spans="1:13" ht="15" customHeight="1">
      <c r="A308" s="469" t="s">
        <v>4193</v>
      </c>
      <c r="B308" s="469" t="s">
        <v>4194</v>
      </c>
      <c r="C308" s="469">
        <v>0</v>
      </c>
      <c r="D308" s="568">
        <v>0</v>
      </c>
      <c r="E308" s="469">
        <v>0</v>
      </c>
      <c r="F308" s="465" t="e">
        <v>#N/A</v>
      </c>
      <c r="G308" s="565" t="s">
        <v>738</v>
      </c>
      <c r="H308" s="566">
        <v>0</v>
      </c>
      <c r="I308" s="567" t="s">
        <v>207</v>
      </c>
      <c r="J308" s="567" t="e">
        <v>#N/A</v>
      </c>
      <c r="K308" s="567" t="e">
        <v>#N/A</v>
      </c>
      <c r="L308" s="466" t="e">
        <v>#N/A</v>
      </c>
      <c r="M308" s="466" t="e">
        <v>#N/A</v>
      </c>
    </row>
    <row r="309" spans="1:13" ht="15" customHeight="1">
      <c r="A309" s="469" t="s">
        <v>4195</v>
      </c>
      <c r="B309" s="469" t="s">
        <v>4196</v>
      </c>
      <c r="C309" s="469">
        <v>0</v>
      </c>
      <c r="D309" s="568">
        <v>0</v>
      </c>
      <c r="E309" s="469">
        <v>0</v>
      </c>
      <c r="F309" s="465">
        <v>6040101</v>
      </c>
      <c r="G309" s="565" t="s">
        <v>698</v>
      </c>
      <c r="H309" s="566">
        <v>0</v>
      </c>
      <c r="I309" s="567" t="s">
        <v>207</v>
      </c>
      <c r="J309" s="567" t="e">
        <v>#N/A</v>
      </c>
      <c r="K309" s="567" t="e">
        <v>#N/A</v>
      </c>
      <c r="L309" s="466" t="e">
        <v>#N/A</v>
      </c>
      <c r="M309" s="466" t="e">
        <v>#N/A</v>
      </c>
    </row>
    <row r="310" spans="1:13" ht="15" customHeight="1">
      <c r="A310" s="469" t="s">
        <v>4197</v>
      </c>
      <c r="B310" s="469" t="s">
        <v>1396</v>
      </c>
      <c r="C310" s="469">
        <v>0</v>
      </c>
      <c r="D310" s="568">
        <v>0</v>
      </c>
      <c r="E310" s="469">
        <v>0</v>
      </c>
      <c r="F310" s="465">
        <v>6040101</v>
      </c>
      <c r="G310" s="565" t="s">
        <v>698</v>
      </c>
      <c r="H310" s="566">
        <v>0</v>
      </c>
      <c r="I310" s="567" t="s">
        <v>207</v>
      </c>
      <c r="J310" s="567" t="e">
        <v>#N/A</v>
      </c>
      <c r="K310" s="567" t="e">
        <v>#N/A</v>
      </c>
      <c r="L310" s="466" t="e">
        <v>#N/A</v>
      </c>
      <c r="M310" s="466" t="e">
        <v>#N/A</v>
      </c>
    </row>
    <row r="311" spans="1:13" ht="15" customHeight="1">
      <c r="A311" s="469" t="s">
        <v>4198</v>
      </c>
      <c r="B311" s="469" t="s">
        <v>1400</v>
      </c>
      <c r="C311" s="469">
        <v>0</v>
      </c>
      <c r="D311" s="568">
        <v>0</v>
      </c>
      <c r="E311" s="469">
        <v>0</v>
      </c>
      <c r="F311" s="465">
        <v>6040101</v>
      </c>
      <c r="G311" s="565" t="s">
        <v>698</v>
      </c>
      <c r="H311" s="566">
        <v>0</v>
      </c>
      <c r="I311" s="567" t="s">
        <v>207</v>
      </c>
      <c r="J311" s="567" t="e">
        <v>#N/A</v>
      </c>
      <c r="K311" s="567" t="e">
        <v>#N/A</v>
      </c>
      <c r="L311" s="466" t="e">
        <v>#N/A</v>
      </c>
      <c r="M311" s="466" t="e">
        <v>#N/A</v>
      </c>
    </row>
    <row r="312" spans="1:13" ht="15" customHeight="1">
      <c r="A312" s="469" t="s">
        <v>4199</v>
      </c>
      <c r="B312" s="469" t="s">
        <v>745</v>
      </c>
      <c r="C312" s="469">
        <v>0</v>
      </c>
      <c r="D312" s="568">
        <v>0</v>
      </c>
      <c r="E312" s="469">
        <v>0</v>
      </c>
      <c r="F312" s="465">
        <v>6040107</v>
      </c>
      <c r="G312" s="565" t="s">
        <v>747</v>
      </c>
      <c r="H312" s="566">
        <v>0</v>
      </c>
      <c r="I312" s="567" t="s">
        <v>207</v>
      </c>
      <c r="J312" s="567" t="e">
        <v>#N/A</v>
      </c>
      <c r="K312" s="567" t="e">
        <v>#N/A</v>
      </c>
      <c r="L312" s="466" t="e">
        <v>#N/A</v>
      </c>
      <c r="M312" s="466" t="e">
        <v>#N/A</v>
      </c>
    </row>
    <row r="313" spans="1:13" ht="15" customHeight="1">
      <c r="A313" s="469" t="s">
        <v>4200</v>
      </c>
      <c r="B313" s="469" t="s">
        <v>4201</v>
      </c>
      <c r="C313" s="469">
        <v>0</v>
      </c>
      <c r="D313" s="568">
        <v>0</v>
      </c>
      <c r="E313" s="469">
        <v>0</v>
      </c>
      <c r="F313" s="465">
        <v>6040103</v>
      </c>
      <c r="G313" s="565" t="s">
        <v>738</v>
      </c>
      <c r="H313" s="566">
        <v>0</v>
      </c>
      <c r="I313" s="567" t="s">
        <v>207</v>
      </c>
      <c r="J313" s="567" t="e">
        <v>#N/A</v>
      </c>
      <c r="K313" s="567" t="e">
        <v>#N/A</v>
      </c>
      <c r="L313" s="466" t="e">
        <v>#N/A</v>
      </c>
      <c r="M313" s="466" t="e">
        <v>#N/A</v>
      </c>
    </row>
    <row r="314" spans="1:13" ht="15" customHeight="1">
      <c r="A314" s="469" t="s">
        <v>4202</v>
      </c>
      <c r="B314" s="469" t="s">
        <v>736</v>
      </c>
      <c r="C314" s="469">
        <v>0</v>
      </c>
      <c r="D314" s="568">
        <v>0</v>
      </c>
      <c r="E314" s="469">
        <v>0</v>
      </c>
      <c r="F314" s="465">
        <v>6040103</v>
      </c>
      <c r="G314" s="565" t="s">
        <v>738</v>
      </c>
      <c r="H314" s="566">
        <v>0</v>
      </c>
      <c r="I314" s="567" t="s">
        <v>207</v>
      </c>
      <c r="J314" s="567" t="e">
        <v>#N/A</v>
      </c>
      <c r="K314" s="567" t="e">
        <v>#N/A</v>
      </c>
      <c r="L314" s="466" t="e">
        <v>#N/A</v>
      </c>
      <c r="M314" s="466" t="e">
        <v>#N/A</v>
      </c>
    </row>
    <row r="315" spans="1:13" ht="15" customHeight="1">
      <c r="A315" s="469" t="s">
        <v>4203</v>
      </c>
      <c r="B315" s="469" t="s">
        <v>729</v>
      </c>
      <c r="C315" s="469">
        <v>0</v>
      </c>
      <c r="D315" s="568">
        <v>0</v>
      </c>
      <c r="E315" s="469">
        <v>0</v>
      </c>
      <c r="F315" s="465">
        <v>6040111</v>
      </c>
      <c r="G315" s="565" t="s">
        <v>731</v>
      </c>
      <c r="H315" s="566">
        <v>0</v>
      </c>
      <c r="I315" s="567" t="s">
        <v>207</v>
      </c>
      <c r="J315" s="567" t="e">
        <v>#N/A</v>
      </c>
      <c r="K315" s="567" t="e">
        <v>#N/A</v>
      </c>
      <c r="L315" s="466" t="e">
        <v>#N/A</v>
      </c>
      <c r="M315" s="466" t="e">
        <v>#N/A</v>
      </c>
    </row>
    <row r="316" spans="1:13" ht="15" customHeight="1">
      <c r="A316" s="469" t="s">
        <v>4204</v>
      </c>
      <c r="B316" s="469" t="s">
        <v>4205</v>
      </c>
      <c r="C316" s="469">
        <v>0</v>
      </c>
      <c r="D316" s="568">
        <v>0</v>
      </c>
      <c r="E316" s="469">
        <v>0</v>
      </c>
      <c r="F316" s="465">
        <v>6040106</v>
      </c>
      <c r="G316" s="565" t="s">
        <v>1507</v>
      </c>
      <c r="H316" s="566">
        <v>0</v>
      </c>
      <c r="I316" s="567" t="s">
        <v>207</v>
      </c>
      <c r="J316" s="567" t="e">
        <v>#N/A</v>
      </c>
      <c r="K316" s="567" t="e">
        <v>#N/A</v>
      </c>
      <c r="L316" s="466" t="e">
        <v>#N/A</v>
      </c>
      <c r="M316" s="466" t="e">
        <v>#N/A</v>
      </c>
    </row>
    <row r="317" spans="1:13" ht="15" customHeight="1">
      <c r="A317" s="469" t="s">
        <v>133</v>
      </c>
      <c r="B317" s="469" t="s">
        <v>132</v>
      </c>
      <c r="C317" s="469">
        <v>0</v>
      </c>
      <c r="D317" s="568">
        <v>0</v>
      </c>
      <c r="E317" s="469">
        <v>0</v>
      </c>
      <c r="F317" s="465">
        <v>6041008</v>
      </c>
      <c r="G317" s="565" t="s">
        <v>768</v>
      </c>
      <c r="H317" s="566">
        <v>0</v>
      </c>
      <c r="I317" s="567" t="s">
        <v>207</v>
      </c>
      <c r="J317" s="567" t="e">
        <v>#N/A</v>
      </c>
      <c r="K317" s="567" t="e">
        <v>#N/A</v>
      </c>
      <c r="L317" s="466" t="e">
        <v>#N/A</v>
      </c>
      <c r="M317" s="466" t="e">
        <v>#N/A</v>
      </c>
    </row>
    <row r="318" spans="1:13" ht="15" customHeight="1">
      <c r="A318" s="469" t="s">
        <v>148</v>
      </c>
      <c r="B318" s="469" t="s">
        <v>150</v>
      </c>
      <c r="C318" s="469">
        <v>0</v>
      </c>
      <c r="D318" s="568">
        <v>0</v>
      </c>
      <c r="E318" s="469">
        <v>0</v>
      </c>
      <c r="F318" s="465" t="e">
        <v>#N/A</v>
      </c>
      <c r="G318" s="565" t="s">
        <v>768</v>
      </c>
      <c r="H318" s="566">
        <v>0</v>
      </c>
      <c r="I318" s="567" t="s">
        <v>207</v>
      </c>
      <c r="J318" s="567" t="e">
        <v>#N/A</v>
      </c>
      <c r="K318" s="567" t="e">
        <v>#N/A</v>
      </c>
      <c r="L318" s="466" t="e">
        <v>#N/A</v>
      </c>
      <c r="M318" s="466" t="e">
        <v>#N/A</v>
      </c>
    </row>
    <row r="319" spans="1:13" ht="15" customHeight="1">
      <c r="A319" s="469" t="s">
        <v>149</v>
      </c>
      <c r="B319" s="469" t="s">
        <v>151</v>
      </c>
      <c r="C319" s="469">
        <v>0</v>
      </c>
      <c r="D319" s="568">
        <v>0</v>
      </c>
      <c r="E319" s="469">
        <v>0</v>
      </c>
      <c r="F319" s="465">
        <v>6041008</v>
      </c>
      <c r="G319" s="565" t="s">
        <v>768</v>
      </c>
      <c r="H319" s="566">
        <v>0</v>
      </c>
      <c r="I319" s="567" t="s">
        <v>207</v>
      </c>
      <c r="J319" s="567" t="e">
        <v>#N/A</v>
      </c>
      <c r="K319" s="567" t="e">
        <v>#N/A</v>
      </c>
      <c r="L319" s="466" t="e">
        <v>#N/A</v>
      </c>
      <c r="M319" s="466" t="e">
        <v>#N/A</v>
      </c>
    </row>
    <row r="320" spans="1:13" ht="15" customHeight="1">
      <c r="A320" s="469" t="s">
        <v>4206</v>
      </c>
      <c r="B320" s="469" t="s">
        <v>4207</v>
      </c>
      <c r="C320" s="469">
        <v>0</v>
      </c>
      <c r="D320" s="568">
        <v>0</v>
      </c>
      <c r="E320" s="469">
        <v>0</v>
      </c>
      <c r="F320" s="465" t="e">
        <v>#N/A</v>
      </c>
      <c r="G320" s="565" t="s">
        <v>1307</v>
      </c>
      <c r="H320" s="566">
        <v>0</v>
      </c>
      <c r="I320" s="567" t="s">
        <v>207</v>
      </c>
      <c r="J320" s="567" t="e">
        <v>#N/A</v>
      </c>
      <c r="K320" s="567" t="e">
        <v>#N/A</v>
      </c>
      <c r="L320" s="466" t="e">
        <v>#N/A</v>
      </c>
      <c r="M320" s="466" t="e">
        <v>#N/A</v>
      </c>
    </row>
    <row r="321" spans="1:13" ht="15" customHeight="1">
      <c r="A321" s="469" t="s">
        <v>913</v>
      </c>
      <c r="B321" s="469" t="s">
        <v>914</v>
      </c>
      <c r="C321" s="469" t="s">
        <v>1941</v>
      </c>
      <c r="D321" s="568" t="s">
        <v>1941</v>
      </c>
      <c r="E321" s="469" t="s">
        <v>1711</v>
      </c>
      <c r="F321" s="465">
        <v>6040103</v>
      </c>
      <c r="G321" s="565" t="s">
        <v>738</v>
      </c>
      <c r="H321" s="566">
        <v>6909.81</v>
      </c>
      <c r="I321" s="567" t="s">
        <v>3147</v>
      </c>
      <c r="J321" s="569" t="e">
        <v>#N/A</v>
      </c>
      <c r="K321" s="569" t="e">
        <v>#N/A</v>
      </c>
      <c r="L321" s="466" t="e">
        <v>#N/A</v>
      </c>
      <c r="M321" s="466" t="e">
        <v>#N/A</v>
      </c>
    </row>
    <row r="322" spans="1:13" ht="15" customHeight="1">
      <c r="A322" s="469" t="s">
        <v>1512</v>
      </c>
      <c r="B322" s="469" t="s">
        <v>1513</v>
      </c>
      <c r="C322" s="469" t="s">
        <v>1945</v>
      </c>
      <c r="D322" s="568" t="s">
        <v>1945</v>
      </c>
      <c r="E322" s="469" t="s">
        <v>1759</v>
      </c>
      <c r="F322" s="465">
        <v>6040112</v>
      </c>
      <c r="G322" s="565" t="s">
        <v>1515</v>
      </c>
      <c r="H322" s="566">
        <v>4500</v>
      </c>
      <c r="I322" s="567" t="s">
        <v>3147</v>
      </c>
      <c r="J322" s="569" t="e">
        <v>#N/A</v>
      </c>
      <c r="K322" s="569" t="e">
        <v>#N/A</v>
      </c>
      <c r="L322" s="466" t="e">
        <v>#N/A</v>
      </c>
      <c r="M322" s="466" t="e">
        <v>#N/A</v>
      </c>
    </row>
    <row r="323" spans="1:13" ht="15" customHeight="1">
      <c r="A323" s="469" t="s">
        <v>3295</v>
      </c>
      <c r="B323" s="469" t="s">
        <v>4208</v>
      </c>
      <c r="C323" s="469" t="s">
        <v>3296</v>
      </c>
      <c r="D323" s="568" t="s">
        <v>3296</v>
      </c>
      <c r="E323" s="469" t="s">
        <v>3294</v>
      </c>
      <c r="F323" s="465">
        <v>6040103</v>
      </c>
      <c r="G323" s="565" t="s">
        <v>738</v>
      </c>
      <c r="H323" s="566">
        <v>0</v>
      </c>
      <c r="I323" s="567" t="s">
        <v>3147</v>
      </c>
      <c r="J323" s="569"/>
      <c r="K323" s="569"/>
    </row>
    <row r="324" spans="1:13" ht="15" customHeight="1">
      <c r="A324" s="469" t="s">
        <v>1310</v>
      </c>
      <c r="B324" s="469" t="s">
        <v>1311</v>
      </c>
      <c r="C324" s="469" t="s">
        <v>1987</v>
      </c>
      <c r="D324" s="568" t="s">
        <v>1987</v>
      </c>
      <c r="E324" s="469" t="s">
        <v>1786</v>
      </c>
      <c r="F324" s="465">
        <v>6041015</v>
      </c>
      <c r="G324" s="565" t="s">
        <v>1314</v>
      </c>
      <c r="H324" s="566">
        <v>3626</v>
      </c>
      <c r="I324" s="567" t="s">
        <v>3147</v>
      </c>
      <c r="J324" s="569" t="e">
        <v>#N/A</v>
      </c>
      <c r="K324" s="569" t="e">
        <v>#N/A</v>
      </c>
      <c r="L324" s="466" t="e">
        <v>#N/A</v>
      </c>
      <c r="M324" s="466" t="e">
        <v>#N/A</v>
      </c>
    </row>
    <row r="325" spans="1:13" ht="15" customHeight="1">
      <c r="A325" s="469" t="s">
        <v>4209</v>
      </c>
      <c r="B325" s="469" t="s">
        <v>4210</v>
      </c>
      <c r="C325" s="469">
        <v>0</v>
      </c>
      <c r="D325" s="568">
        <v>0</v>
      </c>
      <c r="E325" s="469">
        <v>0</v>
      </c>
      <c r="F325" s="465" t="e">
        <v>#N/A</v>
      </c>
      <c r="G325" s="565" t="s">
        <v>1266</v>
      </c>
      <c r="H325" s="566">
        <v>0</v>
      </c>
      <c r="I325" s="567" t="s">
        <v>207</v>
      </c>
      <c r="J325" s="567" t="e">
        <v>#N/A</v>
      </c>
      <c r="K325" s="567" t="e">
        <v>#N/A</v>
      </c>
      <c r="L325" s="466" t="e">
        <v>#N/A</v>
      </c>
      <c r="M325" s="466" t="e">
        <v>#N/A</v>
      </c>
    </row>
    <row r="326" spans="1:13" ht="15" customHeight="1">
      <c r="A326" s="469" t="s">
        <v>4211</v>
      </c>
      <c r="B326" s="469" t="s">
        <v>1323</v>
      </c>
      <c r="C326" s="469">
        <v>0</v>
      </c>
      <c r="D326" s="568">
        <v>0</v>
      </c>
      <c r="E326" s="469">
        <v>0</v>
      </c>
      <c r="F326" s="465">
        <v>6040205</v>
      </c>
      <c r="G326" s="565" t="s">
        <v>1328</v>
      </c>
      <c r="H326" s="566">
        <v>0</v>
      </c>
      <c r="I326" s="567" t="s">
        <v>207</v>
      </c>
      <c r="J326" s="567" t="e">
        <v>#N/A</v>
      </c>
      <c r="K326" s="567" t="e">
        <v>#N/A</v>
      </c>
      <c r="L326" s="466" t="e">
        <v>#N/A</v>
      </c>
      <c r="M326" s="466" t="e">
        <v>#N/A</v>
      </c>
    </row>
    <row r="327" spans="1:13" ht="15" customHeight="1">
      <c r="A327" s="469" t="s">
        <v>4212</v>
      </c>
      <c r="B327" s="469" t="s">
        <v>4213</v>
      </c>
      <c r="C327" s="469">
        <v>0</v>
      </c>
      <c r="D327" s="568">
        <v>0</v>
      </c>
      <c r="E327" s="469">
        <v>0</v>
      </c>
      <c r="F327" s="465">
        <v>6040206</v>
      </c>
      <c r="G327" s="565" t="s">
        <v>4214</v>
      </c>
      <c r="H327" s="566">
        <v>0</v>
      </c>
      <c r="I327" s="567" t="s">
        <v>207</v>
      </c>
      <c r="J327" s="567" t="e">
        <v>#N/A</v>
      </c>
      <c r="K327" s="567" t="e">
        <v>#N/A</v>
      </c>
      <c r="L327" s="466" t="e">
        <v>#N/A</v>
      </c>
      <c r="M327" s="466" t="e">
        <v>#N/A</v>
      </c>
    </row>
    <row r="328" spans="1:13" ht="15" customHeight="1">
      <c r="A328" s="469" t="s">
        <v>4215</v>
      </c>
      <c r="B328" s="469" t="s">
        <v>4216</v>
      </c>
      <c r="C328" s="469">
        <v>0</v>
      </c>
      <c r="D328" s="568">
        <v>0</v>
      </c>
      <c r="E328" s="469">
        <v>0</v>
      </c>
      <c r="F328" s="465" t="e">
        <v>#N/A</v>
      </c>
      <c r="G328" s="565" t="s">
        <v>4217</v>
      </c>
      <c r="H328" s="566">
        <v>0</v>
      </c>
      <c r="I328" s="567" t="s">
        <v>207</v>
      </c>
      <c r="J328" s="567" t="e">
        <v>#N/A</v>
      </c>
      <c r="K328" s="567" t="e">
        <v>#N/A</v>
      </c>
      <c r="L328" s="466" t="e">
        <v>#N/A</v>
      </c>
      <c r="M328" s="466" t="e">
        <v>#N/A</v>
      </c>
    </row>
    <row r="329" spans="1:13" ht="15" customHeight="1">
      <c r="A329" s="469" t="s">
        <v>450</v>
      </c>
      <c r="B329" s="469" t="s">
        <v>449</v>
      </c>
      <c r="C329" s="469">
        <v>0</v>
      </c>
      <c r="D329" s="568">
        <v>0</v>
      </c>
      <c r="E329" s="469">
        <v>0</v>
      </c>
      <c r="F329" s="465">
        <v>6041010</v>
      </c>
      <c r="G329" s="565" t="s">
        <v>780</v>
      </c>
      <c r="H329" s="566">
        <v>0</v>
      </c>
      <c r="I329" s="567" t="s">
        <v>207</v>
      </c>
      <c r="J329" s="567" t="e">
        <v>#N/A</v>
      </c>
      <c r="K329" s="567" t="e">
        <v>#N/A</v>
      </c>
      <c r="L329" s="466" t="e">
        <v>#N/A</v>
      </c>
      <c r="M329" s="466" t="e">
        <v>#N/A</v>
      </c>
    </row>
    <row r="330" spans="1:13" ht="15" customHeight="1">
      <c r="A330" s="469" t="s">
        <v>106</v>
      </c>
      <c r="B330" s="469" t="s">
        <v>105</v>
      </c>
      <c r="C330" s="469">
        <v>0</v>
      </c>
      <c r="D330" s="568">
        <v>0</v>
      </c>
      <c r="E330" s="469">
        <v>0</v>
      </c>
      <c r="F330" s="465">
        <v>6041010</v>
      </c>
      <c r="G330" s="565" t="s">
        <v>780</v>
      </c>
      <c r="H330" s="566">
        <v>0</v>
      </c>
      <c r="I330" s="567" t="s">
        <v>207</v>
      </c>
      <c r="J330" s="567" t="e">
        <v>#N/A</v>
      </c>
      <c r="K330" s="567" t="e">
        <v>#N/A</v>
      </c>
      <c r="L330" s="466" t="e">
        <v>#N/A</v>
      </c>
      <c r="M330" s="466" t="e">
        <v>#N/A</v>
      </c>
    </row>
    <row r="331" spans="1:13" ht="15" customHeight="1">
      <c r="A331" s="469" t="s">
        <v>100</v>
      </c>
      <c r="B331" s="469" t="s">
        <v>99</v>
      </c>
      <c r="C331" s="469">
        <v>0</v>
      </c>
      <c r="D331" s="568">
        <v>0</v>
      </c>
      <c r="E331" s="469">
        <v>0</v>
      </c>
      <c r="F331" s="465">
        <v>6041010</v>
      </c>
      <c r="G331" s="565" t="s">
        <v>780</v>
      </c>
      <c r="H331" s="566">
        <v>0</v>
      </c>
      <c r="I331" s="567" t="s">
        <v>207</v>
      </c>
      <c r="J331" s="567" t="e">
        <v>#N/A</v>
      </c>
      <c r="K331" s="567" t="e">
        <v>#N/A</v>
      </c>
      <c r="L331" s="466" t="e">
        <v>#N/A</v>
      </c>
      <c r="M331" s="466" t="e">
        <v>#N/A</v>
      </c>
    </row>
    <row r="332" spans="1:13" ht="15" customHeight="1">
      <c r="A332" s="469" t="s">
        <v>439</v>
      </c>
      <c r="B332" s="469" t="s">
        <v>4218</v>
      </c>
      <c r="C332" s="469">
        <v>0</v>
      </c>
      <c r="D332" s="568">
        <v>0</v>
      </c>
      <c r="E332" s="469">
        <v>0</v>
      </c>
      <c r="F332" s="465">
        <v>6041022</v>
      </c>
      <c r="G332" s="565" t="s">
        <v>1179</v>
      </c>
      <c r="H332" s="566">
        <v>0</v>
      </c>
      <c r="I332" s="567" t="s">
        <v>207</v>
      </c>
      <c r="J332" s="567" t="e">
        <v>#N/A</v>
      </c>
      <c r="K332" s="567" t="e">
        <v>#N/A</v>
      </c>
      <c r="L332" s="466" t="e">
        <v>#N/A</v>
      </c>
      <c r="M332" s="466" t="e">
        <v>#N/A</v>
      </c>
    </row>
    <row r="333" spans="1:13" ht="15" customHeight="1">
      <c r="A333" s="469" t="s">
        <v>174</v>
      </c>
      <c r="B333" s="469" t="s">
        <v>173</v>
      </c>
      <c r="C333" s="469">
        <v>0</v>
      </c>
      <c r="D333" s="568">
        <v>0</v>
      </c>
      <c r="E333" s="469">
        <v>0</v>
      </c>
      <c r="F333" s="465">
        <v>6041003</v>
      </c>
      <c r="G333" s="565" t="s">
        <v>790</v>
      </c>
      <c r="H333" s="566">
        <v>0</v>
      </c>
      <c r="I333" s="567" t="s">
        <v>207</v>
      </c>
      <c r="J333" s="567" t="e">
        <v>#N/A</v>
      </c>
      <c r="K333" s="567" t="e">
        <v>#N/A</v>
      </c>
      <c r="L333" s="466" t="e">
        <v>#N/A</v>
      </c>
      <c r="M333" s="466" t="e">
        <v>#N/A</v>
      </c>
    </row>
    <row r="334" spans="1:13" ht="15" customHeight="1">
      <c r="A334" s="469" t="s">
        <v>95</v>
      </c>
      <c r="B334" s="469" t="s">
        <v>94</v>
      </c>
      <c r="C334" s="469">
        <v>0</v>
      </c>
      <c r="D334" s="568">
        <v>0</v>
      </c>
      <c r="E334" s="469">
        <v>0</v>
      </c>
      <c r="F334" s="465">
        <v>6041003</v>
      </c>
      <c r="G334" s="565" t="s">
        <v>790</v>
      </c>
      <c r="H334" s="566">
        <v>0</v>
      </c>
      <c r="I334" s="567" t="s">
        <v>207</v>
      </c>
      <c r="J334" s="567" t="e">
        <v>#N/A</v>
      </c>
      <c r="K334" s="567" t="e">
        <v>#N/A</v>
      </c>
      <c r="L334" s="466" t="e">
        <v>#N/A</v>
      </c>
      <c r="M334" s="466" t="e">
        <v>#N/A</v>
      </c>
    </row>
    <row r="335" spans="1:13" ht="15" customHeight="1">
      <c r="A335" s="469" t="s">
        <v>85</v>
      </c>
      <c r="B335" s="469" t="s">
        <v>84</v>
      </c>
      <c r="C335" s="469">
        <v>0</v>
      </c>
      <c r="D335" s="568">
        <v>0</v>
      </c>
      <c r="E335" s="469">
        <v>0</v>
      </c>
      <c r="F335" s="465">
        <v>6041003</v>
      </c>
      <c r="G335" s="565" t="s">
        <v>790</v>
      </c>
      <c r="H335" s="566">
        <v>0</v>
      </c>
      <c r="I335" s="567" t="s">
        <v>207</v>
      </c>
      <c r="J335" s="567" t="e">
        <v>#N/A</v>
      </c>
      <c r="K335" s="567" t="e">
        <v>#N/A</v>
      </c>
      <c r="L335" s="466" t="e">
        <v>#N/A</v>
      </c>
      <c r="M335" s="466" t="e">
        <v>#N/A</v>
      </c>
    </row>
    <row r="336" spans="1:13" ht="15" customHeight="1">
      <c r="A336" s="469" t="s">
        <v>87</v>
      </c>
      <c r="B336" s="469" t="s">
        <v>86</v>
      </c>
      <c r="C336" s="469">
        <v>0</v>
      </c>
      <c r="D336" s="568">
        <v>0</v>
      </c>
      <c r="E336" s="469">
        <v>0</v>
      </c>
      <c r="F336" s="465">
        <v>6041003</v>
      </c>
      <c r="G336" s="565" t="s">
        <v>790</v>
      </c>
      <c r="H336" s="566">
        <v>0</v>
      </c>
      <c r="I336" s="567" t="s">
        <v>207</v>
      </c>
      <c r="J336" s="567" t="e">
        <v>#N/A</v>
      </c>
      <c r="K336" s="567" t="e">
        <v>#N/A</v>
      </c>
      <c r="L336" s="466" t="e">
        <v>#N/A</v>
      </c>
      <c r="M336" s="466" t="e">
        <v>#N/A</v>
      </c>
    </row>
    <row r="337" spans="1:13" ht="15" customHeight="1">
      <c r="A337" s="469" t="s">
        <v>4219</v>
      </c>
      <c r="B337" s="469" t="s">
        <v>796</v>
      </c>
      <c r="C337" s="469">
        <v>0</v>
      </c>
      <c r="D337" s="568">
        <v>0</v>
      </c>
      <c r="E337" s="469">
        <v>0</v>
      </c>
      <c r="F337" s="465">
        <v>60502</v>
      </c>
      <c r="G337" s="565" t="s">
        <v>801</v>
      </c>
      <c r="H337" s="566">
        <v>0</v>
      </c>
      <c r="I337" s="567" t="s">
        <v>207</v>
      </c>
      <c r="J337" s="567" t="e">
        <v>#N/A</v>
      </c>
      <c r="K337" s="567" t="e">
        <v>#N/A</v>
      </c>
      <c r="L337" s="466" t="e">
        <v>#N/A</v>
      </c>
      <c r="M337" s="466" t="e">
        <v>#N/A</v>
      </c>
    </row>
    <row r="338" spans="1:13" ht="15" customHeight="1">
      <c r="A338" s="469" t="s">
        <v>89</v>
      </c>
      <c r="B338" s="469" t="s">
        <v>535</v>
      </c>
      <c r="C338" s="469">
        <v>0</v>
      </c>
      <c r="D338" s="568">
        <v>0</v>
      </c>
      <c r="E338" s="469">
        <v>0</v>
      </c>
      <c r="F338" s="465">
        <v>6041003</v>
      </c>
      <c r="G338" s="565" t="s">
        <v>790</v>
      </c>
      <c r="H338" s="566">
        <v>0</v>
      </c>
      <c r="I338" s="567" t="s">
        <v>207</v>
      </c>
      <c r="J338" s="567" t="e">
        <v>#N/A</v>
      </c>
      <c r="K338" s="567" t="e">
        <v>#N/A</v>
      </c>
      <c r="L338" s="466" t="e">
        <v>#N/A</v>
      </c>
      <c r="M338" s="466" t="e">
        <v>#N/A</v>
      </c>
    </row>
    <row r="339" spans="1:13" ht="15" customHeight="1">
      <c r="A339" s="469" t="s">
        <v>93</v>
      </c>
      <c r="B339" s="469" t="s">
        <v>92</v>
      </c>
      <c r="C339" s="469">
        <v>0</v>
      </c>
      <c r="D339" s="568">
        <v>0</v>
      </c>
      <c r="E339" s="469">
        <v>0</v>
      </c>
      <c r="F339" s="465">
        <v>6041003</v>
      </c>
      <c r="G339" s="565" t="s">
        <v>790</v>
      </c>
      <c r="H339" s="566">
        <v>0</v>
      </c>
      <c r="I339" s="567" t="s">
        <v>207</v>
      </c>
      <c r="J339" s="567" t="e">
        <v>#N/A</v>
      </c>
      <c r="K339" s="567" t="e">
        <v>#N/A</v>
      </c>
      <c r="L339" s="466" t="e">
        <v>#N/A</v>
      </c>
      <c r="M339" s="466" t="e">
        <v>#N/A</v>
      </c>
    </row>
    <row r="340" spans="1:13" ht="15" customHeight="1">
      <c r="A340" s="467" t="s">
        <v>91</v>
      </c>
      <c r="B340" s="469" t="s">
        <v>4220</v>
      </c>
      <c r="C340" s="469">
        <v>0</v>
      </c>
      <c r="D340" s="568">
        <v>0</v>
      </c>
      <c r="E340" s="469">
        <v>0</v>
      </c>
      <c r="F340" s="465">
        <v>6041003</v>
      </c>
      <c r="G340" s="565" t="s">
        <v>790</v>
      </c>
      <c r="H340" s="566">
        <v>0</v>
      </c>
      <c r="I340" s="567" t="s">
        <v>207</v>
      </c>
      <c r="J340" s="567" t="e">
        <v>#N/A</v>
      </c>
      <c r="K340" s="567" t="e">
        <v>#N/A</v>
      </c>
      <c r="L340" s="466" t="e">
        <v>#N/A</v>
      </c>
      <c r="M340" s="466" t="e">
        <v>#N/A</v>
      </c>
    </row>
    <row r="341" spans="1:13" ht="15" customHeight="1">
      <c r="A341" s="467" t="s">
        <v>118</v>
      </c>
      <c r="B341" s="469" t="s">
        <v>117</v>
      </c>
      <c r="C341" s="469">
        <v>0</v>
      </c>
      <c r="D341" s="568">
        <v>0</v>
      </c>
      <c r="E341" s="469">
        <v>0</v>
      </c>
      <c r="F341" s="465">
        <v>6041014</v>
      </c>
      <c r="G341" s="565" t="s">
        <v>773</v>
      </c>
      <c r="H341" s="566">
        <v>0</v>
      </c>
      <c r="I341" s="567" t="s">
        <v>207</v>
      </c>
      <c r="J341" s="567" t="e">
        <v>#N/A</v>
      </c>
      <c r="K341" s="567" t="e">
        <v>#N/A</v>
      </c>
      <c r="L341" s="466" t="e">
        <v>#N/A</v>
      </c>
      <c r="M341" s="466" t="e">
        <v>#N/A</v>
      </c>
    </row>
    <row r="342" spans="1:13" ht="15" customHeight="1">
      <c r="A342" s="466" t="s">
        <v>112</v>
      </c>
      <c r="B342" s="469" t="s">
        <v>3597</v>
      </c>
      <c r="C342" s="469">
        <v>0</v>
      </c>
      <c r="D342" s="568">
        <v>0</v>
      </c>
      <c r="E342" s="469">
        <v>0</v>
      </c>
      <c r="F342" s="465">
        <v>6041017</v>
      </c>
      <c r="G342" s="565" t="s">
        <v>1464</v>
      </c>
      <c r="H342" s="566">
        <v>0</v>
      </c>
      <c r="I342" s="567" t="s">
        <v>207</v>
      </c>
      <c r="J342" s="567" t="e">
        <v>#N/A</v>
      </c>
      <c r="K342" s="567" t="e">
        <v>#N/A</v>
      </c>
      <c r="L342" s="466" t="e">
        <v>#N/A</v>
      </c>
      <c r="M342" s="466" t="e">
        <v>#N/A</v>
      </c>
    </row>
    <row r="343" spans="1:13" ht="15" customHeight="1">
      <c r="A343" s="467" t="s">
        <v>4221</v>
      </c>
      <c r="B343" s="469" t="s">
        <v>4222</v>
      </c>
      <c r="C343" s="469">
        <v>0</v>
      </c>
      <c r="D343" s="568">
        <v>0</v>
      </c>
      <c r="E343" s="469">
        <v>0</v>
      </c>
      <c r="F343" s="465" t="e">
        <v>#N/A</v>
      </c>
      <c r="G343" s="565" t="s">
        <v>1328</v>
      </c>
      <c r="H343" s="566">
        <v>0</v>
      </c>
      <c r="I343" s="567" t="s">
        <v>207</v>
      </c>
      <c r="J343" s="567" t="e">
        <v>#N/A</v>
      </c>
      <c r="K343" s="567" t="e">
        <v>#N/A</v>
      </c>
      <c r="L343" s="466" t="e">
        <v>#N/A</v>
      </c>
      <c r="M343" s="466" t="e">
        <v>#N/A</v>
      </c>
    </row>
    <row r="344" spans="1:13" ht="15" customHeight="1">
      <c r="A344" s="469" t="s">
        <v>82</v>
      </c>
      <c r="B344" s="469" t="s">
        <v>81</v>
      </c>
      <c r="C344" s="469">
        <v>0</v>
      </c>
      <c r="D344" s="568">
        <v>0</v>
      </c>
      <c r="E344" s="469">
        <v>0</v>
      </c>
      <c r="F344" s="465">
        <v>6041001</v>
      </c>
      <c r="G344" s="565" t="s">
        <v>1195</v>
      </c>
      <c r="H344" s="566">
        <v>0</v>
      </c>
      <c r="I344" s="567" t="s">
        <v>207</v>
      </c>
      <c r="J344" s="567" t="e">
        <v>#N/A</v>
      </c>
      <c r="K344" s="567" t="e">
        <v>#N/A</v>
      </c>
      <c r="L344" s="466" t="e">
        <v>#N/A</v>
      </c>
      <c r="M344" s="466" t="e">
        <v>#N/A</v>
      </c>
    </row>
    <row r="345" spans="1:13" ht="15" customHeight="1">
      <c r="A345" s="469" t="s">
        <v>155</v>
      </c>
      <c r="B345" s="469" t="s">
        <v>157</v>
      </c>
      <c r="C345" s="469">
        <v>0</v>
      </c>
      <c r="D345" s="568">
        <v>0</v>
      </c>
      <c r="E345" s="469">
        <v>0</v>
      </c>
      <c r="F345" s="465">
        <v>6041001</v>
      </c>
      <c r="G345" s="565" t="s">
        <v>1195</v>
      </c>
      <c r="H345" s="566">
        <v>0</v>
      </c>
      <c r="I345" s="567" t="s">
        <v>207</v>
      </c>
      <c r="J345" s="567" t="e">
        <v>#N/A</v>
      </c>
      <c r="K345" s="567" t="e">
        <v>#N/A</v>
      </c>
      <c r="L345" s="466" t="e">
        <v>#N/A</v>
      </c>
      <c r="M345" s="466" t="e">
        <v>#N/A</v>
      </c>
    </row>
    <row r="346" spans="1:13" ht="15" customHeight="1">
      <c r="A346" s="469" t="s">
        <v>468</v>
      </c>
      <c r="B346" s="469" t="s">
        <v>551</v>
      </c>
      <c r="C346" s="469">
        <v>0</v>
      </c>
      <c r="D346" s="568">
        <v>0</v>
      </c>
      <c r="E346" s="469">
        <v>0</v>
      </c>
      <c r="F346" s="465">
        <v>6041014</v>
      </c>
      <c r="G346" s="565" t="s">
        <v>773</v>
      </c>
      <c r="H346" s="566">
        <v>0</v>
      </c>
      <c r="I346" s="567" t="s">
        <v>207</v>
      </c>
      <c r="J346" s="567" t="e">
        <v>#N/A</v>
      </c>
      <c r="K346" s="567" t="e">
        <v>#N/A</v>
      </c>
      <c r="L346" s="466" t="e">
        <v>#N/A</v>
      </c>
      <c r="M346" s="466" t="e">
        <v>#N/A</v>
      </c>
    </row>
    <row r="347" spans="1:13" ht="15" customHeight="1">
      <c r="A347" s="469" t="s">
        <v>4223</v>
      </c>
      <c r="B347" s="469" t="s">
        <v>123</v>
      </c>
      <c r="C347" s="469">
        <v>0</v>
      </c>
      <c r="D347" s="568">
        <v>0</v>
      </c>
      <c r="E347" s="469">
        <v>0</v>
      </c>
      <c r="F347" s="465" t="e">
        <v>#N/A</v>
      </c>
      <c r="G347" s="565" t="s">
        <v>4224</v>
      </c>
      <c r="H347" s="566">
        <v>0</v>
      </c>
      <c r="I347" s="567" t="s">
        <v>207</v>
      </c>
      <c r="J347" s="567" t="e">
        <v>#N/A</v>
      </c>
      <c r="K347" s="567" t="e">
        <v>#N/A</v>
      </c>
      <c r="L347" s="466" t="e">
        <v>#N/A</v>
      </c>
      <c r="M347" s="466" t="e">
        <v>#N/A</v>
      </c>
    </row>
    <row r="348" spans="1:13" ht="15" customHeight="1">
      <c r="A348" s="467" t="s">
        <v>137</v>
      </c>
      <c r="B348" s="469" t="s">
        <v>136</v>
      </c>
      <c r="C348" s="469">
        <v>0</v>
      </c>
      <c r="D348" s="568">
        <v>0</v>
      </c>
      <c r="E348" s="469">
        <v>0</v>
      </c>
      <c r="F348" s="465">
        <v>6041018</v>
      </c>
      <c r="G348" s="565" t="s">
        <v>1345</v>
      </c>
      <c r="H348" s="566">
        <v>0</v>
      </c>
      <c r="I348" s="567" t="s">
        <v>207</v>
      </c>
      <c r="J348" s="567" t="e">
        <v>#N/A</v>
      </c>
      <c r="K348" s="567" t="e">
        <v>#N/A</v>
      </c>
      <c r="L348" s="466" t="e">
        <v>#N/A</v>
      </c>
      <c r="M348" s="466" t="e">
        <v>#N/A</v>
      </c>
    </row>
    <row r="349" spans="1:13" ht="15" customHeight="1">
      <c r="A349" s="467" t="s">
        <v>114</v>
      </c>
      <c r="B349" s="469" t="s">
        <v>113</v>
      </c>
      <c r="C349" s="469">
        <v>0</v>
      </c>
      <c r="D349" s="568">
        <v>0</v>
      </c>
      <c r="E349" s="469">
        <v>0</v>
      </c>
      <c r="F349" s="465">
        <v>6041017</v>
      </c>
      <c r="G349" s="565" t="s">
        <v>1464</v>
      </c>
      <c r="H349" s="566">
        <v>0</v>
      </c>
      <c r="I349" s="567" t="s">
        <v>207</v>
      </c>
      <c r="J349" s="567" t="e">
        <v>#N/A</v>
      </c>
      <c r="K349" s="567" t="e">
        <v>#N/A</v>
      </c>
      <c r="L349" s="466" t="e">
        <v>#N/A</v>
      </c>
      <c r="M349" s="466" t="e">
        <v>#N/A</v>
      </c>
    </row>
    <row r="350" spans="1:13" ht="15" customHeight="1">
      <c r="A350" s="467" t="s">
        <v>78</v>
      </c>
      <c r="B350" s="469" t="s">
        <v>4225</v>
      </c>
      <c r="C350" s="469">
        <v>0</v>
      </c>
      <c r="D350" s="568">
        <v>0</v>
      </c>
      <c r="E350" s="469">
        <v>0</v>
      </c>
      <c r="F350" s="465">
        <v>6041001</v>
      </c>
      <c r="G350" s="565" t="s">
        <v>1195</v>
      </c>
      <c r="H350" s="566">
        <v>0</v>
      </c>
      <c r="I350" s="567" t="s">
        <v>207</v>
      </c>
      <c r="J350" s="567" t="e">
        <v>#N/A</v>
      </c>
      <c r="K350" s="567" t="e">
        <v>#N/A</v>
      </c>
      <c r="L350" s="466" t="e">
        <v>#N/A</v>
      </c>
      <c r="M350" s="466" t="e">
        <v>#N/A</v>
      </c>
    </row>
    <row r="351" spans="1:13" ht="15" customHeight="1">
      <c r="A351" s="467" t="s">
        <v>120</v>
      </c>
      <c r="B351" s="469" t="s">
        <v>119</v>
      </c>
      <c r="C351" s="469">
        <v>0</v>
      </c>
      <c r="D351" s="568">
        <v>0</v>
      </c>
      <c r="E351" s="469">
        <v>0</v>
      </c>
      <c r="F351" s="465" t="e">
        <v>#N/A</v>
      </c>
      <c r="G351" s="565" t="s">
        <v>768</v>
      </c>
      <c r="H351" s="566">
        <v>0</v>
      </c>
      <c r="I351" s="567" t="s">
        <v>207</v>
      </c>
      <c r="J351" s="567" t="e">
        <v>#N/A</v>
      </c>
      <c r="K351" s="567" t="e">
        <v>#N/A</v>
      </c>
      <c r="L351" s="466" t="e">
        <v>#N/A</v>
      </c>
      <c r="M351" s="466" t="e">
        <v>#N/A</v>
      </c>
    </row>
    <row r="352" spans="1:13" ht="15" customHeight="1">
      <c r="A352" s="467" t="s">
        <v>177</v>
      </c>
      <c r="B352" s="469" t="s">
        <v>178</v>
      </c>
      <c r="C352" s="469">
        <v>0</v>
      </c>
      <c r="D352" s="568">
        <v>0</v>
      </c>
      <c r="E352" s="469">
        <v>0</v>
      </c>
      <c r="F352" s="465">
        <v>6041008</v>
      </c>
      <c r="G352" s="565" t="s">
        <v>768</v>
      </c>
      <c r="H352" s="566">
        <v>0</v>
      </c>
      <c r="I352" s="567" t="s">
        <v>207</v>
      </c>
      <c r="J352" s="567" t="e">
        <v>#N/A</v>
      </c>
      <c r="K352" s="567" t="e">
        <v>#N/A</v>
      </c>
      <c r="L352" s="466" t="e">
        <v>#N/A</v>
      </c>
      <c r="M352" s="466" t="e">
        <v>#N/A</v>
      </c>
    </row>
    <row r="353" spans="1:13" ht="15" customHeight="1">
      <c r="A353" s="467" t="s">
        <v>122</v>
      </c>
      <c r="B353" s="466" t="s">
        <v>121</v>
      </c>
      <c r="C353" s="469">
        <v>0</v>
      </c>
      <c r="D353" s="568">
        <v>0</v>
      </c>
      <c r="E353" s="469">
        <v>0</v>
      </c>
      <c r="F353" s="465">
        <v>6041008</v>
      </c>
      <c r="G353" s="565" t="s">
        <v>768</v>
      </c>
      <c r="H353" s="566">
        <v>0</v>
      </c>
      <c r="I353" s="567" t="s">
        <v>207</v>
      </c>
      <c r="J353" s="567" t="e">
        <v>#N/A</v>
      </c>
      <c r="K353" s="567" t="e">
        <v>#N/A</v>
      </c>
      <c r="L353" s="466" t="e">
        <v>#N/A</v>
      </c>
      <c r="M353" s="466" t="e">
        <v>#N/A</v>
      </c>
    </row>
    <row r="354" spans="1:13" ht="15" customHeight="1">
      <c r="A354" s="467" t="s">
        <v>127</v>
      </c>
      <c r="B354" s="466" t="s">
        <v>126</v>
      </c>
      <c r="C354" s="469">
        <v>0</v>
      </c>
      <c r="D354" s="568">
        <v>0</v>
      </c>
      <c r="E354" s="469">
        <v>0</v>
      </c>
      <c r="F354" s="465" t="e">
        <v>#N/A</v>
      </c>
      <c r="G354" s="565" t="s">
        <v>768</v>
      </c>
      <c r="H354" s="566">
        <v>0</v>
      </c>
      <c r="I354" s="567" t="s">
        <v>207</v>
      </c>
      <c r="J354" s="567" t="e">
        <v>#N/A</v>
      </c>
      <c r="K354" s="567" t="e">
        <v>#N/A</v>
      </c>
      <c r="L354" s="466" t="e">
        <v>#N/A</v>
      </c>
      <c r="M354" s="466" t="e">
        <v>#N/A</v>
      </c>
    </row>
    <row r="355" spans="1:13" ht="15" customHeight="1">
      <c r="A355" s="467" t="s">
        <v>461</v>
      </c>
      <c r="B355" s="466" t="s">
        <v>462</v>
      </c>
      <c r="C355" s="469">
        <v>0</v>
      </c>
      <c r="D355" s="568">
        <v>0</v>
      </c>
      <c r="E355" s="469">
        <v>0</v>
      </c>
      <c r="F355" s="465">
        <v>6041008</v>
      </c>
      <c r="G355" s="565" t="s">
        <v>768</v>
      </c>
      <c r="H355" s="566">
        <v>0</v>
      </c>
      <c r="I355" s="567" t="s">
        <v>207</v>
      </c>
      <c r="J355" s="567" t="e">
        <v>#N/A</v>
      </c>
      <c r="K355" s="567" t="e">
        <v>#N/A</v>
      </c>
      <c r="L355" s="466" t="e">
        <v>#N/A</v>
      </c>
      <c r="M355" s="466" t="e">
        <v>#N/A</v>
      </c>
    </row>
    <row r="356" spans="1:13" ht="15" customHeight="1">
      <c r="A356" s="467" t="s">
        <v>4226</v>
      </c>
      <c r="B356" s="466" t="s">
        <v>1324</v>
      </c>
      <c r="C356" s="469">
        <v>0</v>
      </c>
      <c r="D356" s="568">
        <v>0</v>
      </c>
      <c r="E356" s="469">
        <v>0</v>
      </c>
      <c r="F356" s="465">
        <v>6040205</v>
      </c>
      <c r="G356" s="565" t="s">
        <v>1328</v>
      </c>
      <c r="H356" s="566">
        <v>0</v>
      </c>
      <c r="I356" s="567" t="s">
        <v>207</v>
      </c>
      <c r="J356" s="567" t="e">
        <v>#N/A</v>
      </c>
      <c r="K356" s="567" t="e">
        <v>#N/A</v>
      </c>
      <c r="L356" s="466" t="e">
        <v>#N/A</v>
      </c>
      <c r="M356" s="466" t="e">
        <v>#N/A</v>
      </c>
    </row>
    <row r="357" spans="1:13" ht="15" customHeight="1">
      <c r="A357" s="467" t="s">
        <v>4227</v>
      </c>
      <c r="B357" s="466" t="s">
        <v>787</v>
      </c>
      <c r="C357" s="469">
        <v>0</v>
      </c>
      <c r="D357" s="568">
        <v>0</v>
      </c>
      <c r="E357" s="469">
        <v>0</v>
      </c>
      <c r="F357" s="465">
        <v>6041008</v>
      </c>
      <c r="G357" s="565" t="s">
        <v>768</v>
      </c>
      <c r="H357" s="566">
        <v>0</v>
      </c>
      <c r="I357" s="567" t="s">
        <v>207</v>
      </c>
      <c r="J357" s="567" t="e">
        <v>#N/A</v>
      </c>
      <c r="K357" s="567" t="e">
        <v>#N/A</v>
      </c>
      <c r="L357" s="466" t="e">
        <v>#N/A</v>
      </c>
      <c r="M357" s="466" t="e">
        <v>#N/A</v>
      </c>
    </row>
    <row r="358" spans="1:13" ht="15" customHeight="1">
      <c r="A358" s="467" t="s">
        <v>110</v>
      </c>
      <c r="B358" s="466" t="s">
        <v>103</v>
      </c>
      <c r="C358" s="469">
        <v>0</v>
      </c>
      <c r="D358" s="568">
        <v>0</v>
      </c>
      <c r="E358" s="469">
        <v>0</v>
      </c>
      <c r="F358" s="465">
        <v>6041008</v>
      </c>
      <c r="G358" s="565" t="s">
        <v>768</v>
      </c>
      <c r="H358" s="566">
        <v>0</v>
      </c>
      <c r="I358" s="567" t="s">
        <v>207</v>
      </c>
      <c r="J358" s="567" t="e">
        <v>#N/A</v>
      </c>
      <c r="K358" s="567" t="e">
        <v>#N/A</v>
      </c>
      <c r="L358" s="466" t="e">
        <v>#N/A</v>
      </c>
      <c r="M358" s="466" t="e">
        <v>#N/A</v>
      </c>
    </row>
    <row r="359" spans="1:13" ht="15" customHeight="1">
      <c r="A359" s="467" t="s">
        <v>470</v>
      </c>
      <c r="B359" s="466" t="s">
        <v>469</v>
      </c>
      <c r="C359" s="469">
        <v>0</v>
      </c>
      <c r="D359" s="568">
        <v>0</v>
      </c>
      <c r="E359" s="469">
        <v>0</v>
      </c>
      <c r="F359" s="465">
        <v>6041015</v>
      </c>
      <c r="G359" s="565" t="s">
        <v>1314</v>
      </c>
      <c r="H359" s="566">
        <v>0</v>
      </c>
      <c r="I359" s="567" t="s">
        <v>207</v>
      </c>
      <c r="J359" s="567" t="e">
        <v>#N/A</v>
      </c>
      <c r="K359" s="567" t="e">
        <v>#N/A</v>
      </c>
      <c r="L359" s="466" t="e">
        <v>#N/A</v>
      </c>
      <c r="M359" s="466" t="e">
        <v>#N/A</v>
      </c>
    </row>
    <row r="360" spans="1:13" ht="15" customHeight="1">
      <c r="A360" s="467" t="s">
        <v>102</v>
      </c>
      <c r="B360" s="466" t="s">
        <v>101</v>
      </c>
      <c r="C360" s="469">
        <v>0</v>
      </c>
      <c r="D360" s="568">
        <v>0</v>
      </c>
      <c r="E360" s="469">
        <v>0</v>
      </c>
      <c r="F360" s="465" t="e">
        <v>#N/A</v>
      </c>
      <c r="G360" s="565" t="s">
        <v>4228</v>
      </c>
      <c r="H360" s="566">
        <v>0</v>
      </c>
      <c r="I360" s="567" t="s">
        <v>207</v>
      </c>
      <c r="J360" s="567" t="e">
        <v>#N/A</v>
      </c>
      <c r="K360" s="567" t="e">
        <v>#N/A</v>
      </c>
      <c r="L360" s="466" t="e">
        <v>#N/A</v>
      </c>
      <c r="M360" s="466" t="e">
        <v>#N/A</v>
      </c>
    </row>
    <row r="361" spans="1:13" ht="15" customHeight="1">
      <c r="A361" s="467" t="s">
        <v>4229</v>
      </c>
      <c r="B361" s="466" t="s">
        <v>4230</v>
      </c>
      <c r="C361" s="469">
        <v>0</v>
      </c>
      <c r="D361" s="568">
        <v>0</v>
      </c>
      <c r="E361" s="469">
        <v>0</v>
      </c>
      <c r="F361" s="465">
        <v>6041015</v>
      </c>
      <c r="G361" s="565" t="s">
        <v>1314</v>
      </c>
      <c r="H361" s="566">
        <v>0</v>
      </c>
      <c r="I361" s="567" t="s">
        <v>207</v>
      </c>
      <c r="J361" s="567" t="e">
        <v>#N/A</v>
      </c>
      <c r="K361" s="567" t="e">
        <v>#N/A</v>
      </c>
      <c r="L361" s="466" t="e">
        <v>#N/A</v>
      </c>
      <c r="M361" s="466" t="e">
        <v>#N/A</v>
      </c>
    </row>
    <row r="362" spans="1:13" ht="15" customHeight="1">
      <c r="A362" s="467" t="s">
        <v>98</v>
      </c>
      <c r="B362" s="466" t="s">
        <v>97</v>
      </c>
      <c r="C362" s="469">
        <v>0</v>
      </c>
      <c r="D362" s="568">
        <v>0</v>
      </c>
      <c r="E362" s="469">
        <v>0</v>
      </c>
      <c r="F362" s="465" t="e">
        <v>#N/A</v>
      </c>
      <c r="G362" s="565" t="s">
        <v>4228</v>
      </c>
      <c r="H362" s="566">
        <v>0</v>
      </c>
      <c r="I362" s="567" t="s">
        <v>207</v>
      </c>
      <c r="J362" s="567" t="e">
        <v>#N/A</v>
      </c>
      <c r="K362" s="567" t="e">
        <v>#N/A</v>
      </c>
      <c r="L362" s="466" t="e">
        <v>#N/A</v>
      </c>
      <c r="M362" s="466" t="e">
        <v>#N/A</v>
      </c>
    </row>
    <row r="363" spans="1:13" ht="15" customHeight="1">
      <c r="A363" s="467" t="s">
        <v>4231</v>
      </c>
      <c r="B363" s="466" t="s">
        <v>4232</v>
      </c>
      <c r="C363" s="469">
        <v>0</v>
      </c>
      <c r="D363" s="568">
        <v>0</v>
      </c>
      <c r="E363" s="469">
        <v>0</v>
      </c>
      <c r="F363" s="465" t="e">
        <v>#N/A</v>
      </c>
      <c r="G363" s="565" t="s">
        <v>1314</v>
      </c>
      <c r="H363" s="566">
        <v>0</v>
      </c>
      <c r="I363" s="567" t="s">
        <v>207</v>
      </c>
      <c r="J363" s="567" t="e">
        <v>#N/A</v>
      </c>
      <c r="K363" s="567" t="e">
        <v>#N/A</v>
      </c>
      <c r="L363" s="466" t="e">
        <v>#N/A</v>
      </c>
      <c r="M363" s="466" t="e">
        <v>#N/A</v>
      </c>
    </row>
    <row r="364" spans="1:13" ht="15" customHeight="1">
      <c r="A364" s="467" t="s">
        <v>104</v>
      </c>
      <c r="B364" s="466" t="s">
        <v>103</v>
      </c>
      <c r="C364" s="469">
        <v>0</v>
      </c>
      <c r="D364" s="568">
        <v>0</v>
      </c>
      <c r="E364" s="469">
        <v>0</v>
      </c>
      <c r="F364" s="465" t="e">
        <v>#N/A</v>
      </c>
      <c r="G364" s="565" t="s">
        <v>4228</v>
      </c>
      <c r="H364" s="566">
        <v>0</v>
      </c>
      <c r="I364" s="567" t="s">
        <v>207</v>
      </c>
      <c r="J364" s="567" t="e">
        <v>#N/A</v>
      </c>
      <c r="K364" s="567" t="e">
        <v>#N/A</v>
      </c>
      <c r="L364" s="466" t="e">
        <v>#N/A</v>
      </c>
      <c r="M364" s="466" t="e">
        <v>#N/A</v>
      </c>
    </row>
    <row r="365" spans="1:13" ht="15" customHeight="1">
      <c r="A365" s="467" t="s">
        <v>4233</v>
      </c>
      <c r="B365" s="466" t="s">
        <v>4234</v>
      </c>
      <c r="C365" s="469">
        <v>0</v>
      </c>
      <c r="D365" s="568">
        <v>0</v>
      </c>
      <c r="E365" s="469">
        <v>0</v>
      </c>
      <c r="F365" s="465" t="e">
        <v>#N/A</v>
      </c>
      <c r="G365" s="565" t="s">
        <v>1314</v>
      </c>
      <c r="H365" s="566">
        <v>0</v>
      </c>
      <c r="I365" s="567" t="s">
        <v>207</v>
      </c>
      <c r="J365" s="567" t="e">
        <v>#N/A</v>
      </c>
      <c r="K365" s="567" t="e">
        <v>#N/A</v>
      </c>
      <c r="L365" s="466" t="e">
        <v>#N/A</v>
      </c>
      <c r="M365" s="466" t="e">
        <v>#N/A</v>
      </c>
    </row>
    <row r="366" spans="1:13" ht="15" customHeight="1">
      <c r="A366" s="467" t="s">
        <v>129</v>
      </c>
      <c r="B366" s="466" t="s">
        <v>128</v>
      </c>
      <c r="C366" s="469">
        <v>0</v>
      </c>
      <c r="D366" s="568">
        <v>0</v>
      </c>
      <c r="E366" s="469">
        <v>0</v>
      </c>
      <c r="F366" s="465">
        <v>6041016</v>
      </c>
      <c r="G366" s="565" t="s">
        <v>1185</v>
      </c>
      <c r="H366" s="566">
        <v>0</v>
      </c>
      <c r="I366" s="567" t="s">
        <v>207</v>
      </c>
      <c r="J366" s="567" t="e">
        <v>#N/A</v>
      </c>
      <c r="K366" s="567" t="e">
        <v>#N/A</v>
      </c>
      <c r="L366" s="466" t="e">
        <v>#N/A</v>
      </c>
      <c r="M366" s="466" t="e">
        <v>#N/A</v>
      </c>
    </row>
    <row r="367" spans="1:13" ht="15" customHeight="1">
      <c r="A367" s="467" t="s">
        <v>131</v>
      </c>
      <c r="B367" s="466" t="s">
        <v>130</v>
      </c>
      <c r="C367" s="469">
        <v>0</v>
      </c>
      <c r="D367" s="568">
        <v>0</v>
      </c>
      <c r="E367" s="469">
        <v>0</v>
      </c>
      <c r="F367" s="465">
        <v>6041004</v>
      </c>
      <c r="G367" s="565" t="s">
        <v>4235</v>
      </c>
      <c r="H367" s="566">
        <v>0</v>
      </c>
      <c r="I367" s="567" t="s">
        <v>207</v>
      </c>
      <c r="J367" s="567" t="e">
        <v>#N/A</v>
      </c>
      <c r="K367" s="567" t="e">
        <v>#N/A</v>
      </c>
      <c r="L367" s="466" t="e">
        <v>#N/A</v>
      </c>
      <c r="M367" s="466" t="e">
        <v>#N/A</v>
      </c>
    </row>
    <row r="368" spans="1:13" ht="15" customHeight="1">
      <c r="A368" s="467" t="s">
        <v>4236</v>
      </c>
      <c r="B368" s="466" t="s">
        <v>4237</v>
      </c>
      <c r="C368" s="469">
        <v>0</v>
      </c>
      <c r="D368" s="568">
        <v>0</v>
      </c>
      <c r="E368" s="469">
        <v>0</v>
      </c>
      <c r="F368" s="465" t="e">
        <v>#N/A</v>
      </c>
      <c r="G368" s="565"/>
      <c r="H368" s="566">
        <v>0</v>
      </c>
      <c r="I368" s="567" t="s">
        <v>207</v>
      </c>
      <c r="J368" s="567" t="e">
        <v>#N/A</v>
      </c>
      <c r="K368" s="567" t="e">
        <v>#N/A</v>
      </c>
      <c r="L368" s="466" t="e">
        <v>#N/A</v>
      </c>
      <c r="M368" s="466" t="e">
        <v>#N/A</v>
      </c>
    </row>
    <row r="369" spans="1:13" ht="15" customHeight="1">
      <c r="A369" s="467" t="s">
        <v>471</v>
      </c>
      <c r="B369" s="466" t="s">
        <v>3531</v>
      </c>
      <c r="C369" s="469">
        <v>0</v>
      </c>
      <c r="D369" s="568">
        <v>0</v>
      </c>
      <c r="E369" s="469">
        <v>0</v>
      </c>
      <c r="F369" s="465">
        <v>6041007</v>
      </c>
      <c r="G369" s="565" t="s">
        <v>4238</v>
      </c>
      <c r="H369" s="566">
        <v>0</v>
      </c>
      <c r="I369" s="567" t="s">
        <v>207</v>
      </c>
      <c r="J369" s="567" t="e">
        <v>#N/A</v>
      </c>
      <c r="K369" s="567" t="e">
        <v>#N/A</v>
      </c>
      <c r="L369" s="466" t="e">
        <v>#N/A</v>
      </c>
      <c r="M369" s="466" t="e">
        <v>#N/A</v>
      </c>
    </row>
    <row r="370" spans="1:13" ht="15" customHeight="1">
      <c r="A370" s="467" t="s">
        <v>550</v>
      </c>
      <c r="B370" s="466" t="s">
        <v>787</v>
      </c>
      <c r="C370" s="469" t="s">
        <v>1985</v>
      </c>
      <c r="D370" s="568" t="s">
        <v>1985</v>
      </c>
      <c r="E370" s="469" t="s">
        <v>787</v>
      </c>
      <c r="F370" s="465">
        <v>6041008</v>
      </c>
      <c r="G370" s="565" t="s">
        <v>768</v>
      </c>
      <c r="H370" s="566">
        <v>20701.86</v>
      </c>
      <c r="I370" s="567" t="s">
        <v>3147</v>
      </c>
      <c r="J370" s="569" t="e">
        <v>#N/A</v>
      </c>
      <c r="K370" s="569" t="e">
        <v>#N/A</v>
      </c>
      <c r="L370" s="466" t="e">
        <v>#N/A</v>
      </c>
      <c r="M370" s="466" t="e">
        <v>#N/A</v>
      </c>
    </row>
    <row r="371" spans="1:13" ht="15" customHeight="1">
      <c r="A371" s="467" t="s">
        <v>473</v>
      </c>
      <c r="B371" s="466" t="s">
        <v>472</v>
      </c>
      <c r="C371" s="469">
        <v>0</v>
      </c>
      <c r="D371" s="568">
        <v>0</v>
      </c>
      <c r="E371" s="469">
        <v>0</v>
      </c>
      <c r="F371" s="465">
        <v>6041005</v>
      </c>
      <c r="G371" s="565" t="s">
        <v>4239</v>
      </c>
      <c r="H371" s="566">
        <v>0</v>
      </c>
      <c r="I371" s="567" t="s">
        <v>207</v>
      </c>
      <c r="J371" s="567" t="e">
        <v>#N/A</v>
      </c>
      <c r="K371" s="567" t="e">
        <v>#N/A</v>
      </c>
      <c r="L371" s="466" t="e">
        <v>#N/A</v>
      </c>
      <c r="M371" s="466" t="e">
        <v>#N/A</v>
      </c>
    </row>
    <row r="372" spans="1:13" ht="15" customHeight="1">
      <c r="A372" s="467" t="s">
        <v>452</v>
      </c>
      <c r="B372" s="466" t="s">
        <v>4240</v>
      </c>
      <c r="C372" s="469">
        <v>0</v>
      </c>
      <c r="D372" s="568">
        <v>0</v>
      </c>
      <c r="E372" s="469">
        <v>0</v>
      </c>
      <c r="F372" s="465">
        <v>6041001</v>
      </c>
      <c r="G372" s="565" t="s">
        <v>1195</v>
      </c>
      <c r="H372" s="566">
        <v>0</v>
      </c>
      <c r="I372" s="567" t="s">
        <v>207</v>
      </c>
      <c r="J372" s="567" t="e">
        <v>#N/A</v>
      </c>
      <c r="K372" s="567" t="e">
        <v>#N/A</v>
      </c>
      <c r="L372" s="466" t="e">
        <v>#N/A</v>
      </c>
      <c r="M372" s="466" t="e">
        <v>#N/A</v>
      </c>
    </row>
    <row r="373" spans="1:13" ht="15" customHeight="1">
      <c r="A373" s="467" t="s">
        <v>80</v>
      </c>
      <c r="B373" s="466" t="s">
        <v>79</v>
      </c>
      <c r="C373" s="469">
        <v>0</v>
      </c>
      <c r="D373" s="568">
        <v>0</v>
      </c>
      <c r="E373" s="469">
        <v>0</v>
      </c>
      <c r="F373" s="465">
        <v>6041001</v>
      </c>
      <c r="G373" s="565" t="s">
        <v>1195</v>
      </c>
      <c r="H373" s="566">
        <v>0</v>
      </c>
      <c r="I373" s="567" t="s">
        <v>207</v>
      </c>
      <c r="J373" s="567" t="e">
        <v>#N/A</v>
      </c>
      <c r="K373" s="567" t="e">
        <v>#N/A</v>
      </c>
      <c r="L373" s="466" t="e">
        <v>#N/A</v>
      </c>
      <c r="M373" s="466" t="e">
        <v>#N/A</v>
      </c>
    </row>
    <row r="374" spans="1:13" ht="15" customHeight="1">
      <c r="A374" s="467" t="s">
        <v>74</v>
      </c>
      <c r="B374" s="466" t="s">
        <v>73</v>
      </c>
      <c r="C374" s="469">
        <v>0</v>
      </c>
      <c r="D374" s="568">
        <v>0</v>
      </c>
      <c r="E374" s="469">
        <v>0</v>
      </c>
      <c r="F374" s="465">
        <v>6041001</v>
      </c>
      <c r="G374" s="565" t="s">
        <v>1195</v>
      </c>
      <c r="H374" s="566">
        <v>0</v>
      </c>
      <c r="I374" s="567" t="s">
        <v>207</v>
      </c>
      <c r="J374" s="567" t="e">
        <v>#N/A</v>
      </c>
      <c r="K374" s="567" t="e">
        <v>#N/A</v>
      </c>
      <c r="L374" s="466" t="e">
        <v>#N/A</v>
      </c>
      <c r="M374" s="466" t="e">
        <v>#N/A</v>
      </c>
    </row>
    <row r="375" spans="1:13" ht="15" customHeight="1">
      <c r="A375" s="467" t="s">
        <v>76</v>
      </c>
      <c r="B375" s="466" t="s">
        <v>75</v>
      </c>
      <c r="C375" s="469">
        <v>0</v>
      </c>
      <c r="D375" s="568">
        <v>0</v>
      </c>
      <c r="E375" s="469">
        <v>0</v>
      </c>
      <c r="F375" s="465">
        <v>6041001</v>
      </c>
      <c r="G375" s="565" t="s">
        <v>1195</v>
      </c>
      <c r="H375" s="566">
        <v>0</v>
      </c>
      <c r="I375" s="567" t="s">
        <v>207</v>
      </c>
      <c r="J375" s="567" t="e">
        <v>#N/A</v>
      </c>
      <c r="K375" s="567" t="e">
        <v>#N/A</v>
      </c>
      <c r="L375" s="466" t="e">
        <v>#N/A</v>
      </c>
      <c r="M375" s="466" t="e">
        <v>#N/A</v>
      </c>
    </row>
    <row r="376" spans="1:13" ht="15" customHeight="1">
      <c r="A376" s="467" t="s">
        <v>116</v>
      </c>
      <c r="B376" s="466" t="s">
        <v>4241</v>
      </c>
      <c r="C376" s="469">
        <v>0</v>
      </c>
      <c r="D376" s="568">
        <v>0</v>
      </c>
      <c r="E376" s="469">
        <v>0</v>
      </c>
      <c r="F376" s="465">
        <v>6041016</v>
      </c>
      <c r="G376" s="565" t="s">
        <v>1185</v>
      </c>
      <c r="H376" s="566">
        <v>0</v>
      </c>
      <c r="I376" s="567" t="s">
        <v>207</v>
      </c>
      <c r="J376" s="567" t="e">
        <v>#N/A</v>
      </c>
      <c r="K376" s="567" t="e">
        <v>#N/A</v>
      </c>
      <c r="L376" s="466" t="e">
        <v>#N/A</v>
      </c>
      <c r="M376" s="466" t="e">
        <v>#N/A</v>
      </c>
    </row>
    <row r="377" spans="1:13" ht="15" customHeight="1">
      <c r="A377" s="467" t="s">
        <v>125</v>
      </c>
      <c r="B377" s="466" t="s">
        <v>124</v>
      </c>
      <c r="C377" s="469">
        <v>0</v>
      </c>
      <c r="D377" s="568">
        <v>0</v>
      </c>
      <c r="E377" s="469">
        <v>0</v>
      </c>
      <c r="F377" s="465">
        <v>6041016</v>
      </c>
      <c r="G377" s="565" t="s">
        <v>1185</v>
      </c>
      <c r="H377" s="566">
        <v>0</v>
      </c>
      <c r="I377" s="567" t="s">
        <v>207</v>
      </c>
      <c r="J377" s="567" t="e">
        <v>#N/A</v>
      </c>
      <c r="K377" s="567" t="e">
        <v>#N/A</v>
      </c>
      <c r="L377" s="466" t="e">
        <v>#N/A</v>
      </c>
      <c r="M377" s="466" t="e">
        <v>#N/A</v>
      </c>
    </row>
    <row r="378" spans="1:13" ht="15" customHeight="1">
      <c r="A378" s="467" t="s">
        <v>4242</v>
      </c>
      <c r="B378" s="466" t="s">
        <v>4243</v>
      </c>
      <c r="C378" s="469">
        <v>0</v>
      </c>
      <c r="D378" s="568">
        <v>0</v>
      </c>
      <c r="E378" s="469">
        <v>0</v>
      </c>
      <c r="F378" s="465">
        <v>6041001</v>
      </c>
      <c r="G378" s="565" t="s">
        <v>1195</v>
      </c>
      <c r="H378" s="566">
        <v>0</v>
      </c>
      <c r="I378" s="567" t="s">
        <v>207</v>
      </c>
      <c r="J378" s="567" t="e">
        <v>#N/A</v>
      </c>
      <c r="K378" s="567" t="e">
        <v>#N/A</v>
      </c>
      <c r="L378" s="466" t="e">
        <v>#N/A</v>
      </c>
      <c r="M378" s="466" t="e">
        <v>#N/A</v>
      </c>
    </row>
    <row r="379" spans="1:13" ht="15" customHeight="1">
      <c r="A379" s="467" t="s">
        <v>4244</v>
      </c>
      <c r="B379" s="466" t="s">
        <v>4245</v>
      </c>
      <c r="C379" s="469">
        <v>0</v>
      </c>
      <c r="D379" s="568">
        <v>0</v>
      </c>
      <c r="E379" s="469">
        <v>0</v>
      </c>
      <c r="F379" s="465">
        <v>6040603</v>
      </c>
      <c r="G379" s="565" t="s">
        <v>34</v>
      </c>
      <c r="H379" s="566">
        <v>0</v>
      </c>
      <c r="I379" s="567" t="s">
        <v>207</v>
      </c>
      <c r="J379" s="567" t="e">
        <v>#N/A</v>
      </c>
      <c r="K379" s="567" t="e">
        <v>#N/A</v>
      </c>
      <c r="L379" s="466" t="e">
        <v>#N/A</v>
      </c>
      <c r="M379" s="466" t="e">
        <v>#N/A</v>
      </c>
    </row>
    <row r="380" spans="1:13" ht="15" customHeight="1">
      <c r="A380" s="467" t="s">
        <v>4246</v>
      </c>
      <c r="B380" s="466" t="s">
        <v>4247</v>
      </c>
      <c r="C380" s="469">
        <v>0</v>
      </c>
      <c r="D380" s="568">
        <v>0</v>
      </c>
      <c r="E380" s="469">
        <v>0</v>
      </c>
      <c r="F380" s="465">
        <v>6040603</v>
      </c>
      <c r="G380" s="565" t="s">
        <v>34</v>
      </c>
      <c r="H380" s="566">
        <v>0</v>
      </c>
      <c r="I380" s="567" t="s">
        <v>207</v>
      </c>
      <c r="J380" s="567" t="e">
        <v>#N/A</v>
      </c>
      <c r="K380" s="567" t="e">
        <v>#N/A</v>
      </c>
      <c r="L380" s="466" t="e">
        <v>#N/A</v>
      </c>
      <c r="M380" s="466" t="e">
        <v>#N/A</v>
      </c>
    </row>
    <row r="381" spans="1:13" ht="15" customHeight="1">
      <c r="A381" s="467" t="s">
        <v>4248</v>
      </c>
      <c r="B381" s="466" t="s">
        <v>4249</v>
      </c>
      <c r="C381" s="469">
        <v>0</v>
      </c>
      <c r="D381" s="568">
        <v>0</v>
      </c>
      <c r="E381" s="469">
        <v>0</v>
      </c>
      <c r="F381" s="465">
        <v>6040603</v>
      </c>
      <c r="G381" s="565" t="s">
        <v>34</v>
      </c>
      <c r="H381" s="566">
        <v>0</v>
      </c>
      <c r="I381" s="567" t="s">
        <v>207</v>
      </c>
      <c r="J381" s="567" t="e">
        <v>#N/A</v>
      </c>
      <c r="K381" s="567" t="e">
        <v>#N/A</v>
      </c>
      <c r="L381" s="466" t="e">
        <v>#N/A</v>
      </c>
      <c r="M381" s="466" t="e">
        <v>#N/A</v>
      </c>
    </row>
    <row r="382" spans="1:13" ht="15" customHeight="1">
      <c r="A382" s="467" t="s">
        <v>4250</v>
      </c>
      <c r="B382" s="466" t="s">
        <v>35</v>
      </c>
      <c r="C382" s="469">
        <v>0</v>
      </c>
      <c r="D382" s="568">
        <v>0</v>
      </c>
      <c r="E382" s="469">
        <v>0</v>
      </c>
      <c r="F382" s="465">
        <v>6040604</v>
      </c>
      <c r="G382" s="565" t="s">
        <v>36</v>
      </c>
      <c r="H382" s="566">
        <v>0</v>
      </c>
      <c r="I382" s="567" t="s">
        <v>207</v>
      </c>
      <c r="J382" s="567" t="e">
        <v>#N/A</v>
      </c>
      <c r="K382" s="567" t="e">
        <v>#N/A</v>
      </c>
      <c r="L382" s="466" t="e">
        <v>#N/A</v>
      </c>
      <c r="M382" s="466" t="e">
        <v>#N/A</v>
      </c>
    </row>
    <row r="383" spans="1:13" ht="15" customHeight="1">
      <c r="A383" s="467" t="s">
        <v>4251</v>
      </c>
      <c r="B383" s="466" t="s">
        <v>4252</v>
      </c>
      <c r="C383" s="469">
        <v>0</v>
      </c>
      <c r="D383" s="568">
        <v>0</v>
      </c>
      <c r="E383" s="469">
        <v>0</v>
      </c>
      <c r="F383" s="465">
        <v>5030406</v>
      </c>
      <c r="G383" s="565" t="s">
        <v>824</v>
      </c>
      <c r="H383" s="566">
        <v>0</v>
      </c>
      <c r="I383" s="567" t="s">
        <v>207</v>
      </c>
      <c r="J383" s="567" t="e">
        <v>#N/A</v>
      </c>
      <c r="K383" s="567" t="e">
        <v>#N/A</v>
      </c>
      <c r="L383" s="466" t="e">
        <v>#N/A</v>
      </c>
      <c r="M383" s="466" t="e">
        <v>#N/A</v>
      </c>
    </row>
    <row r="384" spans="1:13" ht="15" customHeight="1">
      <c r="A384" s="469" t="s">
        <v>4253</v>
      </c>
      <c r="B384" s="469" t="s">
        <v>4254</v>
      </c>
      <c r="C384" s="469">
        <v>0</v>
      </c>
      <c r="D384" s="568">
        <v>0</v>
      </c>
      <c r="E384" s="469">
        <v>0</v>
      </c>
      <c r="F384" s="465">
        <v>1081015</v>
      </c>
      <c r="G384" s="565" t="s">
        <v>4078</v>
      </c>
      <c r="H384" s="566">
        <v>0</v>
      </c>
      <c r="I384" s="567" t="s">
        <v>207</v>
      </c>
      <c r="J384" s="567" t="e">
        <v>#N/A</v>
      </c>
      <c r="K384" s="567" t="e">
        <v>#N/A</v>
      </c>
      <c r="L384" s="466" t="e">
        <v>#N/A</v>
      </c>
      <c r="M384" s="466" t="e">
        <v>#N/A</v>
      </c>
    </row>
    <row r="385" spans="1:13" ht="15" customHeight="1">
      <c r="A385" s="467" t="s">
        <v>68</v>
      </c>
      <c r="B385" s="466" t="s">
        <v>67</v>
      </c>
      <c r="C385" s="469">
        <v>0</v>
      </c>
      <c r="D385" s="568">
        <v>0</v>
      </c>
      <c r="E385" s="469">
        <v>0</v>
      </c>
      <c r="F385" s="465">
        <v>5030406</v>
      </c>
      <c r="G385" s="565" t="s">
        <v>824</v>
      </c>
      <c r="H385" s="566">
        <v>0</v>
      </c>
      <c r="I385" s="567" t="s">
        <v>207</v>
      </c>
      <c r="J385" s="567" t="e">
        <v>#N/A</v>
      </c>
      <c r="K385" s="567" t="e">
        <v>#N/A</v>
      </c>
      <c r="L385" s="466" t="e">
        <v>#N/A</v>
      </c>
      <c r="M385" s="466" t="e">
        <v>#N/A</v>
      </c>
    </row>
    <row r="386" spans="1:13" ht="15" customHeight="1">
      <c r="A386" s="467" t="s">
        <v>4255</v>
      </c>
      <c r="B386" s="466" t="s">
        <v>4256</v>
      </c>
      <c r="C386" s="469">
        <v>0</v>
      </c>
      <c r="D386" s="568">
        <v>0</v>
      </c>
      <c r="E386" s="469">
        <v>0</v>
      </c>
      <c r="F386" s="465">
        <v>5030406</v>
      </c>
      <c r="G386" s="565" t="s">
        <v>824</v>
      </c>
      <c r="H386" s="566">
        <v>0</v>
      </c>
      <c r="I386" s="567" t="s">
        <v>207</v>
      </c>
      <c r="J386" s="567" t="e">
        <v>#N/A</v>
      </c>
      <c r="K386" s="567" t="e">
        <v>#N/A</v>
      </c>
      <c r="L386" s="466" t="e">
        <v>#N/A</v>
      </c>
      <c r="M386" s="466" t="e">
        <v>#N/A</v>
      </c>
    </row>
    <row r="387" spans="1:13" ht="15" customHeight="1">
      <c r="A387" s="467" t="s">
        <v>4257</v>
      </c>
      <c r="B387" s="466" t="s">
        <v>4258</v>
      </c>
      <c r="C387" s="469">
        <v>0</v>
      </c>
      <c r="D387" s="568">
        <v>0</v>
      </c>
      <c r="E387" s="469">
        <v>0</v>
      </c>
      <c r="F387" s="465">
        <v>5030406</v>
      </c>
      <c r="G387" s="565" t="s">
        <v>824</v>
      </c>
      <c r="H387" s="566">
        <v>0</v>
      </c>
      <c r="I387" s="567" t="s">
        <v>207</v>
      </c>
      <c r="J387" s="567" t="e">
        <v>#N/A</v>
      </c>
      <c r="K387" s="567" t="e">
        <v>#N/A</v>
      </c>
      <c r="L387" s="466" t="e">
        <v>#N/A</v>
      </c>
      <c r="M387" s="466" t="e">
        <v>#N/A</v>
      </c>
    </row>
    <row r="388" spans="1:13" ht="15" customHeight="1">
      <c r="A388" s="467" t="s">
        <v>4259</v>
      </c>
      <c r="B388" s="466" t="s">
        <v>4260</v>
      </c>
      <c r="C388" s="469">
        <v>0</v>
      </c>
      <c r="D388" s="568">
        <v>0</v>
      </c>
      <c r="E388" s="469">
        <v>0</v>
      </c>
      <c r="F388" s="465">
        <v>60501</v>
      </c>
      <c r="G388" s="565" t="s">
        <v>1462</v>
      </c>
      <c r="H388" s="566">
        <v>0</v>
      </c>
      <c r="I388" s="567" t="s">
        <v>207</v>
      </c>
      <c r="J388" s="567" t="e">
        <v>#N/A</v>
      </c>
      <c r="K388" s="567" t="e">
        <v>#N/A</v>
      </c>
      <c r="L388" s="466" t="e">
        <v>#N/A</v>
      </c>
      <c r="M388" s="466" t="e">
        <v>#N/A</v>
      </c>
    </row>
    <row r="389" spans="1:13" ht="15" customHeight="1">
      <c r="A389" s="467" t="s">
        <v>4261</v>
      </c>
      <c r="B389" s="466" t="s">
        <v>807</v>
      </c>
      <c r="C389" s="469">
        <v>0</v>
      </c>
      <c r="D389" s="568">
        <v>0</v>
      </c>
      <c r="E389" s="469">
        <v>0</v>
      </c>
      <c r="F389" s="465">
        <v>60503</v>
      </c>
      <c r="G389" s="565" t="s">
        <v>810</v>
      </c>
      <c r="H389" s="566">
        <v>0</v>
      </c>
      <c r="I389" s="567" t="s">
        <v>207</v>
      </c>
      <c r="J389" s="567" t="e">
        <v>#N/A</v>
      </c>
      <c r="K389" s="567" t="e">
        <v>#N/A</v>
      </c>
      <c r="L389" s="466" t="e">
        <v>#N/A</v>
      </c>
      <c r="M389" s="466" t="e">
        <v>#N/A</v>
      </c>
    </row>
    <row r="390" spans="1:13" ht="15" customHeight="1">
      <c r="A390" s="467" t="s">
        <v>4262</v>
      </c>
      <c r="B390" s="466" t="s">
        <v>4263</v>
      </c>
      <c r="C390" s="469">
        <v>0</v>
      </c>
      <c r="D390" s="568">
        <v>0</v>
      </c>
      <c r="E390" s="469">
        <v>0</v>
      </c>
      <c r="F390" s="465">
        <v>60309</v>
      </c>
      <c r="G390" s="565" t="s">
        <v>1022</v>
      </c>
      <c r="H390" s="566">
        <v>0</v>
      </c>
      <c r="I390" s="567" t="s">
        <v>207</v>
      </c>
      <c r="J390" s="567" t="e">
        <v>#N/A</v>
      </c>
      <c r="K390" s="567" t="e">
        <v>#N/A</v>
      </c>
      <c r="L390" s="466" t="e">
        <v>#N/A</v>
      </c>
      <c r="M390" s="466" t="e">
        <v>#N/A</v>
      </c>
    </row>
    <row r="391" spans="1:13" ht="15" customHeight="1">
      <c r="A391" s="467" t="s">
        <v>4264</v>
      </c>
      <c r="B391" s="466" t="s">
        <v>4265</v>
      </c>
      <c r="C391" s="469">
        <v>0</v>
      </c>
      <c r="D391" s="568">
        <v>0</v>
      </c>
      <c r="E391" s="469">
        <v>0</v>
      </c>
      <c r="F391" s="465">
        <v>60309</v>
      </c>
      <c r="G391" s="565" t="s">
        <v>1022</v>
      </c>
      <c r="H391" s="566">
        <v>0</v>
      </c>
      <c r="I391" s="567" t="s">
        <v>207</v>
      </c>
      <c r="J391" s="567" t="e">
        <v>#N/A</v>
      </c>
      <c r="K391" s="567" t="e">
        <v>#N/A</v>
      </c>
      <c r="L391" s="466" t="e">
        <v>#N/A</v>
      </c>
      <c r="M391" s="466" t="e">
        <v>#N/A</v>
      </c>
    </row>
    <row r="392" spans="1:13" ht="15" customHeight="1">
      <c r="A392" s="467" t="s">
        <v>4266</v>
      </c>
      <c r="B392" s="466" t="s">
        <v>4267</v>
      </c>
      <c r="C392" s="469">
        <v>0</v>
      </c>
      <c r="D392" s="568">
        <v>0</v>
      </c>
      <c r="E392" s="469">
        <v>0</v>
      </c>
      <c r="F392" s="465">
        <v>60309</v>
      </c>
      <c r="G392" s="565" t="s">
        <v>1022</v>
      </c>
      <c r="H392" s="566">
        <v>0</v>
      </c>
      <c r="I392" s="567" t="s">
        <v>207</v>
      </c>
      <c r="J392" s="567" t="e">
        <v>#N/A</v>
      </c>
      <c r="K392" s="567" t="e">
        <v>#N/A</v>
      </c>
      <c r="L392" s="466" t="e">
        <v>#N/A</v>
      </c>
      <c r="M392" s="466" t="e">
        <v>#N/A</v>
      </c>
    </row>
    <row r="393" spans="1:13" ht="15" customHeight="1">
      <c r="A393" s="467" t="s">
        <v>1502</v>
      </c>
      <c r="B393" s="466" t="s">
        <v>1018</v>
      </c>
      <c r="C393" s="469" t="s">
        <v>1889</v>
      </c>
      <c r="D393" s="568" t="s">
        <v>1889</v>
      </c>
      <c r="E393" s="469" t="s">
        <v>3635</v>
      </c>
      <c r="F393" s="465">
        <v>60309</v>
      </c>
      <c r="G393" s="565" t="s">
        <v>1022</v>
      </c>
      <c r="H393" s="566">
        <v>-121.84</v>
      </c>
      <c r="I393" s="567" t="s">
        <v>3147</v>
      </c>
      <c r="J393" s="569" t="e">
        <v>#N/A</v>
      </c>
      <c r="K393" s="569" t="e">
        <v>#N/A</v>
      </c>
      <c r="L393" s="466" t="e">
        <v>#N/A</v>
      </c>
      <c r="M393" s="466" t="e">
        <v>#N/A</v>
      </c>
    </row>
    <row r="394" spans="1:13" ht="15" customHeight="1">
      <c r="A394" s="467" t="s">
        <v>3646</v>
      </c>
      <c r="B394" s="466" t="s">
        <v>1018</v>
      </c>
      <c r="C394" s="469" t="s">
        <v>3647</v>
      </c>
      <c r="D394" s="568" t="s">
        <v>3647</v>
      </c>
      <c r="E394" s="469" t="s">
        <v>3645</v>
      </c>
      <c r="F394" s="465">
        <v>60309</v>
      </c>
      <c r="G394" s="565" t="s">
        <v>1022</v>
      </c>
      <c r="H394" s="566">
        <v>0</v>
      </c>
      <c r="I394" s="567" t="s">
        <v>3147</v>
      </c>
      <c r="J394" s="569" t="e">
        <v>#N/A</v>
      </c>
      <c r="K394" s="569" t="e">
        <v>#N/A</v>
      </c>
      <c r="L394" s="466" t="e">
        <v>#N/A</v>
      </c>
      <c r="M394" s="466" t="e">
        <v>#N/A</v>
      </c>
    </row>
    <row r="395" spans="1:13" ht="15" customHeight="1">
      <c r="A395" s="467" t="s">
        <v>632</v>
      </c>
      <c r="B395" s="466" t="s">
        <v>628</v>
      </c>
      <c r="C395" s="469" t="s">
        <v>1881</v>
      </c>
      <c r="D395" s="568" t="s">
        <v>1881</v>
      </c>
      <c r="E395" s="469" t="s">
        <v>1679</v>
      </c>
      <c r="F395" s="465">
        <v>6040603</v>
      </c>
      <c r="G395" s="565" t="s">
        <v>34</v>
      </c>
      <c r="H395" s="566">
        <v>578.21</v>
      </c>
      <c r="I395" s="567" t="s">
        <v>3147</v>
      </c>
      <c r="J395" s="569" t="e">
        <v>#N/A</v>
      </c>
      <c r="K395" s="569" t="e">
        <v>#N/A</v>
      </c>
      <c r="L395" s="466" t="e">
        <v>#N/A</v>
      </c>
      <c r="M395" s="466" t="e">
        <v>#N/A</v>
      </c>
    </row>
    <row r="396" spans="1:13" ht="15" customHeight="1">
      <c r="A396" s="467" t="s">
        <v>641</v>
      </c>
      <c r="B396" s="466" t="s">
        <v>1207</v>
      </c>
      <c r="C396" s="469" t="s">
        <v>1811</v>
      </c>
      <c r="D396" s="568" t="s">
        <v>1811</v>
      </c>
      <c r="E396" s="469" t="s">
        <v>1617</v>
      </c>
      <c r="F396" s="465">
        <v>6040604</v>
      </c>
      <c r="G396" s="565" t="s">
        <v>36</v>
      </c>
      <c r="H396" s="566">
        <v>82708.56</v>
      </c>
      <c r="I396" s="567" t="s">
        <v>3147</v>
      </c>
      <c r="J396" s="569" t="e">
        <v>#N/A</v>
      </c>
      <c r="K396" s="569" t="e">
        <v>#N/A</v>
      </c>
      <c r="L396" s="466" t="e">
        <v>#N/A</v>
      </c>
      <c r="M396" s="466" t="e">
        <v>#N/A</v>
      </c>
    </row>
    <row r="397" spans="1:13" ht="15" customHeight="1">
      <c r="A397" s="467" t="s">
        <v>633</v>
      </c>
      <c r="B397" s="466" t="s">
        <v>629</v>
      </c>
      <c r="C397" s="469" t="s">
        <v>3685</v>
      </c>
      <c r="D397" s="568" t="s">
        <v>3685</v>
      </c>
      <c r="E397" s="469" t="s">
        <v>3682</v>
      </c>
      <c r="F397" s="465">
        <v>6040611</v>
      </c>
      <c r="G397" s="565" t="s">
        <v>627</v>
      </c>
      <c r="H397" s="566">
        <v>0</v>
      </c>
      <c r="I397" s="567" t="s">
        <v>3147</v>
      </c>
      <c r="J397" s="569" t="e">
        <v>#N/A</v>
      </c>
      <c r="K397" s="569" t="e">
        <v>#N/A</v>
      </c>
      <c r="L397" s="466" t="e">
        <v>#N/A</v>
      </c>
      <c r="M397" s="466" t="e">
        <v>#N/A</v>
      </c>
    </row>
    <row r="398" spans="1:13" ht="15" customHeight="1">
      <c r="A398" s="467" t="s">
        <v>634</v>
      </c>
      <c r="B398" s="466" t="s">
        <v>630</v>
      </c>
      <c r="C398" s="469" t="s">
        <v>3680</v>
      </c>
      <c r="D398" s="568" t="s">
        <v>3680</v>
      </c>
      <c r="E398" s="469" t="s">
        <v>3674</v>
      </c>
      <c r="F398" s="465">
        <v>6040611</v>
      </c>
      <c r="G398" s="565" t="s">
        <v>627</v>
      </c>
      <c r="H398" s="566">
        <v>0</v>
      </c>
      <c r="I398" s="567" t="s">
        <v>3147</v>
      </c>
      <c r="J398" s="569" t="e">
        <v>#N/A</v>
      </c>
      <c r="K398" s="569" t="e">
        <v>#N/A</v>
      </c>
      <c r="L398" s="466" t="e">
        <v>#N/A</v>
      </c>
      <c r="M398" s="466" t="e">
        <v>#N/A</v>
      </c>
    </row>
    <row r="399" spans="1:13" ht="15" customHeight="1">
      <c r="A399" s="467" t="s">
        <v>1215</v>
      </c>
      <c r="B399" s="466" t="s">
        <v>1216</v>
      </c>
      <c r="C399" s="469" t="s">
        <v>1888</v>
      </c>
      <c r="D399" s="568" t="s">
        <v>1888</v>
      </c>
      <c r="E399" s="469" t="s">
        <v>3625</v>
      </c>
      <c r="F399" s="465">
        <v>60309</v>
      </c>
      <c r="G399" s="565" t="s">
        <v>1022</v>
      </c>
      <c r="H399" s="566">
        <v>107971</v>
      </c>
      <c r="I399" s="567" t="s">
        <v>3147</v>
      </c>
      <c r="J399" s="569" t="e">
        <v>#N/A</v>
      </c>
      <c r="K399" s="569" t="e">
        <v>#N/A</v>
      </c>
      <c r="L399" s="466" t="e">
        <v>#N/A</v>
      </c>
      <c r="M399" s="466" t="e">
        <v>#N/A</v>
      </c>
    </row>
    <row r="400" spans="1:13" ht="15" customHeight="1">
      <c r="A400" s="467" t="s">
        <v>1017</v>
      </c>
      <c r="B400" s="466" t="s">
        <v>1018</v>
      </c>
      <c r="C400" s="469" t="s">
        <v>1880</v>
      </c>
      <c r="D400" s="568" t="s">
        <v>1880</v>
      </c>
      <c r="E400" s="469" t="s">
        <v>3627</v>
      </c>
      <c r="F400" s="465">
        <v>60309</v>
      </c>
      <c r="G400" s="565" t="s">
        <v>1022</v>
      </c>
      <c r="H400" s="566">
        <v>-8019.05</v>
      </c>
      <c r="I400" s="567" t="s">
        <v>3147</v>
      </c>
      <c r="J400" s="569" t="e">
        <v>#N/A</v>
      </c>
      <c r="K400" s="569" t="e">
        <v>#N/A</v>
      </c>
      <c r="L400" s="466" t="e">
        <v>#N/A</v>
      </c>
      <c r="M400" s="466" t="e">
        <v>#N/A</v>
      </c>
    </row>
    <row r="401" spans="1:13" ht="15" customHeight="1">
      <c r="A401" s="467" t="s">
        <v>1527</v>
      </c>
      <c r="B401" s="466" t="s">
        <v>1216</v>
      </c>
      <c r="C401" s="469" t="s">
        <v>1882</v>
      </c>
      <c r="D401" s="568" t="s">
        <v>1882</v>
      </c>
      <c r="E401" s="469" t="s">
        <v>3633</v>
      </c>
      <c r="F401" s="465">
        <v>60309</v>
      </c>
      <c r="G401" s="565" t="s">
        <v>1022</v>
      </c>
      <c r="H401" s="566">
        <v>121.84</v>
      </c>
      <c r="I401" s="567" t="s">
        <v>3147</v>
      </c>
      <c r="J401" s="569" t="e">
        <v>#N/A</v>
      </c>
      <c r="K401" s="569" t="e">
        <v>#N/A</v>
      </c>
      <c r="L401" s="466" t="e">
        <v>#N/A</v>
      </c>
      <c r="M401" s="466" t="e">
        <v>#N/A</v>
      </c>
    </row>
    <row r="402" spans="1:13" ht="15" customHeight="1">
      <c r="A402" s="467" t="s">
        <v>3642</v>
      </c>
      <c r="B402" s="466" t="s">
        <v>1216</v>
      </c>
      <c r="C402" s="469" t="s">
        <v>3643</v>
      </c>
      <c r="D402" s="568" t="s">
        <v>3643</v>
      </c>
      <c r="E402" s="469" t="s">
        <v>3641</v>
      </c>
      <c r="F402" s="465">
        <v>60309</v>
      </c>
      <c r="G402" s="565" t="s">
        <v>1022</v>
      </c>
      <c r="H402" s="566">
        <v>0</v>
      </c>
      <c r="I402" s="567" t="s">
        <v>3147</v>
      </c>
      <c r="J402" s="569" t="e">
        <v>#N/A</v>
      </c>
      <c r="K402" s="569" t="e">
        <v>#N/A</v>
      </c>
      <c r="L402" s="466" t="e">
        <v>#N/A</v>
      </c>
      <c r="M402" s="466" t="e">
        <v>#N/A</v>
      </c>
    </row>
    <row r="403" spans="1:13" ht="15" customHeight="1">
      <c r="A403" s="467" t="s">
        <v>4268</v>
      </c>
      <c r="B403" s="466" t="s">
        <v>4269</v>
      </c>
      <c r="C403" s="469">
        <v>0</v>
      </c>
      <c r="D403" s="568">
        <v>0</v>
      </c>
      <c r="E403" s="469">
        <v>0</v>
      </c>
      <c r="F403" s="465">
        <v>60121</v>
      </c>
      <c r="G403" s="565" t="s">
        <v>482</v>
      </c>
      <c r="H403" s="566">
        <v>0</v>
      </c>
      <c r="I403" s="567" t="s">
        <v>207</v>
      </c>
      <c r="J403" s="569" t="e">
        <v>#N/A</v>
      </c>
      <c r="K403" s="569" t="e">
        <v>#N/A</v>
      </c>
      <c r="L403" s="466" t="e">
        <v>#N/A</v>
      </c>
      <c r="M403" s="466" t="e">
        <v>#N/A</v>
      </c>
    </row>
    <row r="404" spans="1:13" ht="15" customHeight="1">
      <c r="A404" s="467" t="s">
        <v>4270</v>
      </c>
      <c r="B404" s="466" t="s">
        <v>4124</v>
      </c>
      <c r="C404" s="469">
        <v>0</v>
      </c>
      <c r="D404" s="568">
        <v>0</v>
      </c>
      <c r="E404" s="469">
        <v>0</v>
      </c>
      <c r="F404" s="465">
        <v>60121</v>
      </c>
      <c r="G404" s="565" t="s">
        <v>482</v>
      </c>
      <c r="H404" s="566">
        <v>0</v>
      </c>
      <c r="I404" s="567" t="s">
        <v>207</v>
      </c>
      <c r="J404" s="569" t="e">
        <v>#N/A</v>
      </c>
      <c r="K404" s="569" t="e">
        <v>#N/A</v>
      </c>
      <c r="L404" s="466" t="e">
        <v>#N/A</v>
      </c>
      <c r="M404" s="466" t="e">
        <v>#N/A</v>
      </c>
    </row>
    <row r="405" spans="1:13" ht="15" customHeight="1">
      <c r="A405" s="467" t="s">
        <v>3194</v>
      </c>
      <c r="B405" s="466" t="s">
        <v>4126</v>
      </c>
      <c r="C405" s="469" t="s">
        <v>3195</v>
      </c>
      <c r="D405" s="568" t="s">
        <v>3195</v>
      </c>
      <c r="E405" s="469" t="s">
        <v>3192</v>
      </c>
      <c r="F405" s="465">
        <v>6020105</v>
      </c>
      <c r="G405" s="565" t="s">
        <v>1266</v>
      </c>
      <c r="H405" s="566">
        <v>0</v>
      </c>
      <c r="I405" s="567" t="s">
        <v>3147</v>
      </c>
      <c r="J405" s="569" t="e">
        <v>#N/A</v>
      </c>
      <c r="K405" s="569" t="e">
        <v>#N/A</v>
      </c>
      <c r="L405" s="466" t="e">
        <v>#N/A</v>
      </c>
      <c r="M405" s="466" t="e">
        <v>#N/A</v>
      </c>
    </row>
    <row r="406" spans="1:13" ht="15" customHeight="1">
      <c r="A406" s="467" t="s">
        <v>1301</v>
      </c>
      <c r="B406" s="466" t="s">
        <v>1302</v>
      </c>
      <c r="C406" s="469" t="s">
        <v>1892</v>
      </c>
      <c r="D406" s="568" t="s">
        <v>1892</v>
      </c>
      <c r="E406" s="469" t="s">
        <v>1699</v>
      </c>
      <c r="F406" s="465">
        <v>604020704</v>
      </c>
      <c r="G406" s="565" t="s">
        <v>1307</v>
      </c>
      <c r="H406" s="566">
        <v>155726.46</v>
      </c>
      <c r="I406" s="567" t="s">
        <v>3147</v>
      </c>
      <c r="J406" s="569" t="e">
        <v>#N/A</v>
      </c>
      <c r="K406" s="569" t="e">
        <v>#N/A</v>
      </c>
      <c r="L406" s="466" t="e">
        <v>#N/A</v>
      </c>
      <c r="M406" s="466" t="e">
        <v>#N/A</v>
      </c>
    </row>
    <row r="407" spans="1:13" ht="15" customHeight="1">
      <c r="A407" s="467" t="s">
        <v>552</v>
      </c>
      <c r="B407" s="466" t="s">
        <v>134</v>
      </c>
      <c r="C407" s="469" t="s">
        <v>1894</v>
      </c>
      <c r="D407" s="568" t="s">
        <v>1894</v>
      </c>
      <c r="E407" s="469" t="s">
        <v>1701</v>
      </c>
      <c r="F407" s="465">
        <v>6041008</v>
      </c>
      <c r="G407" s="565" t="s">
        <v>768</v>
      </c>
      <c r="H407" s="566">
        <v>256284</v>
      </c>
      <c r="I407" s="567" t="s">
        <v>3147</v>
      </c>
      <c r="J407" s="569" t="e">
        <v>#N/A</v>
      </c>
      <c r="K407" s="569" t="e">
        <v>#N/A</v>
      </c>
      <c r="L407" s="466" t="e">
        <v>#N/A</v>
      </c>
      <c r="M407" s="466" t="e">
        <v>#N/A</v>
      </c>
    </row>
    <row r="408" spans="1:13" ht="15" customHeight="1">
      <c r="A408" s="467" t="s">
        <v>1369</v>
      </c>
      <c r="B408" s="466" t="s">
        <v>1370</v>
      </c>
      <c r="C408" s="469" t="s">
        <v>1845</v>
      </c>
      <c r="D408" s="568" t="s">
        <v>1845</v>
      </c>
      <c r="E408" s="469" t="s">
        <v>1649</v>
      </c>
      <c r="F408" s="465">
        <v>6020105</v>
      </c>
      <c r="G408" s="565" t="s">
        <v>1266</v>
      </c>
      <c r="H408" s="566">
        <v>485089.1</v>
      </c>
      <c r="I408" s="567" t="s">
        <v>3147</v>
      </c>
      <c r="J408" s="569" t="e">
        <v>#N/A</v>
      </c>
      <c r="K408" s="569" t="e">
        <v>#N/A</v>
      </c>
      <c r="L408" s="466" t="e">
        <v>#N/A</v>
      </c>
      <c r="M408" s="466" t="e">
        <v>#N/A</v>
      </c>
    </row>
    <row r="409" spans="1:13" ht="15" customHeight="1">
      <c r="A409" s="467" t="s">
        <v>1373</v>
      </c>
      <c r="B409" s="466" t="s">
        <v>1374</v>
      </c>
      <c r="C409" s="469" t="s">
        <v>1847</v>
      </c>
      <c r="D409" s="568" t="s">
        <v>1847</v>
      </c>
      <c r="E409" s="469" t="s">
        <v>1651</v>
      </c>
      <c r="F409" s="465">
        <v>6020101</v>
      </c>
      <c r="G409" s="565" t="s">
        <v>1376</v>
      </c>
      <c r="H409" s="566">
        <v>97142.66</v>
      </c>
      <c r="I409" s="567" t="s">
        <v>3147</v>
      </c>
      <c r="J409" s="569" t="e">
        <v>#N/A</v>
      </c>
      <c r="K409" s="569" t="e">
        <v>#N/A</v>
      </c>
      <c r="L409" s="466" t="e">
        <v>#N/A</v>
      </c>
      <c r="M409" s="466" t="e">
        <v>#N/A</v>
      </c>
    </row>
    <row r="410" spans="1:13" ht="15" customHeight="1">
      <c r="A410" s="467" t="s">
        <v>1377</v>
      </c>
      <c r="B410" s="466" t="s">
        <v>1378</v>
      </c>
      <c r="C410" s="469" t="s">
        <v>1844</v>
      </c>
      <c r="D410" s="568" t="s">
        <v>1844</v>
      </c>
      <c r="E410" s="469" t="s">
        <v>1648</v>
      </c>
      <c r="F410" s="465">
        <v>6020105</v>
      </c>
      <c r="G410" s="565" t="s">
        <v>1266</v>
      </c>
      <c r="H410" s="566">
        <v>13473.9</v>
      </c>
      <c r="I410" s="567" t="s">
        <v>3147</v>
      </c>
      <c r="J410" s="569" t="e">
        <v>#N/A</v>
      </c>
      <c r="K410" s="569" t="e">
        <v>#N/A</v>
      </c>
      <c r="L410" s="466" t="e">
        <v>#N/A</v>
      </c>
      <c r="M410" s="466" t="e">
        <v>#N/A</v>
      </c>
    </row>
    <row r="411" spans="1:13" ht="15" customHeight="1">
      <c r="A411" s="467" t="s">
        <v>3207</v>
      </c>
      <c r="B411" s="466" t="s">
        <v>4271</v>
      </c>
      <c r="C411" s="469" t="s">
        <v>1846</v>
      </c>
      <c r="D411" s="568" t="s">
        <v>1846</v>
      </c>
      <c r="E411" s="469" t="s">
        <v>1650</v>
      </c>
      <c r="F411" s="465">
        <v>6020105</v>
      </c>
      <c r="G411" s="565" t="s">
        <v>1266</v>
      </c>
      <c r="H411" s="566">
        <v>4722.37</v>
      </c>
      <c r="I411" s="567" t="s">
        <v>3147</v>
      </c>
      <c r="J411" s="569" t="e">
        <v>#N/A</v>
      </c>
      <c r="K411" s="569" t="e">
        <v>#N/A</v>
      </c>
      <c r="L411" s="466" t="e">
        <v>#N/A</v>
      </c>
      <c r="M411" s="466" t="e">
        <v>#N/A</v>
      </c>
    </row>
    <row r="412" spans="1:13" ht="15" customHeight="1">
      <c r="A412" s="467" t="s">
        <v>1379</v>
      </c>
      <c r="B412" s="466" t="s">
        <v>1380</v>
      </c>
      <c r="C412" s="469" t="s">
        <v>1938</v>
      </c>
      <c r="D412" s="568" t="s">
        <v>1938</v>
      </c>
      <c r="E412" s="469" t="s">
        <v>1755</v>
      </c>
      <c r="F412" s="465">
        <v>6020105</v>
      </c>
      <c r="G412" s="565" t="s">
        <v>1266</v>
      </c>
      <c r="H412" s="566">
        <v>1255958.07</v>
      </c>
      <c r="I412" s="567" t="s">
        <v>3147</v>
      </c>
      <c r="J412" s="569" t="e">
        <v>#N/A</v>
      </c>
      <c r="K412" s="569" t="e">
        <v>#N/A</v>
      </c>
      <c r="L412" s="466" t="e">
        <v>#N/A</v>
      </c>
      <c r="M412" s="466" t="e">
        <v>#N/A</v>
      </c>
    </row>
    <row r="413" spans="1:13" ht="15" customHeight="1">
      <c r="A413" s="467" t="s">
        <v>1385</v>
      </c>
      <c r="B413" s="466" t="s">
        <v>1386</v>
      </c>
      <c r="C413" s="469" t="s">
        <v>1814</v>
      </c>
      <c r="D413" s="568" t="s">
        <v>1814</v>
      </c>
      <c r="E413" s="469" t="s">
        <v>1386</v>
      </c>
      <c r="F413" s="465">
        <v>6040101</v>
      </c>
      <c r="G413" s="565" t="s">
        <v>698</v>
      </c>
      <c r="H413" s="566">
        <v>439255.25</v>
      </c>
      <c r="I413" s="567" t="s">
        <v>3147</v>
      </c>
      <c r="J413" s="569" t="e">
        <v>#N/A</v>
      </c>
      <c r="K413" s="569" t="e">
        <v>#N/A</v>
      </c>
      <c r="L413" s="466" t="e">
        <v>#N/A</v>
      </c>
      <c r="M413" s="466" t="e">
        <v>#N/A</v>
      </c>
    </row>
    <row r="414" spans="1:13" ht="15" customHeight="1">
      <c r="A414" s="467" t="s">
        <v>1392</v>
      </c>
      <c r="B414" s="466" t="s">
        <v>1387</v>
      </c>
      <c r="C414" s="469" t="s">
        <v>1810</v>
      </c>
      <c r="D414" s="568" t="s">
        <v>1810</v>
      </c>
      <c r="E414" s="469" t="s">
        <v>1615</v>
      </c>
      <c r="F414" s="465">
        <v>6040101</v>
      </c>
      <c r="G414" s="565" t="s">
        <v>698</v>
      </c>
      <c r="H414" s="566">
        <v>1035496.52</v>
      </c>
      <c r="I414" s="567" t="s">
        <v>3147</v>
      </c>
      <c r="J414" s="569" t="e">
        <v>#N/A</v>
      </c>
      <c r="K414" s="569" t="e">
        <v>#N/A</v>
      </c>
      <c r="L414" s="466" t="e">
        <v>#N/A</v>
      </c>
      <c r="M414" s="466" t="e">
        <v>#N/A</v>
      </c>
    </row>
    <row r="415" spans="1:13" ht="15" customHeight="1">
      <c r="A415" s="467" t="s">
        <v>1395</v>
      </c>
      <c r="B415" s="466" t="s">
        <v>1396</v>
      </c>
      <c r="C415" s="469" t="s">
        <v>1817</v>
      </c>
      <c r="D415" s="568" t="s">
        <v>1817</v>
      </c>
      <c r="E415" s="469" t="s">
        <v>1619</v>
      </c>
      <c r="F415" s="465">
        <v>6040101</v>
      </c>
      <c r="G415" s="565" t="s">
        <v>698</v>
      </c>
      <c r="H415" s="566">
        <v>5450</v>
      </c>
      <c r="I415" s="567" t="s">
        <v>3147</v>
      </c>
      <c r="J415" s="569" t="e">
        <v>#N/A</v>
      </c>
      <c r="K415" s="569" t="e">
        <v>#N/A</v>
      </c>
      <c r="L415" s="466" t="e">
        <v>#N/A</v>
      </c>
      <c r="M415" s="466" t="e">
        <v>#N/A</v>
      </c>
    </row>
    <row r="416" spans="1:13" ht="15" customHeight="1">
      <c r="A416" s="467" t="s">
        <v>1399</v>
      </c>
      <c r="B416" s="466" t="s">
        <v>1400</v>
      </c>
      <c r="C416" s="469" t="s">
        <v>1921</v>
      </c>
      <c r="D416" s="568" t="s">
        <v>1921</v>
      </c>
      <c r="E416" s="469" t="s">
        <v>1735</v>
      </c>
      <c r="F416" s="465">
        <v>6040101</v>
      </c>
      <c r="G416" s="565" t="s">
        <v>698</v>
      </c>
      <c r="H416" s="566">
        <v>6657.56</v>
      </c>
      <c r="I416" s="567" t="s">
        <v>3147</v>
      </c>
      <c r="J416" s="569" t="e">
        <v>#N/A</v>
      </c>
      <c r="K416" s="569" t="e">
        <v>#N/A</v>
      </c>
      <c r="L416" s="466" t="e">
        <v>#N/A</v>
      </c>
      <c r="M416" s="466" t="e">
        <v>#N/A</v>
      </c>
    </row>
    <row r="417" spans="1:13" ht="15" customHeight="1">
      <c r="A417" s="467" t="s">
        <v>1405</v>
      </c>
      <c r="B417" s="466" t="s">
        <v>1406</v>
      </c>
      <c r="C417" s="469" t="s">
        <v>1813</v>
      </c>
      <c r="D417" s="568" t="s">
        <v>1813</v>
      </c>
      <c r="E417" s="469" t="s">
        <v>1406</v>
      </c>
      <c r="F417" s="465">
        <v>6040101</v>
      </c>
      <c r="G417" s="565" t="s">
        <v>1413</v>
      </c>
      <c r="H417" s="566">
        <v>118214.73</v>
      </c>
      <c r="I417" s="567" t="s">
        <v>3147</v>
      </c>
      <c r="J417" s="569"/>
      <c r="K417" s="569"/>
    </row>
    <row r="418" spans="1:13" ht="15" customHeight="1">
      <c r="A418" s="467" t="s">
        <v>1410</v>
      </c>
      <c r="B418" s="466" t="s">
        <v>1411</v>
      </c>
      <c r="C418" s="469" t="s">
        <v>1992</v>
      </c>
      <c r="D418" s="568" t="s">
        <v>1992</v>
      </c>
      <c r="E418" s="469" t="s">
        <v>1789</v>
      </c>
      <c r="F418" s="465">
        <v>6040108</v>
      </c>
      <c r="G418" s="565" t="s">
        <v>1413</v>
      </c>
      <c r="H418" s="566">
        <v>266298.95</v>
      </c>
      <c r="I418" s="567" t="s">
        <v>3147</v>
      </c>
      <c r="J418" s="569" t="e">
        <v>#N/A</v>
      </c>
      <c r="K418" s="569" t="e">
        <v>#N/A</v>
      </c>
      <c r="L418" s="466" t="e">
        <v>#N/A</v>
      </c>
      <c r="M418" s="466" t="e">
        <v>#N/A</v>
      </c>
    </row>
    <row r="419" spans="1:13" ht="15" customHeight="1">
      <c r="A419" s="467" t="s">
        <v>1415</v>
      </c>
      <c r="B419" s="466" t="s">
        <v>1416</v>
      </c>
      <c r="C419" s="469" t="s">
        <v>1983</v>
      </c>
      <c r="D419" s="568" t="s">
        <v>1983</v>
      </c>
      <c r="E419" s="469" t="s">
        <v>1782</v>
      </c>
      <c r="F419" s="465">
        <v>6040108</v>
      </c>
      <c r="G419" s="565" t="s">
        <v>1413</v>
      </c>
      <c r="H419" s="566">
        <v>107776.99</v>
      </c>
      <c r="I419" s="567" t="s">
        <v>3147</v>
      </c>
      <c r="J419" s="569" t="e">
        <v>#N/A</v>
      </c>
      <c r="K419" s="569" t="e">
        <v>#N/A</v>
      </c>
      <c r="L419" s="466" t="e">
        <v>#N/A</v>
      </c>
      <c r="M419" s="466" t="e">
        <v>#N/A</v>
      </c>
    </row>
    <row r="420" spans="1:13" ht="15" customHeight="1">
      <c r="A420" s="467" t="s">
        <v>1417</v>
      </c>
      <c r="B420" s="466" t="s">
        <v>58</v>
      </c>
      <c r="C420" s="469" t="s">
        <v>1960</v>
      </c>
      <c r="D420" s="568" t="s">
        <v>1960</v>
      </c>
      <c r="E420" s="469" t="s">
        <v>58</v>
      </c>
      <c r="F420" s="465">
        <v>6040101</v>
      </c>
      <c r="G420" s="565" t="s">
        <v>698</v>
      </c>
      <c r="H420" s="566">
        <v>148010.03</v>
      </c>
      <c r="I420" s="567" t="s">
        <v>3147</v>
      </c>
      <c r="J420" s="569" t="e">
        <v>#N/A</v>
      </c>
      <c r="K420" s="569" t="e">
        <v>#N/A</v>
      </c>
      <c r="L420" s="466" t="e">
        <v>#N/A</v>
      </c>
      <c r="M420" s="466" t="e">
        <v>#N/A</v>
      </c>
    </row>
    <row r="421" spans="1:13" ht="15" customHeight="1">
      <c r="A421" s="467" t="s">
        <v>691</v>
      </c>
      <c r="B421" s="466" t="s">
        <v>692</v>
      </c>
      <c r="C421" s="469" t="s">
        <v>1832</v>
      </c>
      <c r="D421" s="568" t="s">
        <v>1832</v>
      </c>
      <c r="E421" s="469" t="s">
        <v>1634</v>
      </c>
      <c r="F421" s="465">
        <v>6040101</v>
      </c>
      <c r="G421" s="565" t="s">
        <v>698</v>
      </c>
      <c r="H421" s="566">
        <v>135827.63</v>
      </c>
      <c r="I421" s="567" t="s">
        <v>3147</v>
      </c>
      <c r="J421" s="569" t="e">
        <v>#N/A</v>
      </c>
      <c r="K421" s="569" t="e">
        <v>#N/A</v>
      </c>
      <c r="L421" s="466" t="e">
        <v>#N/A</v>
      </c>
      <c r="M421" s="466" t="e">
        <v>#N/A</v>
      </c>
    </row>
    <row r="422" spans="1:13" ht="15" customHeight="1">
      <c r="A422" s="467" t="s">
        <v>1482</v>
      </c>
      <c r="B422" s="466" t="s">
        <v>4272</v>
      </c>
      <c r="C422" s="469" t="s">
        <v>1963</v>
      </c>
      <c r="D422" s="568" t="s">
        <v>1963</v>
      </c>
      <c r="E422" s="469" t="s">
        <v>1771</v>
      </c>
      <c r="F422" s="465">
        <v>6040105</v>
      </c>
      <c r="G422" s="565" t="s">
        <v>709</v>
      </c>
      <c r="H422" s="566">
        <v>-41248.269999999997</v>
      </c>
      <c r="I422" s="567" t="s">
        <v>3147</v>
      </c>
      <c r="J422" s="569"/>
      <c r="K422" s="569"/>
    </row>
    <row r="423" spans="1:13" ht="15" customHeight="1">
      <c r="A423" s="467" t="s">
        <v>1483</v>
      </c>
      <c r="B423" s="466" t="s">
        <v>4273</v>
      </c>
      <c r="C423" s="469" t="s">
        <v>1966</v>
      </c>
      <c r="D423" s="568" t="s">
        <v>1966</v>
      </c>
      <c r="E423" s="469" t="s">
        <v>1774</v>
      </c>
      <c r="F423" s="465">
        <v>6040105</v>
      </c>
      <c r="G423" s="565" t="s">
        <v>709</v>
      </c>
      <c r="H423" s="566">
        <v>3012.75</v>
      </c>
      <c r="I423" s="567" t="s">
        <v>3147</v>
      </c>
      <c r="J423" s="569"/>
      <c r="K423" s="569"/>
    </row>
    <row r="424" spans="1:13" ht="15" customHeight="1">
      <c r="A424" s="467" t="s">
        <v>1484</v>
      </c>
      <c r="B424" s="466" t="s">
        <v>4274</v>
      </c>
      <c r="C424" s="469" t="s">
        <v>1944</v>
      </c>
      <c r="D424" s="568" t="s">
        <v>1944</v>
      </c>
      <c r="E424" s="469" t="s">
        <v>1756</v>
      </c>
      <c r="F424" s="465">
        <v>6040105</v>
      </c>
      <c r="G424" s="565" t="s">
        <v>709</v>
      </c>
      <c r="H424" s="566">
        <v>38235.519999999997</v>
      </c>
      <c r="I424" s="567" t="s">
        <v>3147</v>
      </c>
      <c r="J424" s="569"/>
      <c r="K424" s="569"/>
    </row>
    <row r="425" spans="1:13" ht="15" customHeight="1">
      <c r="A425" s="467" t="s">
        <v>704</v>
      </c>
      <c r="B425" s="466" t="s">
        <v>705</v>
      </c>
      <c r="C425" s="469" t="s">
        <v>1964</v>
      </c>
      <c r="D425" s="568" t="s">
        <v>1964</v>
      </c>
      <c r="E425" s="469" t="s">
        <v>1772</v>
      </c>
      <c r="F425" s="465">
        <v>6040105</v>
      </c>
      <c r="G425" s="565" t="s">
        <v>709</v>
      </c>
      <c r="H425" s="566">
        <v>41665.15</v>
      </c>
      <c r="I425" s="567" t="s">
        <v>3147</v>
      </c>
      <c r="J425" s="569" t="e">
        <v>#N/A</v>
      </c>
      <c r="K425" s="569" t="e">
        <v>#N/A</v>
      </c>
      <c r="L425" s="466" t="e">
        <v>#N/A</v>
      </c>
      <c r="M425" s="466" t="e">
        <v>#N/A</v>
      </c>
    </row>
    <row r="426" spans="1:13" ht="15" customHeight="1">
      <c r="A426" s="467" t="s">
        <v>3271</v>
      </c>
      <c r="B426" s="466" t="s">
        <v>4054</v>
      </c>
      <c r="C426" s="469" t="s">
        <v>3272</v>
      </c>
      <c r="D426" s="568" t="s">
        <v>3272</v>
      </c>
      <c r="E426" s="469" t="s">
        <v>3270</v>
      </c>
      <c r="F426" s="465">
        <v>6040105</v>
      </c>
      <c r="G426" s="565" t="s">
        <v>709</v>
      </c>
      <c r="H426" s="566">
        <v>0</v>
      </c>
      <c r="I426" s="567" t="s">
        <v>3147</v>
      </c>
      <c r="J426" s="569" t="e">
        <v>#N/A</v>
      </c>
      <c r="K426" s="569" t="e">
        <v>#N/A</v>
      </c>
      <c r="L426" s="466" t="e">
        <v>#N/A</v>
      </c>
      <c r="M426" s="466" t="e">
        <v>#N/A</v>
      </c>
    </row>
    <row r="427" spans="1:13" ht="15" customHeight="1">
      <c r="A427" s="570" t="s">
        <v>3267</v>
      </c>
      <c r="B427" s="570" t="s">
        <v>3266</v>
      </c>
      <c r="C427" s="469" t="s">
        <v>3268</v>
      </c>
      <c r="D427" s="568" t="s">
        <v>3268</v>
      </c>
      <c r="E427" s="469" t="s">
        <v>3266</v>
      </c>
      <c r="F427" s="465">
        <v>6040105</v>
      </c>
      <c r="G427" s="565" t="s">
        <v>709</v>
      </c>
      <c r="H427" s="566">
        <v>0</v>
      </c>
      <c r="I427" s="567" t="s">
        <v>3147</v>
      </c>
      <c r="J427" s="569"/>
      <c r="K427" s="569"/>
    </row>
    <row r="428" spans="1:13" ht="15" customHeight="1">
      <c r="A428" s="467" t="s">
        <v>3278</v>
      </c>
      <c r="B428" s="466" t="s">
        <v>4196</v>
      </c>
      <c r="C428" s="469" t="s">
        <v>3279</v>
      </c>
      <c r="D428" s="568" t="s">
        <v>3279</v>
      </c>
      <c r="E428" s="469" t="s">
        <v>3274</v>
      </c>
      <c r="F428" s="465">
        <v>6040101</v>
      </c>
      <c r="G428" s="565" t="s">
        <v>698</v>
      </c>
      <c r="H428" s="566">
        <v>0</v>
      </c>
      <c r="I428" s="567" t="s">
        <v>3147</v>
      </c>
      <c r="J428" s="569" t="e">
        <v>#N/A</v>
      </c>
      <c r="K428" s="569" t="e">
        <v>#N/A</v>
      </c>
      <c r="L428" s="466" t="e">
        <v>#N/A</v>
      </c>
      <c r="M428" s="466" t="e">
        <v>#N/A</v>
      </c>
    </row>
    <row r="429" spans="1:13" ht="15" customHeight="1">
      <c r="A429" s="467" t="s">
        <v>714</v>
      </c>
      <c r="B429" s="466" t="s">
        <v>57</v>
      </c>
      <c r="C429" s="469" t="s">
        <v>1940</v>
      </c>
      <c r="D429" s="568" t="s">
        <v>1940</v>
      </c>
      <c r="E429" s="469" t="s">
        <v>1718</v>
      </c>
      <c r="F429" s="465">
        <v>6040102</v>
      </c>
      <c r="G429" s="565" t="s">
        <v>719</v>
      </c>
      <c r="H429" s="566">
        <v>16485.45</v>
      </c>
      <c r="I429" s="567" t="s">
        <v>3147</v>
      </c>
      <c r="J429" s="569" t="e">
        <v>#N/A</v>
      </c>
      <c r="K429" s="569" t="e">
        <v>#N/A</v>
      </c>
      <c r="L429" s="466" t="e">
        <v>#N/A</v>
      </c>
      <c r="M429" s="466" t="e">
        <v>#N/A</v>
      </c>
    </row>
    <row r="430" spans="1:13" ht="15" customHeight="1">
      <c r="A430" s="467" t="s">
        <v>724</v>
      </c>
      <c r="B430" s="466" t="s">
        <v>725</v>
      </c>
      <c r="C430" s="469" t="s">
        <v>1907</v>
      </c>
      <c r="D430" s="568" t="s">
        <v>1907</v>
      </c>
      <c r="E430" s="469" t="s">
        <v>1713</v>
      </c>
      <c r="F430" s="465">
        <v>6040102</v>
      </c>
      <c r="G430" s="565" t="s">
        <v>719</v>
      </c>
      <c r="H430" s="566">
        <v>17219.439999999999</v>
      </c>
      <c r="I430" s="567" t="s">
        <v>3147</v>
      </c>
      <c r="J430" s="569" t="e">
        <v>#N/A</v>
      </c>
      <c r="K430" s="569" t="e">
        <v>#N/A</v>
      </c>
      <c r="L430" s="466" t="e">
        <v>#N/A</v>
      </c>
      <c r="M430" s="466" t="e">
        <v>#N/A</v>
      </c>
    </row>
    <row r="431" spans="1:13" ht="15" customHeight="1">
      <c r="A431" s="467" t="s">
        <v>726</v>
      </c>
      <c r="B431" s="466" t="s">
        <v>727</v>
      </c>
      <c r="C431" s="469" t="s">
        <v>1939</v>
      </c>
      <c r="D431" s="568" t="s">
        <v>1939</v>
      </c>
      <c r="E431" s="469" t="s">
        <v>1716</v>
      </c>
      <c r="F431" s="465">
        <v>6040102</v>
      </c>
      <c r="G431" s="565" t="s">
        <v>719</v>
      </c>
      <c r="H431" s="566">
        <v>218888.48</v>
      </c>
      <c r="I431" s="567" t="s">
        <v>3147</v>
      </c>
      <c r="J431" s="569" t="e">
        <v>#N/A</v>
      </c>
      <c r="K431" s="569" t="e">
        <v>#N/A</v>
      </c>
      <c r="L431" s="466" t="e">
        <v>#N/A</v>
      </c>
      <c r="M431" s="466" t="e">
        <v>#N/A</v>
      </c>
    </row>
    <row r="432" spans="1:13" ht="15" customHeight="1">
      <c r="A432" s="467" t="s">
        <v>554</v>
      </c>
      <c r="B432" s="466" t="s">
        <v>553</v>
      </c>
      <c r="C432" s="469" t="s">
        <v>3311</v>
      </c>
      <c r="D432" s="568" t="s">
        <v>3311</v>
      </c>
      <c r="E432" s="469" t="s">
        <v>3310</v>
      </c>
      <c r="F432" s="465">
        <v>6041008</v>
      </c>
      <c r="G432" s="565" t="s">
        <v>768</v>
      </c>
      <c r="H432" s="566">
        <v>0</v>
      </c>
      <c r="I432" s="567" t="s">
        <v>3147</v>
      </c>
      <c r="J432" s="569" t="e">
        <v>#N/A</v>
      </c>
      <c r="K432" s="569" t="e">
        <v>#N/A</v>
      </c>
      <c r="L432" s="466" t="e">
        <v>#N/A</v>
      </c>
      <c r="M432" s="466" t="e">
        <v>#N/A</v>
      </c>
    </row>
    <row r="433" spans="1:13" ht="15" customHeight="1">
      <c r="A433" s="467" t="s">
        <v>3333</v>
      </c>
      <c r="B433" s="466" t="s">
        <v>4205</v>
      </c>
      <c r="C433" s="469" t="s">
        <v>3334</v>
      </c>
      <c r="D433" s="568" t="s">
        <v>3334</v>
      </c>
      <c r="E433" s="469" t="s">
        <v>3332</v>
      </c>
      <c r="F433" s="465">
        <v>6040106</v>
      </c>
      <c r="G433" s="565" t="s">
        <v>1507</v>
      </c>
      <c r="H433" s="566">
        <v>0</v>
      </c>
      <c r="I433" s="567" t="s">
        <v>3147</v>
      </c>
      <c r="J433" s="569" t="e">
        <v>#N/A</v>
      </c>
      <c r="K433" s="569" t="e">
        <v>#N/A</v>
      </c>
    </row>
    <row r="434" spans="1:13" ht="15" customHeight="1">
      <c r="A434" s="467" t="s">
        <v>1504</v>
      </c>
      <c r="B434" s="466" t="s">
        <v>1505</v>
      </c>
      <c r="C434" s="469" t="s">
        <v>1809</v>
      </c>
      <c r="D434" s="568" t="s">
        <v>1809</v>
      </c>
      <c r="E434" s="469" t="s">
        <v>1596</v>
      </c>
      <c r="F434" s="465">
        <v>6040106</v>
      </c>
      <c r="G434" s="565" t="s">
        <v>1507</v>
      </c>
      <c r="H434" s="566">
        <v>780</v>
      </c>
      <c r="I434" s="567" t="s">
        <v>3147</v>
      </c>
      <c r="J434" s="569" t="e">
        <v>#N/A</v>
      </c>
      <c r="K434" s="569" t="e">
        <v>#N/A</v>
      </c>
    </row>
    <row r="435" spans="1:13" ht="15" customHeight="1">
      <c r="A435" s="467" t="s">
        <v>556</v>
      </c>
      <c r="B435" s="466" t="s">
        <v>555</v>
      </c>
      <c r="C435" s="469" t="s">
        <v>3320</v>
      </c>
      <c r="D435" s="568" t="s">
        <v>3320</v>
      </c>
      <c r="E435" s="469" t="s">
        <v>3319</v>
      </c>
      <c r="F435" s="465">
        <v>6041014</v>
      </c>
      <c r="G435" s="565" t="s">
        <v>773</v>
      </c>
      <c r="H435" s="566">
        <v>0</v>
      </c>
      <c r="I435" s="567" t="s">
        <v>3147</v>
      </c>
      <c r="J435" s="569" t="e">
        <v>#N/A</v>
      </c>
      <c r="K435" s="569" t="e">
        <v>#N/A</v>
      </c>
      <c r="L435" s="466" t="e">
        <v>#N/A</v>
      </c>
      <c r="M435" s="466" t="e">
        <v>#N/A</v>
      </c>
    </row>
    <row r="436" spans="1:13" ht="15" customHeight="1">
      <c r="A436" s="467" t="s">
        <v>728</v>
      </c>
      <c r="B436" s="466" t="s">
        <v>729</v>
      </c>
      <c r="C436" s="469" t="s">
        <v>1860</v>
      </c>
      <c r="D436" s="568" t="s">
        <v>1860</v>
      </c>
      <c r="E436" s="469" t="s">
        <v>1660</v>
      </c>
      <c r="F436" s="465">
        <v>6040111</v>
      </c>
      <c r="G436" s="565" t="s">
        <v>731</v>
      </c>
      <c r="H436" s="566">
        <v>28284.81</v>
      </c>
      <c r="I436" s="567" t="s">
        <v>3147</v>
      </c>
      <c r="J436" s="569" t="e">
        <v>#N/A</v>
      </c>
      <c r="K436" s="569" t="e">
        <v>#N/A</v>
      </c>
      <c r="L436" s="466" t="e">
        <v>#N/A</v>
      </c>
      <c r="M436" s="466" t="e">
        <v>#N/A</v>
      </c>
    </row>
    <row r="437" spans="1:13" ht="15" customHeight="1">
      <c r="A437" s="467" t="s">
        <v>735</v>
      </c>
      <c r="B437" s="466" t="s">
        <v>736</v>
      </c>
      <c r="C437" s="469" t="s">
        <v>1815</v>
      </c>
      <c r="D437" s="568" t="s">
        <v>1815</v>
      </c>
      <c r="E437" s="469" t="s">
        <v>1618</v>
      </c>
      <c r="F437" s="465">
        <v>6040103</v>
      </c>
      <c r="G437" s="565" t="s">
        <v>738</v>
      </c>
      <c r="H437" s="566">
        <v>50375</v>
      </c>
      <c r="I437" s="567" t="s">
        <v>3147</v>
      </c>
      <c r="J437" s="569" t="e">
        <v>#N/A</v>
      </c>
      <c r="K437" s="569" t="e">
        <v>#N/A</v>
      </c>
      <c r="L437" s="466" t="e">
        <v>#N/A</v>
      </c>
      <c r="M437" s="466" t="e">
        <v>#N/A</v>
      </c>
    </row>
    <row r="438" spans="1:13" ht="15" customHeight="1">
      <c r="A438" s="467" t="s">
        <v>1508</v>
      </c>
      <c r="B438" s="466" t="s">
        <v>1509</v>
      </c>
      <c r="C438" s="469" t="s">
        <v>1906</v>
      </c>
      <c r="D438" s="568" t="s">
        <v>1906</v>
      </c>
      <c r="E438" s="469" t="s">
        <v>1720</v>
      </c>
      <c r="F438" s="465">
        <v>6040109</v>
      </c>
      <c r="G438" s="565" t="s">
        <v>1511</v>
      </c>
      <c r="H438" s="566">
        <v>4733</v>
      </c>
      <c r="I438" s="567" t="s">
        <v>3147</v>
      </c>
      <c r="J438" s="569" t="e">
        <v>#N/A</v>
      </c>
      <c r="K438" s="569" t="e">
        <v>#N/A</v>
      </c>
      <c r="L438" s="466" t="e">
        <v>#N/A</v>
      </c>
      <c r="M438" s="466" t="e">
        <v>#N/A</v>
      </c>
    </row>
    <row r="439" spans="1:13" ht="15" customHeight="1">
      <c r="A439" s="467" t="s">
        <v>744</v>
      </c>
      <c r="B439" s="466" t="s">
        <v>745</v>
      </c>
      <c r="C439" s="469" t="s">
        <v>1864</v>
      </c>
      <c r="D439" s="568" t="s">
        <v>1864</v>
      </c>
      <c r="E439" s="469" t="s">
        <v>1669</v>
      </c>
      <c r="F439" s="465">
        <v>6040107</v>
      </c>
      <c r="G439" s="565" t="s">
        <v>747</v>
      </c>
      <c r="H439" s="566">
        <v>30088</v>
      </c>
      <c r="I439" s="567" t="s">
        <v>3147</v>
      </c>
      <c r="J439" s="569" t="e">
        <v>#N/A</v>
      </c>
      <c r="K439" s="569" t="e">
        <v>#N/A</v>
      </c>
      <c r="L439" s="466" t="e">
        <v>#N/A</v>
      </c>
      <c r="M439" s="466" t="e">
        <v>#N/A</v>
      </c>
    </row>
    <row r="440" spans="1:13" ht="15" customHeight="1">
      <c r="A440" s="467" t="s">
        <v>557</v>
      </c>
      <c r="B440" s="466" t="s">
        <v>130</v>
      </c>
      <c r="C440" s="469" t="s">
        <v>3314</v>
      </c>
      <c r="D440" s="568" t="s">
        <v>3314</v>
      </c>
      <c r="E440" s="469" t="s">
        <v>3313</v>
      </c>
      <c r="F440" s="465">
        <v>6041004</v>
      </c>
      <c r="G440" s="565" t="s">
        <v>4235</v>
      </c>
      <c r="H440" s="566">
        <v>0</v>
      </c>
      <c r="I440" s="567" t="s">
        <v>3147</v>
      </c>
      <c r="J440" s="569" t="e">
        <v>#N/A</v>
      </c>
      <c r="K440" s="569" t="e">
        <v>#N/A</v>
      </c>
      <c r="L440" s="466" t="e">
        <v>#N/A</v>
      </c>
      <c r="M440" s="466" t="e">
        <v>#N/A</v>
      </c>
    </row>
    <row r="441" spans="1:13" ht="15" customHeight="1">
      <c r="A441" s="467" t="s">
        <v>1316</v>
      </c>
      <c r="B441" s="466" t="s">
        <v>1317</v>
      </c>
      <c r="C441" s="469" t="s">
        <v>1816</v>
      </c>
      <c r="D441" s="568" t="s">
        <v>1816</v>
      </c>
      <c r="E441" s="469" t="s">
        <v>1620</v>
      </c>
      <c r="F441" s="465">
        <v>6041015</v>
      </c>
      <c r="G441" s="565" t="s">
        <v>1314</v>
      </c>
      <c r="H441" s="566">
        <v>4997.5</v>
      </c>
      <c r="I441" s="567" t="s">
        <v>3147</v>
      </c>
      <c r="J441" s="569" t="e">
        <v>#N/A</v>
      </c>
      <c r="K441" s="569" t="e">
        <v>#N/A</v>
      </c>
      <c r="L441" s="466" t="e">
        <v>#N/A</v>
      </c>
      <c r="M441" s="466" t="e">
        <v>#N/A</v>
      </c>
    </row>
    <row r="442" spans="1:13" ht="15" customHeight="1">
      <c r="A442" s="467" t="s">
        <v>1322</v>
      </c>
      <c r="B442" s="466" t="s">
        <v>1323</v>
      </c>
      <c r="C442" s="469" t="s">
        <v>1870</v>
      </c>
      <c r="D442" s="568" t="s">
        <v>1870</v>
      </c>
      <c r="E442" s="469" t="s">
        <v>1673</v>
      </c>
      <c r="F442" s="465">
        <v>6040205</v>
      </c>
      <c r="G442" s="565" t="s">
        <v>1328</v>
      </c>
      <c r="H442" s="566">
        <v>56397.87</v>
      </c>
      <c r="I442" s="567" t="s">
        <v>3147</v>
      </c>
      <c r="J442" s="569" t="e">
        <v>#N/A</v>
      </c>
      <c r="K442" s="569" t="e">
        <v>#N/A</v>
      </c>
      <c r="L442" s="466" t="e">
        <v>#N/A</v>
      </c>
      <c r="M442" s="466" t="e">
        <v>#N/A</v>
      </c>
    </row>
    <row r="443" spans="1:13" ht="15" customHeight="1">
      <c r="A443" s="467" t="s">
        <v>1333</v>
      </c>
      <c r="B443" s="466" t="s">
        <v>1334</v>
      </c>
      <c r="C443" s="469" t="s">
        <v>1923</v>
      </c>
      <c r="D443" s="568" t="s">
        <v>1923</v>
      </c>
      <c r="E443" s="469" t="s">
        <v>1739</v>
      </c>
      <c r="F443" s="465">
        <v>6040205</v>
      </c>
      <c r="G443" s="565" t="s">
        <v>1328</v>
      </c>
      <c r="H443" s="566">
        <v>1100</v>
      </c>
      <c r="I443" s="567" t="s">
        <v>3147</v>
      </c>
      <c r="J443" s="569"/>
      <c r="K443" s="569"/>
    </row>
    <row r="444" spans="1:13" ht="15" customHeight="1">
      <c r="A444" s="467" t="s">
        <v>647</v>
      </c>
      <c r="B444" s="466" t="s">
        <v>648</v>
      </c>
      <c r="C444" s="469" t="s">
        <v>3576</v>
      </c>
      <c r="D444" s="568" t="s">
        <v>3576</v>
      </c>
      <c r="E444" s="469" t="s">
        <v>3575</v>
      </c>
      <c r="F444" s="465">
        <v>6041008</v>
      </c>
      <c r="G444" s="565" t="s">
        <v>768</v>
      </c>
      <c r="H444" s="566">
        <v>0</v>
      </c>
      <c r="I444" s="567" t="s">
        <v>3147</v>
      </c>
      <c r="J444" s="569" t="e">
        <v>#N/A</v>
      </c>
      <c r="K444" s="569" t="e">
        <v>#N/A</v>
      </c>
      <c r="L444" s="466" t="e">
        <v>#N/A</v>
      </c>
      <c r="M444" s="466" t="e">
        <v>#N/A</v>
      </c>
    </row>
    <row r="445" spans="1:13" ht="15" customHeight="1">
      <c r="A445" s="467" t="s">
        <v>574</v>
      </c>
      <c r="B445" s="466" t="s">
        <v>573</v>
      </c>
      <c r="C445" s="469" t="s">
        <v>3374</v>
      </c>
      <c r="D445" s="568" t="s">
        <v>3374</v>
      </c>
      <c r="E445" s="469" t="s">
        <v>3373</v>
      </c>
      <c r="F445" s="465">
        <v>6041008</v>
      </c>
      <c r="G445" s="565" t="s">
        <v>768</v>
      </c>
      <c r="H445" s="566">
        <v>0</v>
      </c>
      <c r="I445" s="567" t="s">
        <v>3147</v>
      </c>
      <c r="J445" s="569" t="e">
        <v>#N/A</v>
      </c>
      <c r="K445" s="569" t="e">
        <v>#N/A</v>
      </c>
      <c r="L445" s="466" t="e">
        <v>#N/A</v>
      </c>
      <c r="M445" s="466" t="e">
        <v>#N/A</v>
      </c>
    </row>
    <row r="446" spans="1:13" ht="15" customHeight="1">
      <c r="A446" s="467" t="s">
        <v>3403</v>
      </c>
      <c r="B446" s="466" t="s">
        <v>4213</v>
      </c>
      <c r="C446" s="469" t="s">
        <v>3404</v>
      </c>
      <c r="D446" s="568" t="s">
        <v>3404</v>
      </c>
      <c r="E446" s="469" t="s">
        <v>3402</v>
      </c>
      <c r="F446" s="465">
        <v>6040206</v>
      </c>
      <c r="G446" s="565" t="s">
        <v>4214</v>
      </c>
      <c r="H446" s="566">
        <v>0</v>
      </c>
      <c r="I446" s="567" t="s">
        <v>3147</v>
      </c>
      <c r="J446" s="569" t="e">
        <v>#N/A</v>
      </c>
      <c r="K446" s="569" t="e">
        <v>#N/A</v>
      </c>
      <c r="L446" s="466" t="e">
        <v>#N/A</v>
      </c>
      <c r="M446" s="466" t="e">
        <v>#N/A</v>
      </c>
    </row>
    <row r="447" spans="1:13" ht="15" customHeight="1">
      <c r="A447" s="467" t="s">
        <v>558</v>
      </c>
      <c r="B447" s="466" t="s">
        <v>151</v>
      </c>
      <c r="C447" s="469" t="s">
        <v>1953</v>
      </c>
      <c r="D447" s="568" t="s">
        <v>1953</v>
      </c>
      <c r="E447" s="469" t="s">
        <v>1766</v>
      </c>
      <c r="F447" s="465">
        <v>6041008</v>
      </c>
      <c r="G447" s="565" t="s">
        <v>768</v>
      </c>
      <c r="H447" s="566">
        <v>74433.86</v>
      </c>
      <c r="I447" s="567" t="s">
        <v>3147</v>
      </c>
      <c r="J447" s="569" t="e">
        <v>#N/A</v>
      </c>
      <c r="K447" s="569" t="e">
        <v>#N/A</v>
      </c>
      <c r="L447" s="466" t="e">
        <v>#N/A</v>
      </c>
      <c r="M447" s="466" t="e">
        <v>#N/A</v>
      </c>
    </row>
    <row r="448" spans="1:13" ht="15" customHeight="1">
      <c r="A448" s="467" t="s">
        <v>571</v>
      </c>
      <c r="B448" s="466" t="s">
        <v>570</v>
      </c>
      <c r="C448" s="469" t="s">
        <v>1958</v>
      </c>
      <c r="D448" s="568" t="s">
        <v>1958</v>
      </c>
      <c r="E448" s="469" t="s">
        <v>1764</v>
      </c>
      <c r="F448" s="465">
        <v>6040209</v>
      </c>
      <c r="G448" s="565" t="s">
        <v>1337</v>
      </c>
      <c r="H448" s="566">
        <v>19528.080000000002</v>
      </c>
      <c r="I448" s="567" t="s">
        <v>3147</v>
      </c>
      <c r="J448" s="569" t="e">
        <v>#N/A</v>
      </c>
      <c r="K448" s="569" t="e">
        <v>#N/A</v>
      </c>
      <c r="L448" s="466" t="e">
        <v>#N/A</v>
      </c>
      <c r="M448" s="466" t="e">
        <v>#N/A</v>
      </c>
    </row>
    <row r="449" spans="1:13" ht="15" customHeight="1">
      <c r="A449" s="467" t="s">
        <v>526</v>
      </c>
      <c r="B449" s="466" t="s">
        <v>525</v>
      </c>
      <c r="C449" s="469" t="s">
        <v>1851</v>
      </c>
      <c r="D449" s="568" t="s">
        <v>1851</v>
      </c>
      <c r="E449" s="469" t="s">
        <v>1652</v>
      </c>
      <c r="F449" s="465">
        <v>6041001</v>
      </c>
      <c r="G449" s="565" t="s">
        <v>1195</v>
      </c>
      <c r="H449" s="566">
        <v>8004.11</v>
      </c>
      <c r="I449" s="567" t="s">
        <v>3147</v>
      </c>
      <c r="J449" s="569" t="e">
        <v>#N/A</v>
      </c>
      <c r="K449" s="569" t="e">
        <v>#N/A</v>
      </c>
      <c r="L449" s="466" t="e">
        <v>#N/A</v>
      </c>
      <c r="M449" s="466" t="e">
        <v>#N/A</v>
      </c>
    </row>
    <row r="450" spans="1:13" ht="15" customHeight="1">
      <c r="A450" s="467" t="s">
        <v>528</v>
      </c>
      <c r="B450" s="466" t="s">
        <v>527</v>
      </c>
      <c r="C450" s="469" t="s">
        <v>1848</v>
      </c>
      <c r="D450" s="568" t="s">
        <v>1848</v>
      </c>
      <c r="E450" s="469" t="s">
        <v>1654</v>
      </c>
      <c r="F450" s="465">
        <v>6041001</v>
      </c>
      <c r="G450" s="565" t="s">
        <v>1195</v>
      </c>
      <c r="H450" s="566">
        <v>4568.58</v>
      </c>
      <c r="I450" s="567" t="s">
        <v>3147</v>
      </c>
      <c r="J450" s="569" t="e">
        <v>#N/A</v>
      </c>
      <c r="K450" s="569" t="e">
        <v>#N/A</v>
      </c>
      <c r="L450" s="466" t="e">
        <v>#N/A</v>
      </c>
      <c r="M450" s="466" t="e">
        <v>#N/A</v>
      </c>
    </row>
    <row r="451" spans="1:13" ht="15" customHeight="1">
      <c r="A451" s="467" t="s">
        <v>580</v>
      </c>
      <c r="B451" s="466" t="s">
        <v>579</v>
      </c>
      <c r="C451" s="469" t="s">
        <v>1876</v>
      </c>
      <c r="D451" s="568" t="s">
        <v>1876</v>
      </c>
      <c r="E451" s="469" t="s">
        <v>1682</v>
      </c>
      <c r="F451" s="465">
        <v>6041018</v>
      </c>
      <c r="G451" s="565" t="s">
        <v>1345</v>
      </c>
      <c r="H451" s="566">
        <v>8772.9</v>
      </c>
      <c r="I451" s="567" t="s">
        <v>3147</v>
      </c>
      <c r="J451" s="569" t="e">
        <v>#N/A</v>
      </c>
      <c r="K451" s="569" t="e">
        <v>#N/A</v>
      </c>
      <c r="L451" s="466" t="e">
        <v>#N/A</v>
      </c>
      <c r="M451" s="466" t="e">
        <v>#N/A</v>
      </c>
    </row>
    <row r="452" spans="1:13" ht="15" customHeight="1">
      <c r="A452" s="467" t="s">
        <v>642</v>
      </c>
      <c r="B452" s="466" t="s">
        <v>646</v>
      </c>
      <c r="C452" s="469" t="s">
        <v>1936</v>
      </c>
      <c r="D452" s="568" t="s">
        <v>1936</v>
      </c>
      <c r="E452" s="469" t="s">
        <v>1745</v>
      </c>
      <c r="F452" s="465">
        <v>6041001</v>
      </c>
      <c r="G452" s="565" t="s">
        <v>1195</v>
      </c>
      <c r="H452" s="566">
        <v>3073.85</v>
      </c>
      <c r="I452" s="567" t="s">
        <v>3147</v>
      </c>
      <c r="J452" s="569" t="e">
        <v>#N/A</v>
      </c>
      <c r="K452" s="569" t="e">
        <v>#N/A</v>
      </c>
      <c r="L452" s="466" t="e">
        <v>#N/A</v>
      </c>
      <c r="M452" s="466" t="e">
        <v>#N/A</v>
      </c>
    </row>
    <row r="453" spans="1:13" ht="15" customHeight="1">
      <c r="A453" s="467" t="s">
        <v>529</v>
      </c>
      <c r="B453" s="466" t="s">
        <v>157</v>
      </c>
      <c r="C453" s="469" t="s">
        <v>1930</v>
      </c>
      <c r="D453" s="568" t="s">
        <v>1930</v>
      </c>
      <c r="E453" s="469" t="s">
        <v>1751</v>
      </c>
      <c r="F453" s="465">
        <v>6041001</v>
      </c>
      <c r="G453" s="565" t="s">
        <v>1195</v>
      </c>
      <c r="H453" s="566">
        <v>7347.12</v>
      </c>
      <c r="I453" s="567" t="s">
        <v>3147</v>
      </c>
      <c r="J453" s="569" t="e">
        <v>#N/A</v>
      </c>
      <c r="K453" s="569" t="e">
        <v>#N/A</v>
      </c>
      <c r="L453" s="466" t="e">
        <v>#N/A</v>
      </c>
      <c r="M453" s="466" t="e">
        <v>#N/A</v>
      </c>
    </row>
    <row r="454" spans="1:13" ht="15" customHeight="1">
      <c r="A454" s="467" t="s">
        <v>531</v>
      </c>
      <c r="B454" s="466" t="s">
        <v>530</v>
      </c>
      <c r="C454" s="469" t="s">
        <v>1986</v>
      </c>
      <c r="D454" s="568" t="s">
        <v>1986</v>
      </c>
      <c r="E454" s="469" t="s">
        <v>1784</v>
      </c>
      <c r="F454" s="465">
        <v>6041001</v>
      </c>
      <c r="G454" s="565" t="s">
        <v>1195</v>
      </c>
      <c r="H454" s="566">
        <v>15</v>
      </c>
      <c r="I454" s="567" t="s">
        <v>3147</v>
      </c>
      <c r="J454" s="569" t="e">
        <v>#N/A</v>
      </c>
      <c r="K454" s="569" t="e">
        <v>#N/A</v>
      </c>
      <c r="L454" s="466" t="e">
        <v>#N/A</v>
      </c>
      <c r="M454" s="466" t="e">
        <v>#N/A</v>
      </c>
    </row>
    <row r="455" spans="1:13" ht="15" customHeight="1">
      <c r="A455" s="467" t="s">
        <v>532</v>
      </c>
      <c r="B455" s="466" t="s">
        <v>79</v>
      </c>
      <c r="C455" s="469" t="s">
        <v>1849</v>
      </c>
      <c r="D455" s="568" t="s">
        <v>1849</v>
      </c>
      <c r="E455" s="469" t="s">
        <v>1655</v>
      </c>
      <c r="F455" s="465">
        <v>6041001</v>
      </c>
      <c r="G455" s="565" t="s">
        <v>1195</v>
      </c>
      <c r="H455" s="566">
        <v>1531.84</v>
      </c>
      <c r="I455" s="567" t="s">
        <v>3147</v>
      </c>
      <c r="J455" s="569" t="e">
        <v>#N/A</v>
      </c>
      <c r="K455" s="569" t="e">
        <v>#N/A</v>
      </c>
      <c r="L455" s="466" t="e">
        <v>#N/A</v>
      </c>
      <c r="M455" s="466" t="e">
        <v>#N/A</v>
      </c>
    </row>
    <row r="456" spans="1:13" ht="15" customHeight="1">
      <c r="A456" s="467" t="s">
        <v>763</v>
      </c>
      <c r="B456" s="466" t="s">
        <v>764</v>
      </c>
      <c r="C456" s="469" t="s">
        <v>1988</v>
      </c>
      <c r="D456" s="568" t="s">
        <v>1988</v>
      </c>
      <c r="E456" s="469" t="s">
        <v>1787</v>
      </c>
      <c r="F456" s="465">
        <v>6041014</v>
      </c>
      <c r="G456" s="565" t="s">
        <v>773</v>
      </c>
      <c r="H456" s="566">
        <v>5982.46</v>
      </c>
      <c r="I456" s="567" t="s">
        <v>3147</v>
      </c>
      <c r="J456" s="569"/>
      <c r="K456" s="569"/>
    </row>
    <row r="457" spans="1:13" ht="15" customHeight="1">
      <c r="A457" s="467" t="s">
        <v>626</v>
      </c>
      <c r="B457" s="466" t="s">
        <v>625</v>
      </c>
      <c r="C457" s="469" t="s">
        <v>1914</v>
      </c>
      <c r="D457" s="568" t="s">
        <v>1914</v>
      </c>
      <c r="E457" s="469" t="s">
        <v>1732</v>
      </c>
      <c r="F457" s="465">
        <v>6041014</v>
      </c>
      <c r="G457" s="565" t="s">
        <v>773</v>
      </c>
      <c r="H457" s="566">
        <v>5392.98</v>
      </c>
      <c r="I457" s="567" t="s">
        <v>3147</v>
      </c>
      <c r="J457" s="569" t="e">
        <v>#N/A</v>
      </c>
      <c r="K457" s="569" t="e">
        <v>#N/A</v>
      </c>
      <c r="L457" s="466" t="e">
        <v>#N/A</v>
      </c>
      <c r="M457" s="466" t="e">
        <v>#N/A</v>
      </c>
    </row>
    <row r="458" spans="1:13" ht="15" customHeight="1">
      <c r="A458" s="467" t="s">
        <v>655</v>
      </c>
      <c r="B458" s="466" t="s">
        <v>658</v>
      </c>
      <c r="C458" s="469" t="s">
        <v>3469</v>
      </c>
      <c r="D458" s="568" t="s">
        <v>3469</v>
      </c>
      <c r="E458" s="469" t="s">
        <v>3468</v>
      </c>
      <c r="F458" s="465">
        <v>6041014</v>
      </c>
      <c r="G458" s="565" t="s">
        <v>773</v>
      </c>
      <c r="H458" s="566">
        <v>0</v>
      </c>
      <c r="I458" s="567" t="s">
        <v>3147</v>
      </c>
      <c r="J458" s="569"/>
      <c r="K458" s="569"/>
    </row>
    <row r="459" spans="1:13" ht="15" customHeight="1">
      <c r="A459" s="580" t="s">
        <v>656</v>
      </c>
      <c r="B459" s="466" t="s">
        <v>659</v>
      </c>
      <c r="C459" s="469" t="s">
        <v>1913</v>
      </c>
      <c r="D459" s="568" t="s">
        <v>1913</v>
      </c>
      <c r="E459" s="469" t="s">
        <v>1731</v>
      </c>
      <c r="F459" s="465">
        <v>6041014</v>
      </c>
      <c r="G459" s="565" t="s">
        <v>773</v>
      </c>
      <c r="H459" s="566">
        <v>3145.8</v>
      </c>
      <c r="I459" s="567" t="s">
        <v>3147</v>
      </c>
      <c r="J459" s="569"/>
      <c r="K459" s="569"/>
    </row>
    <row r="460" spans="1:13" ht="15" customHeight="1">
      <c r="A460" s="467" t="s">
        <v>1523</v>
      </c>
      <c r="B460" s="466" t="s">
        <v>1524</v>
      </c>
      <c r="C460" s="469" t="s">
        <v>1912</v>
      </c>
      <c r="D460" s="568" t="s">
        <v>1912</v>
      </c>
      <c r="E460" s="469" t="s">
        <v>1730</v>
      </c>
      <c r="F460" s="465">
        <v>6041014</v>
      </c>
      <c r="G460" s="565" t="s">
        <v>773</v>
      </c>
      <c r="H460" s="566">
        <v>3817.87</v>
      </c>
      <c r="I460" s="567" t="s">
        <v>3147</v>
      </c>
      <c r="J460" s="569" t="e">
        <v>#N/A</v>
      </c>
      <c r="K460" s="569" t="e">
        <v>#N/A</v>
      </c>
      <c r="L460" s="466" t="e">
        <v>#N/A</v>
      </c>
      <c r="M460" s="466" t="e">
        <v>#N/A</v>
      </c>
    </row>
    <row r="461" spans="1:13" ht="15" customHeight="1">
      <c r="A461" s="467" t="s">
        <v>560</v>
      </c>
      <c r="B461" s="466" t="s">
        <v>559</v>
      </c>
      <c r="C461" s="469" t="s">
        <v>1915</v>
      </c>
      <c r="D461" s="568" t="s">
        <v>1915</v>
      </c>
      <c r="E461" s="469" t="s">
        <v>1725</v>
      </c>
      <c r="F461" s="465">
        <v>6041014</v>
      </c>
      <c r="G461" s="565" t="s">
        <v>773</v>
      </c>
      <c r="H461" s="566">
        <v>4319.71</v>
      </c>
      <c r="I461" s="567" t="s">
        <v>3147</v>
      </c>
      <c r="J461" s="569" t="e">
        <v>#N/A</v>
      </c>
      <c r="K461" s="569" t="e">
        <v>#N/A</v>
      </c>
      <c r="L461" s="466" t="e">
        <v>#N/A</v>
      </c>
      <c r="M461" s="466" t="e">
        <v>#N/A</v>
      </c>
    </row>
    <row r="462" spans="1:13" ht="15" customHeight="1">
      <c r="A462" s="467" t="s">
        <v>549</v>
      </c>
      <c r="B462" s="466" t="s">
        <v>548</v>
      </c>
      <c r="C462" s="469" t="s">
        <v>1833</v>
      </c>
      <c r="D462" s="568" t="s">
        <v>1833</v>
      </c>
      <c r="E462" s="469" t="s">
        <v>1636</v>
      </c>
      <c r="F462" s="465">
        <v>6041010</v>
      </c>
      <c r="G462" s="565" t="s">
        <v>780</v>
      </c>
      <c r="H462" s="566">
        <v>4200</v>
      </c>
      <c r="I462" s="567" t="s">
        <v>3147</v>
      </c>
      <c r="J462" s="569" t="e">
        <v>#N/A</v>
      </c>
      <c r="K462" s="569" t="e">
        <v>#N/A</v>
      </c>
      <c r="L462" s="466" t="e">
        <v>#N/A</v>
      </c>
      <c r="M462" s="466" t="e">
        <v>#N/A</v>
      </c>
    </row>
    <row r="463" spans="1:13" ht="15" customHeight="1">
      <c r="A463" s="467" t="s">
        <v>546</v>
      </c>
      <c r="B463" s="466" t="s">
        <v>545</v>
      </c>
      <c r="C463" s="469" t="s">
        <v>1834</v>
      </c>
      <c r="D463" s="568" t="s">
        <v>1834</v>
      </c>
      <c r="E463" s="469" t="s">
        <v>1637</v>
      </c>
      <c r="F463" s="465">
        <v>6041010</v>
      </c>
      <c r="G463" s="565" t="s">
        <v>780</v>
      </c>
      <c r="H463" s="566">
        <v>2914.85</v>
      </c>
      <c r="I463" s="567" t="s">
        <v>3147</v>
      </c>
      <c r="J463" s="569" t="e">
        <v>#N/A</v>
      </c>
      <c r="K463" s="569" t="e">
        <v>#N/A</v>
      </c>
      <c r="L463" s="466" t="e">
        <v>#N/A</v>
      </c>
      <c r="M463" s="466" t="e">
        <v>#N/A</v>
      </c>
    </row>
    <row r="464" spans="1:13" ht="15" customHeight="1">
      <c r="A464" s="467" t="s">
        <v>547</v>
      </c>
      <c r="B464" s="466" t="s">
        <v>105</v>
      </c>
      <c r="C464" s="469" t="s">
        <v>1831</v>
      </c>
      <c r="D464" s="568" t="s">
        <v>1831</v>
      </c>
      <c r="E464" s="469" t="s">
        <v>1635</v>
      </c>
      <c r="F464" s="465">
        <v>6041010</v>
      </c>
      <c r="G464" s="565" t="s">
        <v>780</v>
      </c>
      <c r="H464" s="566">
        <v>9000</v>
      </c>
      <c r="I464" s="567" t="s">
        <v>3147</v>
      </c>
      <c r="J464" s="569" t="e">
        <v>#N/A</v>
      </c>
      <c r="K464" s="569" t="e">
        <v>#N/A</v>
      </c>
      <c r="L464" s="466" t="e">
        <v>#N/A</v>
      </c>
      <c r="M464" s="466" t="e">
        <v>#N/A</v>
      </c>
    </row>
    <row r="465" spans="1:13" ht="15" customHeight="1">
      <c r="A465" s="467" t="s">
        <v>1548</v>
      </c>
      <c r="B465" s="466" t="s">
        <v>1549</v>
      </c>
      <c r="C465" s="469" t="s">
        <v>3553</v>
      </c>
      <c r="D465" s="568" t="s">
        <v>3553</v>
      </c>
      <c r="E465" s="469" t="s">
        <v>3552</v>
      </c>
      <c r="F465" s="465">
        <v>6041005</v>
      </c>
      <c r="G465" s="565" t="s">
        <v>4239</v>
      </c>
      <c r="H465" s="566">
        <v>0</v>
      </c>
      <c r="I465" s="567" t="s">
        <v>3147</v>
      </c>
      <c r="J465" s="569" t="e">
        <v>#N/A</v>
      </c>
      <c r="K465" s="569" t="e">
        <v>#N/A</v>
      </c>
      <c r="L465" s="466" t="e">
        <v>#N/A</v>
      </c>
      <c r="M465" s="466" t="e">
        <v>#N/A</v>
      </c>
    </row>
    <row r="466" spans="1:13" ht="15" customHeight="1">
      <c r="A466" s="467" t="s">
        <v>644</v>
      </c>
      <c r="B466" s="466" t="s">
        <v>1531</v>
      </c>
      <c r="C466" s="469" t="s">
        <v>3536</v>
      </c>
      <c r="D466" s="568" t="s">
        <v>3536</v>
      </c>
      <c r="E466" s="469" t="s">
        <v>1531</v>
      </c>
      <c r="F466" s="465">
        <v>6041007</v>
      </c>
      <c r="G466" s="565" t="s">
        <v>4238</v>
      </c>
      <c r="H466" s="566">
        <v>0</v>
      </c>
      <c r="I466" s="567" t="s">
        <v>3147</v>
      </c>
      <c r="J466" s="569" t="e">
        <v>#N/A</v>
      </c>
      <c r="K466" s="569" t="e">
        <v>#N/A</v>
      </c>
      <c r="L466" s="466" t="e">
        <v>#N/A</v>
      </c>
      <c r="M466" s="466" t="e">
        <v>#N/A</v>
      </c>
    </row>
    <row r="467" spans="1:13" ht="15" customHeight="1">
      <c r="A467" s="467" t="s">
        <v>561</v>
      </c>
      <c r="B467" s="466" t="s">
        <v>462</v>
      </c>
      <c r="C467" s="469" t="s">
        <v>3573</v>
      </c>
      <c r="D467" s="568" t="s">
        <v>3573</v>
      </c>
      <c r="E467" s="469" t="s">
        <v>3572</v>
      </c>
      <c r="F467" s="465">
        <v>6041008</v>
      </c>
      <c r="G467" s="565" t="s">
        <v>768</v>
      </c>
      <c r="H467" s="566">
        <v>0</v>
      </c>
      <c r="I467" s="567" t="s">
        <v>3147</v>
      </c>
      <c r="J467" s="569" t="e">
        <v>#N/A</v>
      </c>
      <c r="K467" s="569" t="e">
        <v>#N/A</v>
      </c>
      <c r="L467" s="466" t="e">
        <v>#N/A</v>
      </c>
      <c r="M467" s="466" t="e">
        <v>#N/A</v>
      </c>
    </row>
    <row r="468" spans="1:13" ht="15" customHeight="1">
      <c r="A468" s="467" t="s">
        <v>536</v>
      </c>
      <c r="B468" s="466" t="s">
        <v>535</v>
      </c>
      <c r="C468" s="469" t="s">
        <v>1957</v>
      </c>
      <c r="D468" s="568" t="s">
        <v>1957</v>
      </c>
      <c r="E468" s="469" t="s">
        <v>1762</v>
      </c>
      <c r="F468" s="465">
        <v>6041003</v>
      </c>
      <c r="G468" s="565" t="s">
        <v>790</v>
      </c>
      <c r="H468" s="566">
        <v>831.6</v>
      </c>
      <c r="I468" s="567" t="s">
        <v>3147</v>
      </c>
      <c r="J468" s="569" t="e">
        <v>#N/A</v>
      </c>
      <c r="K468" s="569" t="e">
        <v>#N/A</v>
      </c>
      <c r="L468" s="466" t="e">
        <v>#N/A</v>
      </c>
      <c r="M468" s="466" t="e">
        <v>#N/A</v>
      </c>
    </row>
    <row r="469" spans="1:13" ht="15" customHeight="1">
      <c r="A469" s="467" t="s">
        <v>795</v>
      </c>
      <c r="B469" s="466" t="s">
        <v>796</v>
      </c>
      <c r="C469" s="469" t="s">
        <v>1935</v>
      </c>
      <c r="D469" s="568" t="s">
        <v>1935</v>
      </c>
      <c r="E469" s="469" t="s">
        <v>1750</v>
      </c>
      <c r="F469" s="465">
        <v>60502</v>
      </c>
      <c r="G469" s="565" t="s">
        <v>801</v>
      </c>
      <c r="H469" s="566">
        <v>96948.35</v>
      </c>
      <c r="I469" s="567" t="s">
        <v>3147</v>
      </c>
      <c r="J469" s="569" t="e">
        <v>#N/A</v>
      </c>
      <c r="K469" s="569" t="e">
        <v>#N/A</v>
      </c>
      <c r="L469" s="466" t="e">
        <v>#N/A</v>
      </c>
      <c r="M469" s="466" t="e">
        <v>#N/A</v>
      </c>
    </row>
    <row r="470" spans="1:13" ht="15" customHeight="1">
      <c r="A470" s="467" t="s">
        <v>1459</v>
      </c>
      <c r="B470" s="466" t="s">
        <v>1460</v>
      </c>
      <c r="C470" s="469" t="s">
        <v>1928</v>
      </c>
      <c r="D470" s="568" t="s">
        <v>1928</v>
      </c>
      <c r="E470" s="469" t="s">
        <v>1747</v>
      </c>
      <c r="F470" s="465">
        <v>60501</v>
      </c>
      <c r="G470" s="565" t="s">
        <v>1462</v>
      </c>
      <c r="H470" s="566">
        <v>-0.4</v>
      </c>
      <c r="I470" s="567" t="s">
        <v>3147</v>
      </c>
      <c r="J470" s="569" t="e">
        <v>#N/A</v>
      </c>
      <c r="K470" s="569"/>
    </row>
    <row r="471" spans="1:13" ht="15" customHeight="1">
      <c r="A471" s="467" t="s">
        <v>806</v>
      </c>
      <c r="B471" s="466" t="s">
        <v>807</v>
      </c>
      <c r="C471" s="469" t="s">
        <v>1934</v>
      </c>
      <c r="D471" s="568" t="s">
        <v>1934</v>
      </c>
      <c r="E471" s="469" t="s">
        <v>1748</v>
      </c>
      <c r="F471" s="465">
        <v>60503</v>
      </c>
      <c r="G471" s="565" t="s">
        <v>810</v>
      </c>
      <c r="H471" s="566">
        <v>-24987.98</v>
      </c>
      <c r="I471" s="567" t="s">
        <v>3147</v>
      </c>
      <c r="J471" s="569" t="e">
        <v>#N/A</v>
      </c>
      <c r="K471" s="569" t="e">
        <v>#N/A</v>
      </c>
      <c r="L471" s="466" t="e">
        <v>#N/A</v>
      </c>
      <c r="M471" s="466" t="e">
        <v>#N/A</v>
      </c>
    </row>
    <row r="472" spans="1:13" ht="15" customHeight="1">
      <c r="A472" s="467" t="s">
        <v>537</v>
      </c>
      <c r="B472" s="466" t="s">
        <v>84</v>
      </c>
      <c r="C472" s="469" t="s">
        <v>1951</v>
      </c>
      <c r="D472" s="568" t="s">
        <v>1951</v>
      </c>
      <c r="E472" s="469" t="s">
        <v>1765</v>
      </c>
      <c r="F472" s="465">
        <v>6041003</v>
      </c>
      <c r="G472" s="565" t="s">
        <v>790</v>
      </c>
      <c r="H472" s="566">
        <v>45000</v>
      </c>
      <c r="I472" s="567" t="s">
        <v>3147</v>
      </c>
      <c r="J472" s="569" t="e">
        <v>#N/A</v>
      </c>
      <c r="K472" s="569" t="e">
        <v>#N/A</v>
      </c>
      <c r="L472" s="466" t="e">
        <v>#N/A</v>
      </c>
      <c r="M472" s="466" t="e">
        <v>#N/A</v>
      </c>
    </row>
    <row r="473" spans="1:13" ht="15" customHeight="1">
      <c r="A473" s="467" t="s">
        <v>538</v>
      </c>
      <c r="B473" s="466" t="s">
        <v>94</v>
      </c>
      <c r="C473" s="469" t="s">
        <v>1955</v>
      </c>
      <c r="D473" s="568" t="s">
        <v>1955</v>
      </c>
      <c r="E473" s="469" t="s">
        <v>1768</v>
      </c>
      <c r="F473" s="465">
        <v>6041003</v>
      </c>
      <c r="G473" s="565" t="s">
        <v>790</v>
      </c>
      <c r="H473" s="566">
        <v>9083.33</v>
      </c>
      <c r="I473" s="567" t="s">
        <v>3147</v>
      </c>
      <c r="J473" s="569" t="e">
        <v>#N/A</v>
      </c>
      <c r="K473" s="569" t="e">
        <v>#N/A</v>
      </c>
      <c r="L473" s="466" t="e">
        <v>#N/A</v>
      </c>
      <c r="M473" s="466" t="e">
        <v>#N/A</v>
      </c>
    </row>
    <row r="474" spans="1:13" ht="15" customHeight="1">
      <c r="A474" s="467" t="s">
        <v>539</v>
      </c>
      <c r="B474" s="466" t="s">
        <v>86</v>
      </c>
      <c r="C474" s="469" t="s">
        <v>1950</v>
      </c>
      <c r="D474" s="568" t="s">
        <v>1950</v>
      </c>
      <c r="E474" s="469" t="s">
        <v>1763</v>
      </c>
      <c r="F474" s="465">
        <v>6041003</v>
      </c>
      <c r="G474" s="565" t="s">
        <v>790</v>
      </c>
      <c r="H474" s="566">
        <v>300</v>
      </c>
      <c r="I474" s="567" t="s">
        <v>3147</v>
      </c>
      <c r="J474" s="569" t="e">
        <v>#N/A</v>
      </c>
      <c r="K474" s="569" t="e">
        <v>#N/A</v>
      </c>
      <c r="L474" s="466" t="e">
        <v>#N/A</v>
      </c>
      <c r="M474" s="466" t="e">
        <v>#N/A</v>
      </c>
    </row>
    <row r="475" spans="1:13" ht="15" customHeight="1">
      <c r="A475" s="467" t="s">
        <v>541</v>
      </c>
      <c r="B475" s="466" t="s">
        <v>540</v>
      </c>
      <c r="C475" s="469" t="s">
        <v>1959</v>
      </c>
      <c r="D475" s="568" t="s">
        <v>1959</v>
      </c>
      <c r="E475" s="469" t="s">
        <v>1761</v>
      </c>
      <c r="F475" s="465">
        <v>6041003</v>
      </c>
      <c r="G475" s="565" t="s">
        <v>790</v>
      </c>
      <c r="H475" s="566">
        <v>16259.64</v>
      </c>
      <c r="I475" s="567" t="s">
        <v>3147</v>
      </c>
      <c r="J475" s="569" t="e">
        <v>#N/A</v>
      </c>
      <c r="K475" s="569" t="e">
        <v>#N/A</v>
      </c>
      <c r="L475" s="466" t="e">
        <v>#N/A</v>
      </c>
      <c r="M475" s="466" t="e">
        <v>#N/A</v>
      </c>
    </row>
    <row r="476" spans="1:13" ht="15" customHeight="1">
      <c r="A476" s="467" t="s">
        <v>542</v>
      </c>
      <c r="B476" s="466" t="s">
        <v>92</v>
      </c>
      <c r="C476" s="469" t="s">
        <v>1952</v>
      </c>
      <c r="D476" s="568" t="s">
        <v>1952</v>
      </c>
      <c r="E476" s="469" t="s">
        <v>92</v>
      </c>
      <c r="F476" s="465">
        <v>6041003</v>
      </c>
      <c r="G476" s="565" t="s">
        <v>790</v>
      </c>
      <c r="H476" s="566">
        <v>2639.18</v>
      </c>
      <c r="I476" s="567" t="s">
        <v>3147</v>
      </c>
      <c r="J476" s="569" t="e">
        <v>#N/A</v>
      </c>
      <c r="K476" s="569" t="e">
        <v>#N/A</v>
      </c>
      <c r="L476" s="466" t="e">
        <v>#N/A</v>
      </c>
      <c r="M476" s="466" t="e">
        <v>#N/A</v>
      </c>
    </row>
    <row r="477" spans="1:13" ht="15" customHeight="1">
      <c r="A477" s="467" t="s">
        <v>562</v>
      </c>
      <c r="B477" s="466" t="s">
        <v>178</v>
      </c>
      <c r="C477" s="469" t="s">
        <v>1993</v>
      </c>
      <c r="D477" s="568" t="s">
        <v>1993</v>
      </c>
      <c r="E477" s="469" t="s">
        <v>178</v>
      </c>
      <c r="F477" s="465">
        <v>6041025</v>
      </c>
      <c r="G477" s="565" t="s">
        <v>1526</v>
      </c>
      <c r="H477" s="566">
        <v>2000</v>
      </c>
      <c r="I477" s="567" t="s">
        <v>3147</v>
      </c>
      <c r="J477" s="569" t="e">
        <v>#N/A</v>
      </c>
      <c r="K477" s="569" t="e">
        <v>#N/A</v>
      </c>
      <c r="L477" s="466" t="e">
        <v>#N/A</v>
      </c>
      <c r="M477" s="466" t="e">
        <v>#N/A</v>
      </c>
    </row>
    <row r="478" spans="1:13" ht="15" customHeight="1">
      <c r="A478" s="467" t="s">
        <v>645</v>
      </c>
      <c r="B478" s="466" t="s">
        <v>1175</v>
      </c>
      <c r="C478" s="469" t="s">
        <v>1990</v>
      </c>
      <c r="D478" s="568" t="s">
        <v>1990</v>
      </c>
      <c r="E478" s="469" t="s">
        <v>1785</v>
      </c>
      <c r="F478" s="465">
        <v>6041022</v>
      </c>
      <c r="G478" s="565" t="s">
        <v>1179</v>
      </c>
      <c r="H478" s="566">
        <v>43594.25</v>
      </c>
      <c r="I478" s="567" t="s">
        <v>3147</v>
      </c>
      <c r="J478" s="569" t="e">
        <v>#N/A</v>
      </c>
      <c r="K478" s="569" t="e">
        <v>#N/A</v>
      </c>
      <c r="L478" s="466" t="e">
        <v>#N/A</v>
      </c>
      <c r="M478" s="466" t="e">
        <v>#N/A</v>
      </c>
    </row>
    <row r="479" spans="1:13" ht="15" customHeight="1">
      <c r="A479" s="467" t="s">
        <v>564</v>
      </c>
      <c r="B479" s="466" t="s">
        <v>563</v>
      </c>
      <c r="C479" s="469" t="s">
        <v>1893</v>
      </c>
      <c r="D479" s="568" t="s">
        <v>1893</v>
      </c>
      <c r="E479" s="469" t="s">
        <v>1700</v>
      </c>
      <c r="F479" s="465">
        <v>6041016</v>
      </c>
      <c r="G479" s="565" t="s">
        <v>1185</v>
      </c>
      <c r="H479" s="566">
        <v>2138.92</v>
      </c>
      <c r="I479" s="567" t="s">
        <v>3147</v>
      </c>
      <c r="J479" s="569" t="e">
        <v>#N/A</v>
      </c>
      <c r="K479" s="569" t="e">
        <v>#N/A</v>
      </c>
      <c r="L479" s="466" t="e">
        <v>#N/A</v>
      </c>
      <c r="M479" s="466" t="e">
        <v>#N/A</v>
      </c>
    </row>
    <row r="480" spans="1:13" ht="15" customHeight="1">
      <c r="A480" s="467" t="s">
        <v>544</v>
      </c>
      <c r="B480" s="466" t="s">
        <v>543</v>
      </c>
      <c r="C480" s="469" t="s">
        <v>1949</v>
      </c>
      <c r="D480" s="568" t="s">
        <v>1949</v>
      </c>
      <c r="E480" s="469" t="s">
        <v>1658</v>
      </c>
      <c r="F480" s="465">
        <v>6041003</v>
      </c>
      <c r="G480" s="565" t="s">
        <v>790</v>
      </c>
      <c r="H480" s="566">
        <v>66666.64</v>
      </c>
      <c r="I480" s="567" t="s">
        <v>3147</v>
      </c>
      <c r="J480" s="569" t="e">
        <v>#N/A</v>
      </c>
      <c r="K480" s="569" t="e">
        <v>#N/A</v>
      </c>
      <c r="L480" s="466" t="e">
        <v>#N/A</v>
      </c>
      <c r="M480" s="466" t="e">
        <v>#N/A</v>
      </c>
    </row>
    <row r="481" spans="1:13" ht="15" customHeight="1">
      <c r="A481" s="467" t="s">
        <v>569</v>
      </c>
      <c r="B481" s="466" t="s">
        <v>568</v>
      </c>
      <c r="C481" s="469" t="s">
        <v>1991</v>
      </c>
      <c r="D481" s="568" t="s">
        <v>1991</v>
      </c>
      <c r="E481" s="469" t="s">
        <v>103</v>
      </c>
      <c r="F481" s="465">
        <v>6041008</v>
      </c>
      <c r="G481" s="565" t="s">
        <v>768</v>
      </c>
      <c r="H481" s="566">
        <v>695.54</v>
      </c>
      <c r="I481" s="567" t="s">
        <v>3147</v>
      </c>
      <c r="J481" s="569" t="e">
        <v>#N/A</v>
      </c>
      <c r="K481" s="569" t="e">
        <v>#N/A</v>
      </c>
      <c r="L481" s="466" t="e">
        <v>#N/A</v>
      </c>
      <c r="M481" s="466" t="e">
        <v>#N/A</v>
      </c>
    </row>
    <row r="482" spans="1:13" ht="15" customHeight="1">
      <c r="A482" s="467" t="s">
        <v>566</v>
      </c>
      <c r="B482" s="466" t="s">
        <v>565</v>
      </c>
      <c r="C482" s="469" t="s">
        <v>1946</v>
      </c>
      <c r="D482" s="568" t="s">
        <v>1946</v>
      </c>
      <c r="E482" s="469" t="s">
        <v>1758</v>
      </c>
      <c r="F482" s="465">
        <v>6041017</v>
      </c>
      <c r="G482" s="565" t="s">
        <v>1464</v>
      </c>
      <c r="H482" s="566">
        <v>837.35</v>
      </c>
      <c r="I482" s="567" t="s">
        <v>3147</v>
      </c>
      <c r="J482" s="569" t="e">
        <v>#N/A</v>
      </c>
      <c r="K482" s="569" t="e">
        <v>#N/A</v>
      </c>
      <c r="L482" s="466" t="e">
        <v>#N/A</v>
      </c>
      <c r="M482" s="466" t="e">
        <v>#N/A</v>
      </c>
    </row>
    <row r="483" spans="1:13" ht="15" customHeight="1">
      <c r="A483" s="467" t="s">
        <v>534</v>
      </c>
      <c r="B483" s="466" t="s">
        <v>533</v>
      </c>
      <c r="C483" s="469" t="s">
        <v>1852</v>
      </c>
      <c r="D483" s="568" t="s">
        <v>1852</v>
      </c>
      <c r="E483" s="469" t="s">
        <v>1657</v>
      </c>
      <c r="F483" s="465">
        <v>6041001</v>
      </c>
      <c r="G483" s="565" t="s">
        <v>1195</v>
      </c>
      <c r="H483" s="566">
        <v>-208.59</v>
      </c>
      <c r="I483" s="567" t="s">
        <v>3147</v>
      </c>
      <c r="J483" s="569" t="e">
        <v>#N/A</v>
      </c>
      <c r="K483" s="569" t="e">
        <v>#N/A</v>
      </c>
      <c r="L483" s="466" t="e">
        <v>#N/A</v>
      </c>
      <c r="M483" s="466" t="e">
        <v>#N/A</v>
      </c>
    </row>
    <row r="484" spans="1:13" ht="15" customHeight="1">
      <c r="A484" s="467" t="s">
        <v>4275</v>
      </c>
      <c r="B484" s="466" t="s">
        <v>572</v>
      </c>
      <c r="C484" s="469">
        <v>0</v>
      </c>
      <c r="D484" s="568">
        <v>0</v>
      </c>
      <c r="E484" s="469">
        <v>0</v>
      </c>
      <c r="F484" s="465">
        <v>6041014</v>
      </c>
      <c r="G484" s="565" t="s">
        <v>773</v>
      </c>
      <c r="H484" s="566">
        <v>0</v>
      </c>
      <c r="I484" s="567" t="s">
        <v>207</v>
      </c>
      <c r="J484" s="569" t="e">
        <v>#N/A</v>
      </c>
      <c r="K484" s="569" t="e">
        <v>#N/A</v>
      </c>
      <c r="L484" s="466" t="e">
        <v>#N/A</v>
      </c>
      <c r="M484" s="466" t="e">
        <v>#N/A</v>
      </c>
    </row>
    <row r="485" spans="1:13" ht="15" customHeight="1">
      <c r="A485" s="467" t="s">
        <v>585</v>
      </c>
      <c r="B485" s="466" t="s">
        <v>583</v>
      </c>
      <c r="C485" s="469" t="s">
        <v>1839</v>
      </c>
      <c r="D485" s="568" t="s">
        <v>1839</v>
      </c>
      <c r="E485" s="469" t="s">
        <v>1640</v>
      </c>
      <c r="F485" s="465">
        <v>6040603</v>
      </c>
      <c r="G485" s="565" t="s">
        <v>34</v>
      </c>
      <c r="H485" s="566">
        <v>201.89</v>
      </c>
      <c r="I485" s="567" t="s">
        <v>3147</v>
      </c>
      <c r="J485" s="569" t="e">
        <v>#N/A</v>
      </c>
      <c r="K485" s="569" t="e">
        <v>#N/A</v>
      </c>
      <c r="L485" s="466" t="e">
        <v>#N/A</v>
      </c>
      <c r="M485" s="466" t="e">
        <v>#N/A</v>
      </c>
    </row>
    <row r="486" spans="1:13" ht="15" customHeight="1">
      <c r="A486" s="467" t="s">
        <v>586</v>
      </c>
      <c r="B486" s="466" t="s">
        <v>584</v>
      </c>
      <c r="C486" s="469" t="s">
        <v>1858</v>
      </c>
      <c r="D486" s="568" t="s">
        <v>1858</v>
      </c>
      <c r="E486" s="469" t="s">
        <v>1664</v>
      </c>
      <c r="F486" s="465">
        <v>6040603</v>
      </c>
      <c r="G486" s="565" t="s">
        <v>34</v>
      </c>
      <c r="H486" s="566">
        <v>304.22000000000003</v>
      </c>
      <c r="I486" s="567" t="s">
        <v>3147</v>
      </c>
      <c r="J486" s="569" t="e">
        <v>#N/A</v>
      </c>
      <c r="K486" s="569" t="e">
        <v>#N/A</v>
      </c>
      <c r="L486" s="466" t="e">
        <v>#N/A</v>
      </c>
      <c r="M486" s="466" t="e">
        <v>#N/A</v>
      </c>
    </row>
    <row r="487" spans="1:13" ht="15" customHeight="1">
      <c r="A487" s="467" t="s">
        <v>3709</v>
      </c>
      <c r="B487" s="466" t="s">
        <v>4276</v>
      </c>
      <c r="C487" s="469" t="s">
        <v>3710</v>
      </c>
      <c r="D487" s="568" t="s">
        <v>3710</v>
      </c>
      <c r="E487" s="469" t="s">
        <v>3706</v>
      </c>
      <c r="F487" s="465">
        <v>6040611</v>
      </c>
      <c r="G487" s="565" t="s">
        <v>627</v>
      </c>
      <c r="H487" s="566">
        <v>0</v>
      </c>
      <c r="I487" s="567" t="s">
        <v>3147</v>
      </c>
      <c r="J487" s="569" t="e">
        <v>#N/A</v>
      </c>
      <c r="K487" s="569" t="e">
        <v>#N/A</v>
      </c>
      <c r="L487" s="466" t="e">
        <v>#N/A</v>
      </c>
      <c r="M487" s="466" t="e">
        <v>#N/A</v>
      </c>
    </row>
    <row r="488" spans="1:13" ht="15" customHeight="1">
      <c r="A488" s="467" t="s">
        <v>635</v>
      </c>
      <c r="B488" s="466" t="s">
        <v>631</v>
      </c>
      <c r="C488" s="469" t="s">
        <v>3715</v>
      </c>
      <c r="D488" s="568" t="s">
        <v>3715</v>
      </c>
      <c r="E488" s="469" t="s">
        <v>3712</v>
      </c>
      <c r="F488" s="465">
        <v>6040603</v>
      </c>
      <c r="G488" s="565" t="s">
        <v>34</v>
      </c>
      <c r="H488" s="566">
        <v>0</v>
      </c>
      <c r="I488" s="567" t="s">
        <v>3147</v>
      </c>
      <c r="J488" s="569" t="e">
        <v>#N/A</v>
      </c>
      <c r="K488" s="569" t="e">
        <v>#N/A</v>
      </c>
      <c r="L488" s="466" t="e">
        <v>#N/A</v>
      </c>
      <c r="M488" s="466" t="e">
        <v>#N/A</v>
      </c>
    </row>
    <row r="489" spans="1:13" ht="15" customHeight="1">
      <c r="A489" s="467" t="s">
        <v>4277</v>
      </c>
      <c r="B489" s="466" t="s">
        <v>4278</v>
      </c>
      <c r="C489" s="469">
        <v>0</v>
      </c>
      <c r="D489" s="568">
        <v>0</v>
      </c>
      <c r="E489" s="469">
        <v>0</v>
      </c>
      <c r="F489" s="465">
        <v>6040611</v>
      </c>
      <c r="G489" s="565" t="s">
        <v>627</v>
      </c>
      <c r="H489" s="566">
        <v>0</v>
      </c>
      <c r="I489" s="567" t="s">
        <v>207</v>
      </c>
      <c r="J489" s="569" t="e">
        <v>#N/A</v>
      </c>
      <c r="K489" s="569" t="e">
        <v>#N/A</v>
      </c>
      <c r="L489" s="466" t="e">
        <v>#N/A</v>
      </c>
      <c r="M489" s="466" t="e">
        <v>#N/A</v>
      </c>
    </row>
    <row r="490" spans="1:13" ht="15" customHeight="1">
      <c r="A490" s="467" t="s">
        <v>3667</v>
      </c>
      <c r="B490" s="466" t="s">
        <v>4279</v>
      </c>
      <c r="C490" s="469" t="s">
        <v>3668</v>
      </c>
      <c r="D490" s="568" t="s">
        <v>3668</v>
      </c>
      <c r="E490" s="469" t="s">
        <v>3663</v>
      </c>
      <c r="F490" s="465">
        <v>6040604</v>
      </c>
      <c r="G490" s="565" t="s">
        <v>36</v>
      </c>
      <c r="H490" s="566">
        <v>0</v>
      </c>
      <c r="I490" s="567" t="s">
        <v>3147</v>
      </c>
      <c r="J490" s="569" t="e">
        <v>#N/A</v>
      </c>
      <c r="K490" s="569" t="e">
        <v>#N/A</v>
      </c>
      <c r="L490" s="466" t="e">
        <v>#N/A</v>
      </c>
      <c r="M490" s="466" t="e">
        <v>#N/A</v>
      </c>
    </row>
    <row r="491" spans="1:13" ht="15" customHeight="1">
      <c r="A491" s="467" t="s">
        <v>4280</v>
      </c>
      <c r="B491" s="466" t="s">
        <v>4281</v>
      </c>
      <c r="C491" s="469">
        <v>0</v>
      </c>
      <c r="D491" s="568">
        <v>0</v>
      </c>
      <c r="E491" s="469">
        <v>0</v>
      </c>
      <c r="F491" s="465">
        <v>5030112</v>
      </c>
      <c r="G491" s="565" t="s">
        <v>455</v>
      </c>
      <c r="H491" s="566">
        <v>0</v>
      </c>
      <c r="I491" s="567" t="s">
        <v>207</v>
      </c>
      <c r="J491" s="567" t="e">
        <v>#N/A</v>
      </c>
      <c r="K491" s="567" t="e">
        <v>#N/A</v>
      </c>
      <c r="L491" s="466" t="e">
        <v>#N/A</v>
      </c>
      <c r="M491" s="466" t="e">
        <v>#N/A</v>
      </c>
    </row>
    <row r="492" spans="1:13" ht="15" customHeight="1">
      <c r="A492" s="467" t="s">
        <v>4282</v>
      </c>
      <c r="B492" s="466" t="s">
        <v>4283</v>
      </c>
      <c r="C492" s="469">
        <v>0</v>
      </c>
      <c r="D492" s="568">
        <v>0</v>
      </c>
      <c r="E492" s="469">
        <v>0</v>
      </c>
      <c r="F492" s="465">
        <v>5030112</v>
      </c>
      <c r="G492" s="565" t="s">
        <v>455</v>
      </c>
      <c r="H492" s="566">
        <v>0</v>
      </c>
      <c r="I492" s="567" t="s">
        <v>207</v>
      </c>
      <c r="J492" s="567" t="e">
        <v>#N/A</v>
      </c>
      <c r="K492" s="567" t="e">
        <v>#N/A</v>
      </c>
      <c r="L492" s="466" t="e">
        <v>#N/A</v>
      </c>
      <c r="M492" s="466" t="e">
        <v>#N/A</v>
      </c>
    </row>
    <row r="493" spans="1:13" ht="15" customHeight="1">
      <c r="A493" s="467" t="s">
        <v>4284</v>
      </c>
      <c r="B493" s="466" t="s">
        <v>175</v>
      </c>
      <c r="C493" s="469">
        <v>0</v>
      </c>
      <c r="D493" s="568">
        <v>0</v>
      </c>
      <c r="E493" s="469">
        <v>0</v>
      </c>
      <c r="F493" s="465">
        <v>5030112</v>
      </c>
      <c r="G493" s="565" t="s">
        <v>455</v>
      </c>
      <c r="H493" s="566">
        <v>0</v>
      </c>
      <c r="I493" s="567" t="s">
        <v>207</v>
      </c>
      <c r="J493" s="567" t="e">
        <v>#N/A</v>
      </c>
      <c r="K493" s="567" t="e">
        <v>#N/A</v>
      </c>
      <c r="L493" s="466" t="e">
        <v>#N/A</v>
      </c>
      <c r="M493" s="466" t="e">
        <v>#N/A</v>
      </c>
    </row>
    <row r="494" spans="1:13" ht="15" customHeight="1">
      <c r="A494" s="467" t="s">
        <v>4285</v>
      </c>
      <c r="B494" s="466" t="s">
        <v>4286</v>
      </c>
      <c r="C494" s="469">
        <v>0</v>
      </c>
      <c r="D494" s="568">
        <v>0</v>
      </c>
      <c r="E494" s="469">
        <v>0</v>
      </c>
      <c r="F494" s="465">
        <v>5030112</v>
      </c>
      <c r="G494" s="565" t="s">
        <v>455</v>
      </c>
      <c r="H494" s="566">
        <v>0</v>
      </c>
      <c r="I494" s="567" t="s">
        <v>207</v>
      </c>
      <c r="J494" s="567" t="e">
        <v>#N/A</v>
      </c>
      <c r="K494" s="567" t="e">
        <v>#N/A</v>
      </c>
      <c r="L494" s="466" t="e">
        <v>#N/A</v>
      </c>
      <c r="M494" s="466" t="e">
        <v>#N/A</v>
      </c>
    </row>
    <row r="495" spans="1:13" ht="15" customHeight="1">
      <c r="A495" s="467" t="s">
        <v>4287</v>
      </c>
      <c r="B495" s="466" t="s">
        <v>819</v>
      </c>
      <c r="C495" s="469">
        <v>0</v>
      </c>
      <c r="D495" s="568">
        <v>0</v>
      </c>
      <c r="E495" s="469">
        <v>0</v>
      </c>
      <c r="F495" s="465">
        <v>5030406</v>
      </c>
      <c r="G495" s="565" t="s">
        <v>824</v>
      </c>
      <c r="H495" s="566">
        <v>0</v>
      </c>
      <c r="I495" s="567" t="s">
        <v>207</v>
      </c>
      <c r="J495" s="567" t="e">
        <v>#N/A</v>
      </c>
      <c r="K495" s="567" t="e">
        <v>#N/A</v>
      </c>
      <c r="L495" s="466" t="e">
        <v>#N/A</v>
      </c>
      <c r="M495" s="466" t="e">
        <v>#N/A</v>
      </c>
    </row>
    <row r="496" spans="1:13" ht="15" customHeight="1">
      <c r="A496" s="467" t="s">
        <v>4288</v>
      </c>
      <c r="B496" s="466" t="s">
        <v>4289</v>
      </c>
      <c r="C496" s="469">
        <v>0</v>
      </c>
      <c r="D496" s="568">
        <v>0</v>
      </c>
      <c r="E496" s="469">
        <v>0</v>
      </c>
      <c r="F496" s="465">
        <v>5010201</v>
      </c>
      <c r="G496" s="565" t="s">
        <v>1226</v>
      </c>
      <c r="H496" s="566">
        <v>0</v>
      </c>
      <c r="I496" s="567" t="s">
        <v>207</v>
      </c>
      <c r="J496" s="567" t="e">
        <v>#N/A</v>
      </c>
      <c r="K496" s="567" t="e">
        <v>#N/A</v>
      </c>
      <c r="L496" s="466" t="e">
        <v>#N/A</v>
      </c>
      <c r="M496" s="466" t="e">
        <v>#N/A</v>
      </c>
    </row>
    <row r="497" spans="1:13" ht="15" customHeight="1">
      <c r="A497" s="467" t="s">
        <v>4290</v>
      </c>
      <c r="B497" s="466" t="s">
        <v>4291</v>
      </c>
      <c r="C497" s="469">
        <v>0</v>
      </c>
      <c r="D497" s="568">
        <v>0</v>
      </c>
      <c r="E497" s="469">
        <v>0</v>
      </c>
      <c r="F497" s="465" t="e">
        <v>#N/A</v>
      </c>
      <c r="G497" s="565" t="s">
        <v>1226</v>
      </c>
      <c r="H497" s="566">
        <v>0</v>
      </c>
      <c r="I497" s="567" t="s">
        <v>207</v>
      </c>
      <c r="J497" s="567" t="e">
        <v>#N/A</v>
      </c>
      <c r="K497" s="567" t="e">
        <v>#N/A</v>
      </c>
      <c r="L497" s="466" t="e">
        <v>#N/A</v>
      </c>
      <c r="M497" s="466" t="e">
        <v>#N/A</v>
      </c>
    </row>
    <row r="498" spans="1:13" ht="15" customHeight="1">
      <c r="A498" s="467" t="s">
        <v>4292</v>
      </c>
      <c r="B498" s="466" t="s">
        <v>4293</v>
      </c>
      <c r="C498" s="469">
        <v>0</v>
      </c>
      <c r="D498" s="568">
        <v>0</v>
      </c>
      <c r="E498" s="469">
        <v>0</v>
      </c>
      <c r="F498" s="465" t="e">
        <v>#N/A</v>
      </c>
      <c r="G498" s="565" t="s">
        <v>1041</v>
      </c>
      <c r="H498" s="566">
        <v>0</v>
      </c>
      <c r="I498" s="567" t="s">
        <v>207</v>
      </c>
      <c r="J498" s="567" t="e">
        <v>#N/A</v>
      </c>
      <c r="K498" s="567" t="e">
        <v>#N/A</v>
      </c>
      <c r="L498" s="466" t="e">
        <v>#N/A</v>
      </c>
      <c r="M498" s="466" t="e">
        <v>#N/A</v>
      </c>
    </row>
    <row r="499" spans="1:13" ht="15" customHeight="1">
      <c r="A499" s="467" t="s">
        <v>4294</v>
      </c>
      <c r="B499" s="466" t="s">
        <v>4295</v>
      </c>
      <c r="C499" s="469">
        <v>0</v>
      </c>
      <c r="D499" s="568">
        <v>0</v>
      </c>
      <c r="E499" s="469">
        <v>0</v>
      </c>
      <c r="F499" s="465">
        <v>5010202</v>
      </c>
      <c r="G499" s="565" t="s">
        <v>1041</v>
      </c>
      <c r="H499" s="566">
        <v>0</v>
      </c>
      <c r="I499" s="567" t="s">
        <v>207</v>
      </c>
      <c r="J499" s="567" t="e">
        <v>#N/A</v>
      </c>
      <c r="K499" s="567" t="e">
        <v>#N/A</v>
      </c>
      <c r="L499" s="466" t="e">
        <v>#N/A</v>
      </c>
      <c r="M499" s="466" t="e">
        <v>#N/A</v>
      </c>
    </row>
    <row r="500" spans="1:13" ht="15" customHeight="1">
      <c r="A500" s="467" t="s">
        <v>4296</v>
      </c>
      <c r="B500" s="466" t="s">
        <v>4297</v>
      </c>
      <c r="C500" s="469">
        <v>0</v>
      </c>
      <c r="D500" s="568">
        <v>0</v>
      </c>
      <c r="E500" s="469">
        <v>0</v>
      </c>
      <c r="F500" s="465">
        <v>5030301</v>
      </c>
      <c r="G500" s="565" t="s">
        <v>1472</v>
      </c>
      <c r="H500" s="566">
        <v>0</v>
      </c>
      <c r="I500" s="567" t="s">
        <v>207</v>
      </c>
      <c r="J500" s="567" t="e">
        <v>#N/A</v>
      </c>
      <c r="K500" s="567" t="e">
        <v>#N/A</v>
      </c>
      <c r="L500" s="466" t="e">
        <v>#N/A</v>
      </c>
      <c r="M500" s="466" t="e">
        <v>#N/A</v>
      </c>
    </row>
    <row r="501" spans="1:13" ht="15" customHeight="1">
      <c r="A501" s="467" t="s">
        <v>4298</v>
      </c>
      <c r="B501" s="466" t="s">
        <v>4299</v>
      </c>
      <c r="C501" s="469">
        <v>0</v>
      </c>
      <c r="D501" s="568">
        <v>0</v>
      </c>
      <c r="E501" s="469">
        <v>0</v>
      </c>
      <c r="F501" s="465">
        <v>5030301</v>
      </c>
      <c r="G501" s="565" t="s">
        <v>1472</v>
      </c>
      <c r="H501" s="566">
        <v>0</v>
      </c>
      <c r="I501" s="567" t="s">
        <v>207</v>
      </c>
      <c r="J501" s="567" t="e">
        <v>#N/A</v>
      </c>
      <c r="K501" s="567" t="e">
        <v>#N/A</v>
      </c>
      <c r="L501" s="466" t="e">
        <v>#N/A</v>
      </c>
      <c r="M501" s="466" t="e">
        <v>#N/A</v>
      </c>
    </row>
    <row r="502" spans="1:13" ht="15" customHeight="1">
      <c r="A502" s="467" t="s">
        <v>4300</v>
      </c>
      <c r="B502" s="466" t="s">
        <v>4301</v>
      </c>
      <c r="C502" s="469">
        <v>0</v>
      </c>
      <c r="D502" s="568">
        <v>0</v>
      </c>
      <c r="E502" s="469">
        <v>0</v>
      </c>
      <c r="F502" s="465">
        <v>5020204</v>
      </c>
      <c r="G502" s="565" t="s">
        <v>833</v>
      </c>
      <c r="H502" s="566">
        <v>0</v>
      </c>
      <c r="I502" s="567" t="s">
        <v>207</v>
      </c>
      <c r="J502" s="567" t="e">
        <v>#N/A</v>
      </c>
      <c r="K502" s="567" t="e">
        <v>#N/A</v>
      </c>
      <c r="L502" s="466" t="e">
        <v>#N/A</v>
      </c>
      <c r="M502" s="466" t="e">
        <v>#N/A</v>
      </c>
    </row>
    <row r="503" spans="1:13" ht="15" customHeight="1">
      <c r="A503" s="467" t="s">
        <v>4302</v>
      </c>
      <c r="B503" s="466" t="s">
        <v>4303</v>
      </c>
      <c r="C503" s="469">
        <v>0</v>
      </c>
      <c r="D503" s="568">
        <v>0</v>
      </c>
      <c r="E503" s="469">
        <v>0</v>
      </c>
      <c r="F503" s="465">
        <v>5020209</v>
      </c>
      <c r="G503" s="565" t="s">
        <v>437</v>
      </c>
      <c r="H503" s="566">
        <v>0</v>
      </c>
      <c r="I503" s="567" t="s">
        <v>207</v>
      </c>
      <c r="J503" s="567" t="e">
        <v>#N/A</v>
      </c>
      <c r="K503" s="567" t="e">
        <v>#N/A</v>
      </c>
      <c r="L503" s="466" t="e">
        <v>#N/A</v>
      </c>
      <c r="M503" s="466" t="e">
        <v>#N/A</v>
      </c>
    </row>
    <row r="504" spans="1:13" ht="15" customHeight="1">
      <c r="A504" s="467" t="s">
        <v>4304</v>
      </c>
      <c r="B504" s="466" t="s">
        <v>860</v>
      </c>
      <c r="C504" s="469">
        <v>0</v>
      </c>
      <c r="D504" s="568">
        <v>0</v>
      </c>
      <c r="E504" s="469">
        <v>0</v>
      </c>
      <c r="F504" s="465">
        <v>5020209</v>
      </c>
      <c r="G504" s="565" t="s">
        <v>437</v>
      </c>
      <c r="H504" s="566">
        <v>0</v>
      </c>
      <c r="I504" s="567" t="s">
        <v>207</v>
      </c>
      <c r="J504" s="567" t="e">
        <v>#N/A</v>
      </c>
      <c r="K504" s="567" t="e">
        <v>#N/A</v>
      </c>
      <c r="L504" s="466" t="e">
        <v>#N/A</v>
      </c>
      <c r="M504" s="466" t="e">
        <v>#N/A</v>
      </c>
    </row>
    <row r="505" spans="1:13" ht="15" customHeight="1">
      <c r="A505" s="467" t="s">
        <v>4305</v>
      </c>
      <c r="B505" s="466" t="s">
        <v>862</v>
      </c>
      <c r="C505" s="469">
        <v>0</v>
      </c>
      <c r="D505" s="568">
        <v>0</v>
      </c>
      <c r="E505" s="469">
        <v>0</v>
      </c>
      <c r="F505" s="465">
        <v>5020208</v>
      </c>
      <c r="G505" s="565" t="s">
        <v>864</v>
      </c>
      <c r="H505" s="566">
        <v>0</v>
      </c>
      <c r="I505" s="567" t="s">
        <v>207</v>
      </c>
      <c r="J505" s="567" t="e">
        <v>#N/A</v>
      </c>
      <c r="K505" s="567" t="e">
        <v>#N/A</v>
      </c>
      <c r="L505" s="466" t="e">
        <v>#N/A</v>
      </c>
      <c r="M505" s="466" t="e">
        <v>#N/A</v>
      </c>
    </row>
    <row r="506" spans="1:13" ht="15" customHeight="1">
      <c r="A506" s="467" t="s">
        <v>4306</v>
      </c>
      <c r="B506" s="466" t="s">
        <v>4307</v>
      </c>
      <c r="C506" s="469">
        <v>0</v>
      </c>
      <c r="D506" s="568">
        <v>0</v>
      </c>
      <c r="E506" s="469">
        <v>0</v>
      </c>
      <c r="F506" s="465">
        <v>5020209</v>
      </c>
      <c r="G506" s="565" t="s">
        <v>437</v>
      </c>
      <c r="H506" s="566">
        <v>0</v>
      </c>
      <c r="I506" s="567" t="s">
        <v>207</v>
      </c>
      <c r="J506" s="567" t="e">
        <v>#N/A</v>
      </c>
      <c r="K506" s="567" t="e">
        <v>#N/A</v>
      </c>
      <c r="L506" s="466" t="e">
        <v>#N/A</v>
      </c>
      <c r="M506" s="466" t="e">
        <v>#N/A</v>
      </c>
    </row>
    <row r="507" spans="1:13" ht="15" customHeight="1">
      <c r="A507" s="467" t="s">
        <v>4308</v>
      </c>
      <c r="B507" s="466" t="s">
        <v>4309</v>
      </c>
      <c r="C507" s="469">
        <v>0</v>
      </c>
      <c r="D507" s="568">
        <v>0</v>
      </c>
      <c r="E507" s="469">
        <v>0</v>
      </c>
      <c r="F507" s="465" t="e">
        <v>#N/A</v>
      </c>
      <c r="G507" s="565" t="s">
        <v>864</v>
      </c>
      <c r="H507" s="566">
        <v>0</v>
      </c>
      <c r="I507" s="567" t="s">
        <v>207</v>
      </c>
      <c r="J507" s="567" t="e">
        <v>#N/A</v>
      </c>
      <c r="K507" s="567" t="e">
        <v>#N/A</v>
      </c>
      <c r="L507" s="466" t="e">
        <v>#N/A</v>
      </c>
      <c r="M507" s="466" t="e">
        <v>#N/A</v>
      </c>
    </row>
    <row r="508" spans="1:13" ht="15" customHeight="1">
      <c r="A508" s="467" t="s">
        <v>4310</v>
      </c>
      <c r="B508" s="466" t="s">
        <v>4311</v>
      </c>
      <c r="C508" s="469">
        <v>0</v>
      </c>
      <c r="D508" s="568">
        <v>0</v>
      </c>
      <c r="E508" s="469">
        <v>0</v>
      </c>
      <c r="F508" s="465">
        <v>5020204</v>
      </c>
      <c r="G508" s="565" t="s">
        <v>833</v>
      </c>
      <c r="H508" s="566">
        <v>0</v>
      </c>
      <c r="I508" s="567" t="s">
        <v>207</v>
      </c>
      <c r="J508" s="567" t="e">
        <v>#N/A</v>
      </c>
      <c r="K508" s="567" t="e">
        <v>#N/A</v>
      </c>
      <c r="L508" s="466" t="e">
        <v>#N/A</v>
      </c>
      <c r="M508" s="466" t="e">
        <v>#N/A</v>
      </c>
    </row>
    <row r="509" spans="1:13" ht="15" customHeight="1">
      <c r="A509" s="467" t="s">
        <v>4312</v>
      </c>
      <c r="B509" s="466" t="s">
        <v>4133</v>
      </c>
      <c r="C509" s="469">
        <v>0</v>
      </c>
      <c r="D509" s="568">
        <v>0</v>
      </c>
      <c r="E509" s="469">
        <v>0</v>
      </c>
      <c r="F509" s="465">
        <v>5020209</v>
      </c>
      <c r="G509" s="565" t="s">
        <v>437</v>
      </c>
      <c r="H509" s="566">
        <v>0</v>
      </c>
      <c r="I509" s="567" t="s">
        <v>207</v>
      </c>
      <c r="J509" s="567" t="e">
        <v>#N/A</v>
      </c>
      <c r="K509" s="567" t="e">
        <v>#N/A</v>
      </c>
      <c r="L509" s="466" t="e">
        <v>#N/A</v>
      </c>
      <c r="M509" s="466" t="e">
        <v>#N/A</v>
      </c>
    </row>
    <row r="510" spans="1:13" ht="15" customHeight="1">
      <c r="A510" s="467" t="s">
        <v>4313</v>
      </c>
      <c r="B510" s="466" t="s">
        <v>4314</v>
      </c>
      <c r="C510" s="469">
        <v>0</v>
      </c>
      <c r="D510" s="568">
        <v>0</v>
      </c>
      <c r="E510" s="469">
        <v>0</v>
      </c>
      <c r="F510" s="465">
        <v>5020209</v>
      </c>
      <c r="G510" s="565" t="s">
        <v>437</v>
      </c>
      <c r="H510" s="566">
        <v>0</v>
      </c>
      <c r="I510" s="567" t="s">
        <v>207</v>
      </c>
      <c r="J510" s="567" t="e">
        <v>#N/A</v>
      </c>
      <c r="K510" s="567" t="e">
        <v>#N/A</v>
      </c>
      <c r="L510" s="466" t="e">
        <v>#N/A</v>
      </c>
      <c r="M510" s="466" t="e">
        <v>#N/A</v>
      </c>
    </row>
    <row r="511" spans="1:13" ht="15" customHeight="1">
      <c r="A511" s="467" t="s">
        <v>4315</v>
      </c>
      <c r="B511" s="466" t="s">
        <v>4316</v>
      </c>
      <c r="C511" s="469">
        <v>0</v>
      </c>
      <c r="D511" s="568">
        <v>0</v>
      </c>
      <c r="E511" s="469">
        <v>0</v>
      </c>
      <c r="F511" s="465">
        <v>5020209</v>
      </c>
      <c r="G511" s="565" t="s">
        <v>437</v>
      </c>
      <c r="H511" s="566">
        <v>0</v>
      </c>
      <c r="I511" s="567" t="s">
        <v>207</v>
      </c>
      <c r="J511" s="567" t="e">
        <v>#N/A</v>
      </c>
      <c r="K511" s="567" t="e">
        <v>#N/A</v>
      </c>
      <c r="L511" s="466" t="e">
        <v>#N/A</v>
      </c>
      <c r="M511" s="466" t="e">
        <v>#N/A</v>
      </c>
    </row>
    <row r="512" spans="1:13" ht="15" customHeight="1">
      <c r="A512" s="467" t="s">
        <v>4317</v>
      </c>
      <c r="B512" s="466" t="s">
        <v>4318</v>
      </c>
      <c r="C512" s="469">
        <v>0</v>
      </c>
      <c r="D512" s="568">
        <v>0</v>
      </c>
      <c r="E512" s="469">
        <v>0</v>
      </c>
      <c r="F512" s="465" t="e">
        <v>#N/A</v>
      </c>
      <c r="G512" s="565" t="s">
        <v>833</v>
      </c>
      <c r="H512" s="566">
        <v>0</v>
      </c>
      <c r="I512" s="567" t="s">
        <v>207</v>
      </c>
      <c r="J512" s="567" t="e">
        <v>#N/A</v>
      </c>
      <c r="K512" s="567" t="e">
        <v>#N/A</v>
      </c>
      <c r="L512" s="466" t="e">
        <v>#N/A</v>
      </c>
      <c r="M512" s="466" t="e">
        <v>#N/A</v>
      </c>
    </row>
    <row r="513" spans="1:13" ht="15" customHeight="1">
      <c r="A513" s="467" t="s">
        <v>4319</v>
      </c>
      <c r="B513" s="466" t="s">
        <v>4320</v>
      </c>
      <c r="C513" s="469">
        <v>0</v>
      </c>
      <c r="D513" s="568">
        <v>0</v>
      </c>
      <c r="E513" s="469">
        <v>0</v>
      </c>
      <c r="F513" s="465">
        <v>5020204</v>
      </c>
      <c r="G513" s="565" t="s">
        <v>833</v>
      </c>
      <c r="H513" s="566">
        <v>0</v>
      </c>
      <c r="I513" s="567" t="s">
        <v>207</v>
      </c>
      <c r="J513" s="567" t="e">
        <v>#N/A</v>
      </c>
      <c r="K513" s="567" t="e">
        <v>#N/A</v>
      </c>
      <c r="L513" s="466" t="e">
        <v>#N/A</v>
      </c>
      <c r="M513" s="466" t="e">
        <v>#N/A</v>
      </c>
    </row>
    <row r="514" spans="1:13" ht="14.25" customHeight="1">
      <c r="A514" s="467" t="s">
        <v>4321</v>
      </c>
      <c r="B514" s="466" t="s">
        <v>4322</v>
      </c>
      <c r="C514" s="469">
        <v>0</v>
      </c>
      <c r="D514" s="568">
        <v>0</v>
      </c>
      <c r="E514" s="469">
        <v>0</v>
      </c>
      <c r="F514" s="465">
        <v>5020209</v>
      </c>
      <c r="G514" s="565" t="s">
        <v>437</v>
      </c>
      <c r="H514" s="566">
        <v>0</v>
      </c>
      <c r="I514" s="567" t="s">
        <v>207</v>
      </c>
      <c r="J514" s="567" t="e">
        <v>#N/A</v>
      </c>
      <c r="K514" s="567" t="e">
        <v>#N/A</v>
      </c>
      <c r="L514" s="466" t="e">
        <v>#N/A</v>
      </c>
      <c r="M514" s="466" t="e">
        <v>#N/A</v>
      </c>
    </row>
    <row r="515" spans="1:13" ht="15" customHeight="1">
      <c r="A515" s="467" t="s">
        <v>4323</v>
      </c>
      <c r="B515" s="466" t="s">
        <v>4316</v>
      </c>
      <c r="C515" s="469">
        <v>0</v>
      </c>
      <c r="D515" s="568">
        <v>0</v>
      </c>
      <c r="E515" s="469">
        <v>0</v>
      </c>
      <c r="F515" s="465">
        <v>5020209</v>
      </c>
      <c r="G515" s="565" t="s">
        <v>437</v>
      </c>
      <c r="H515" s="566">
        <v>0</v>
      </c>
      <c r="I515" s="567" t="s">
        <v>207</v>
      </c>
      <c r="J515" s="567" t="e">
        <v>#N/A</v>
      </c>
      <c r="K515" s="567" t="e">
        <v>#N/A</v>
      </c>
      <c r="L515" s="466" t="e">
        <v>#N/A</v>
      </c>
      <c r="M515" s="466" t="e">
        <v>#N/A</v>
      </c>
    </row>
    <row r="516" spans="1:13" ht="15" customHeight="1">
      <c r="A516" s="467" t="s">
        <v>4324</v>
      </c>
      <c r="B516" s="466" t="s">
        <v>4325</v>
      </c>
      <c r="C516" s="469">
        <v>0</v>
      </c>
      <c r="D516" s="568">
        <v>0</v>
      </c>
      <c r="E516" s="469">
        <v>0</v>
      </c>
      <c r="F516" s="465" t="e">
        <v>#N/A</v>
      </c>
      <c r="G516" s="565" t="s">
        <v>437</v>
      </c>
      <c r="H516" s="566">
        <v>0</v>
      </c>
      <c r="I516" s="567" t="s">
        <v>207</v>
      </c>
      <c r="J516" s="567" t="e">
        <v>#N/A</v>
      </c>
      <c r="K516" s="567" t="e">
        <v>#N/A</v>
      </c>
      <c r="L516" s="466" t="e">
        <v>#N/A</v>
      </c>
      <c r="M516" s="466" t="e">
        <v>#N/A</v>
      </c>
    </row>
    <row r="517" spans="1:13" ht="15" customHeight="1">
      <c r="A517" s="467" t="s">
        <v>4326</v>
      </c>
      <c r="B517" s="466" t="s">
        <v>4327</v>
      </c>
      <c r="C517" s="469">
        <v>0</v>
      </c>
      <c r="D517" s="568">
        <v>0</v>
      </c>
      <c r="E517" s="469">
        <v>0</v>
      </c>
      <c r="F517" s="465">
        <v>5020209</v>
      </c>
      <c r="G517" s="565" t="s">
        <v>437</v>
      </c>
      <c r="H517" s="566">
        <v>0</v>
      </c>
      <c r="I517" s="567" t="s">
        <v>207</v>
      </c>
      <c r="J517" s="567" t="e">
        <v>#N/A</v>
      </c>
      <c r="K517" s="567" t="e">
        <v>#N/A</v>
      </c>
      <c r="L517" s="466" t="e">
        <v>#N/A</v>
      </c>
      <c r="M517" s="466" t="e">
        <v>#N/A</v>
      </c>
    </row>
    <row r="518" spans="1:13" ht="15" customHeight="1">
      <c r="A518" s="467" t="s">
        <v>4328</v>
      </c>
      <c r="B518" s="466" t="s">
        <v>4303</v>
      </c>
      <c r="C518" s="469">
        <v>0</v>
      </c>
      <c r="D518" s="568">
        <v>0</v>
      </c>
      <c r="E518" s="469">
        <v>0</v>
      </c>
      <c r="F518" s="465">
        <v>5020209</v>
      </c>
      <c r="G518" s="565" t="s">
        <v>437</v>
      </c>
      <c r="H518" s="566">
        <v>0</v>
      </c>
      <c r="I518" s="567" t="s">
        <v>207</v>
      </c>
      <c r="J518" s="567" t="e">
        <v>#N/A</v>
      </c>
      <c r="K518" s="567" t="e">
        <v>#N/A</v>
      </c>
      <c r="L518" s="466" t="e">
        <v>#N/A</v>
      </c>
      <c r="M518" s="466" t="e">
        <v>#N/A</v>
      </c>
    </row>
    <row r="519" spans="1:13" ht="15" customHeight="1">
      <c r="A519" s="467" t="s">
        <v>4329</v>
      </c>
      <c r="B519" s="466" t="s">
        <v>4330</v>
      </c>
      <c r="C519" s="469">
        <v>0</v>
      </c>
      <c r="D519" s="568">
        <v>0</v>
      </c>
      <c r="E519" s="469">
        <v>0</v>
      </c>
      <c r="F519" s="465">
        <v>5030106</v>
      </c>
      <c r="G519" s="565" t="s">
        <v>4331</v>
      </c>
      <c r="H519" s="566">
        <v>0</v>
      </c>
      <c r="I519" s="567" t="s">
        <v>207</v>
      </c>
      <c r="J519" s="567" t="e">
        <v>#N/A</v>
      </c>
      <c r="K519" s="567" t="e">
        <v>#N/A</v>
      </c>
      <c r="L519" s="466" t="e">
        <v>#N/A</v>
      </c>
      <c r="M519" s="466" t="e">
        <v>#N/A</v>
      </c>
    </row>
    <row r="520" spans="1:13" ht="15" customHeight="1">
      <c r="A520" s="467" t="s">
        <v>4332</v>
      </c>
      <c r="B520" s="466" t="s">
        <v>4333</v>
      </c>
      <c r="C520" s="469">
        <v>0</v>
      </c>
      <c r="D520" s="568">
        <v>0</v>
      </c>
      <c r="E520" s="469">
        <v>0</v>
      </c>
      <c r="F520" s="465">
        <v>5030106</v>
      </c>
      <c r="G520" s="565" t="s">
        <v>4331</v>
      </c>
      <c r="H520" s="566">
        <v>0</v>
      </c>
      <c r="I520" s="567" t="s">
        <v>207</v>
      </c>
      <c r="J520" s="567" t="e">
        <v>#N/A</v>
      </c>
      <c r="K520" s="567" t="e">
        <v>#N/A</v>
      </c>
      <c r="L520" s="466" t="e">
        <v>#N/A</v>
      </c>
      <c r="M520" s="466" t="e">
        <v>#N/A</v>
      </c>
    </row>
    <row r="521" spans="1:13" ht="15" customHeight="1">
      <c r="A521" s="467" t="s">
        <v>4334</v>
      </c>
      <c r="B521" s="466" t="s">
        <v>4335</v>
      </c>
      <c r="C521" s="469">
        <v>0</v>
      </c>
      <c r="D521" s="568">
        <v>0</v>
      </c>
      <c r="E521" s="469">
        <v>0</v>
      </c>
      <c r="F521" s="465">
        <v>5030106</v>
      </c>
      <c r="G521" s="565" t="s">
        <v>4331</v>
      </c>
      <c r="H521" s="566">
        <v>0</v>
      </c>
      <c r="I521" s="567" t="s">
        <v>207</v>
      </c>
      <c r="J521" s="567" t="e">
        <v>#N/A</v>
      </c>
      <c r="K521" s="567" t="e">
        <v>#N/A</v>
      </c>
      <c r="L521" s="466" t="e">
        <v>#N/A</v>
      </c>
      <c r="M521" s="466" t="e">
        <v>#N/A</v>
      </c>
    </row>
    <row r="522" spans="1:13" ht="15" customHeight="1">
      <c r="A522" s="467" t="s">
        <v>37</v>
      </c>
      <c r="B522" s="466" t="s">
        <v>38</v>
      </c>
      <c r="C522" s="469">
        <v>0</v>
      </c>
      <c r="D522" s="568">
        <v>0</v>
      </c>
      <c r="E522" s="469">
        <v>0</v>
      </c>
      <c r="F522" s="465">
        <v>5030108</v>
      </c>
      <c r="G522" s="565" t="s">
        <v>877</v>
      </c>
      <c r="H522" s="566">
        <v>0</v>
      </c>
      <c r="I522" s="567" t="s">
        <v>207</v>
      </c>
      <c r="J522" s="567" t="e">
        <v>#N/A</v>
      </c>
      <c r="K522" s="567" t="e">
        <v>#N/A</v>
      </c>
      <c r="L522" s="466" t="e">
        <v>#N/A</v>
      </c>
      <c r="M522" s="466" t="e">
        <v>#N/A</v>
      </c>
    </row>
    <row r="523" spans="1:13" ht="15" customHeight="1">
      <c r="A523" s="467" t="s">
        <v>4336</v>
      </c>
      <c r="B523" s="466" t="s">
        <v>436</v>
      </c>
      <c r="C523" s="469">
        <v>0</v>
      </c>
      <c r="D523" s="568">
        <v>0</v>
      </c>
      <c r="E523" s="469">
        <v>0</v>
      </c>
      <c r="F523" s="465">
        <v>5020209</v>
      </c>
      <c r="G523" s="565" t="s">
        <v>437</v>
      </c>
      <c r="H523" s="566">
        <v>0</v>
      </c>
      <c r="I523" s="567" t="s">
        <v>207</v>
      </c>
      <c r="J523" s="567" t="e">
        <v>#N/A</v>
      </c>
      <c r="K523" s="567" t="e">
        <v>#N/A</v>
      </c>
      <c r="L523" s="466" t="e">
        <v>#N/A</v>
      </c>
      <c r="M523" s="466" t="e">
        <v>#N/A</v>
      </c>
    </row>
    <row r="524" spans="1:13" ht="15" customHeight="1">
      <c r="A524" s="467" t="s">
        <v>4337</v>
      </c>
      <c r="B524" s="466" t="s">
        <v>40</v>
      </c>
      <c r="C524" s="469">
        <v>0</v>
      </c>
      <c r="D524" s="568">
        <v>0</v>
      </c>
      <c r="E524" s="469">
        <v>0</v>
      </c>
      <c r="F524" s="465">
        <v>5030102</v>
      </c>
      <c r="G524" s="565" t="s">
        <v>41</v>
      </c>
      <c r="H524" s="566">
        <v>0</v>
      </c>
      <c r="I524" s="567" t="s">
        <v>207</v>
      </c>
      <c r="J524" s="567" t="e">
        <v>#N/A</v>
      </c>
      <c r="K524" s="567" t="e">
        <v>#N/A</v>
      </c>
      <c r="L524" s="466" t="e">
        <v>#N/A</v>
      </c>
      <c r="M524" s="466" t="e">
        <v>#N/A</v>
      </c>
    </row>
    <row r="525" spans="1:13" ht="15" customHeight="1">
      <c r="A525" s="467" t="s">
        <v>4338</v>
      </c>
      <c r="B525" s="466" t="s">
        <v>4339</v>
      </c>
      <c r="C525" s="469">
        <v>0</v>
      </c>
      <c r="D525" s="568">
        <v>0</v>
      </c>
      <c r="E525" s="469">
        <v>0</v>
      </c>
      <c r="F525" s="465">
        <v>5030109</v>
      </c>
      <c r="G525" s="565" t="s">
        <v>4340</v>
      </c>
      <c r="H525" s="566">
        <v>0</v>
      </c>
      <c r="I525" s="567" t="s">
        <v>207</v>
      </c>
      <c r="J525" s="567" t="e">
        <v>#N/A</v>
      </c>
      <c r="K525" s="567" t="e">
        <v>#N/A</v>
      </c>
      <c r="L525" s="466" t="e">
        <v>#N/A</v>
      </c>
      <c r="M525" s="466" t="e">
        <v>#N/A</v>
      </c>
    </row>
    <row r="526" spans="1:13" ht="15" customHeight="1">
      <c r="A526" s="467" t="s">
        <v>4341</v>
      </c>
      <c r="B526" s="466" t="s">
        <v>4342</v>
      </c>
      <c r="C526" s="469">
        <v>0</v>
      </c>
      <c r="D526" s="568">
        <v>0</v>
      </c>
      <c r="E526" s="469">
        <v>0</v>
      </c>
      <c r="F526" s="465">
        <v>5030406</v>
      </c>
      <c r="G526" s="565" t="s">
        <v>824</v>
      </c>
      <c r="H526" s="566">
        <v>0</v>
      </c>
      <c r="I526" s="567" t="s">
        <v>207</v>
      </c>
      <c r="J526" s="567" t="e">
        <v>#N/A</v>
      </c>
      <c r="K526" s="567" t="e">
        <v>#N/A</v>
      </c>
      <c r="L526" s="466" t="e">
        <v>#N/A</v>
      </c>
      <c r="M526" s="466" t="e">
        <v>#N/A</v>
      </c>
    </row>
    <row r="527" spans="1:13" ht="15" customHeight="1">
      <c r="A527" s="467" t="s">
        <v>4343</v>
      </c>
      <c r="B527" s="466" t="s">
        <v>4344</v>
      </c>
      <c r="C527" s="469">
        <v>0</v>
      </c>
      <c r="D527" s="568">
        <v>0</v>
      </c>
      <c r="E527" s="469">
        <v>0</v>
      </c>
      <c r="F527" s="465">
        <v>5030406</v>
      </c>
      <c r="G527" s="565" t="s">
        <v>824</v>
      </c>
      <c r="H527" s="566">
        <v>0</v>
      </c>
      <c r="I527" s="567" t="s">
        <v>207</v>
      </c>
      <c r="J527" s="567" t="e">
        <v>#N/A</v>
      </c>
      <c r="K527" s="567" t="e">
        <v>#N/A</v>
      </c>
      <c r="L527" s="466" t="e">
        <v>#N/A</v>
      </c>
      <c r="M527" s="466" t="e">
        <v>#N/A</v>
      </c>
    </row>
    <row r="528" spans="1:13" ht="15" customHeight="1">
      <c r="A528" s="467" t="s">
        <v>3138</v>
      </c>
      <c r="B528" s="466" t="s">
        <v>4345</v>
      </c>
      <c r="C528" s="469" t="s">
        <v>3139</v>
      </c>
      <c r="D528" s="568" t="s">
        <v>3139</v>
      </c>
      <c r="E528" s="469" t="s">
        <v>3131</v>
      </c>
      <c r="F528" s="465">
        <v>5030406</v>
      </c>
      <c r="G528" s="565" t="s">
        <v>824</v>
      </c>
      <c r="H528" s="566">
        <v>0</v>
      </c>
      <c r="I528" s="567" t="s">
        <v>2849</v>
      </c>
      <c r="J528" s="569" t="e">
        <v>#N/A</v>
      </c>
      <c r="K528" s="569" t="e">
        <v>#N/A</v>
      </c>
      <c r="L528" s="466" t="e">
        <v>#N/A</v>
      </c>
      <c r="M528" s="466" t="e">
        <v>#N/A</v>
      </c>
    </row>
    <row r="529" spans="1:13" ht="15" customHeight="1">
      <c r="A529" s="467" t="s">
        <v>4346</v>
      </c>
      <c r="B529" s="466" t="s">
        <v>4347</v>
      </c>
      <c r="C529" s="469">
        <v>0</v>
      </c>
      <c r="D529" s="568">
        <v>0</v>
      </c>
      <c r="E529" s="469">
        <v>0</v>
      </c>
      <c r="F529" s="465">
        <v>5030108</v>
      </c>
      <c r="G529" s="565" t="s">
        <v>877</v>
      </c>
      <c r="H529" s="566">
        <v>0</v>
      </c>
      <c r="I529" s="567" t="s">
        <v>207</v>
      </c>
      <c r="J529" s="567" t="e">
        <v>#N/A</v>
      </c>
      <c r="K529" s="567" t="e">
        <v>#N/A</v>
      </c>
      <c r="L529" s="466" t="e">
        <v>#N/A</v>
      </c>
      <c r="M529" s="466" t="e">
        <v>#N/A</v>
      </c>
    </row>
    <row r="530" spans="1:13" ht="15" customHeight="1">
      <c r="A530" s="467" t="s">
        <v>4348</v>
      </c>
      <c r="B530" s="466" t="s">
        <v>4349</v>
      </c>
      <c r="C530" s="469">
        <v>0</v>
      </c>
      <c r="D530" s="568">
        <v>0</v>
      </c>
      <c r="E530" s="469">
        <v>0</v>
      </c>
      <c r="F530" s="465">
        <v>5030102</v>
      </c>
      <c r="G530" s="565" t="s">
        <v>41</v>
      </c>
      <c r="H530" s="566">
        <v>0</v>
      </c>
      <c r="I530" s="567" t="s">
        <v>207</v>
      </c>
      <c r="J530" s="567" t="e">
        <v>#N/A</v>
      </c>
      <c r="K530" s="567" t="e">
        <v>#N/A</v>
      </c>
      <c r="L530" s="466" t="e">
        <v>#N/A</v>
      </c>
      <c r="M530" s="466" t="e">
        <v>#N/A</v>
      </c>
    </row>
    <row r="531" spans="1:13" ht="15" customHeight="1">
      <c r="A531" s="467" t="s">
        <v>892</v>
      </c>
      <c r="B531" s="466" t="s">
        <v>893</v>
      </c>
      <c r="C531" s="469" t="s">
        <v>1869</v>
      </c>
      <c r="D531" s="568" t="s">
        <v>1869</v>
      </c>
      <c r="E531" s="469" t="s">
        <v>1672</v>
      </c>
      <c r="F531" s="465">
        <v>5030406</v>
      </c>
      <c r="G531" s="565" t="s">
        <v>824</v>
      </c>
      <c r="H531" s="566">
        <v>-886140.22</v>
      </c>
      <c r="I531" s="567" t="s">
        <v>2849</v>
      </c>
      <c r="J531" s="569" t="e">
        <v>#N/A</v>
      </c>
      <c r="K531" s="569" t="e">
        <v>#N/A</v>
      </c>
      <c r="L531" s="466" t="e">
        <v>#N/A</v>
      </c>
      <c r="M531" s="466" t="e">
        <v>#N/A</v>
      </c>
    </row>
    <row r="532" spans="1:13" ht="15" customHeight="1">
      <c r="A532" s="467" t="s">
        <v>888</v>
      </c>
      <c r="B532" s="466" t="s">
        <v>889</v>
      </c>
      <c r="C532" s="469" t="s">
        <v>1872</v>
      </c>
      <c r="D532" s="568" t="s">
        <v>1872</v>
      </c>
      <c r="E532" s="469" t="s">
        <v>1675</v>
      </c>
      <c r="F532" s="465">
        <v>5030406</v>
      </c>
      <c r="G532" s="565" t="s">
        <v>824</v>
      </c>
      <c r="H532" s="566">
        <v>-158539.1</v>
      </c>
      <c r="I532" s="567" t="s">
        <v>2849</v>
      </c>
      <c r="J532" s="569" t="e">
        <v>#N/A</v>
      </c>
      <c r="K532" s="569" t="e">
        <v>#N/A</v>
      </c>
      <c r="L532" s="466" t="e">
        <v>#N/A</v>
      </c>
      <c r="M532" s="466" t="e">
        <v>#N/A</v>
      </c>
    </row>
    <row r="533" spans="1:13" ht="15" customHeight="1">
      <c r="A533" s="467" t="s">
        <v>894</v>
      </c>
      <c r="B533" s="466" t="s">
        <v>895</v>
      </c>
      <c r="C533" s="469" t="s">
        <v>1873</v>
      </c>
      <c r="D533" s="568" t="s">
        <v>1873</v>
      </c>
      <c r="E533" s="469" t="s">
        <v>1676</v>
      </c>
      <c r="F533" s="465">
        <v>5030406</v>
      </c>
      <c r="G533" s="565" t="s">
        <v>824</v>
      </c>
      <c r="H533" s="566">
        <v>-43428.4</v>
      </c>
      <c r="I533" s="567" t="s">
        <v>2849</v>
      </c>
      <c r="J533" s="569" t="e">
        <v>#N/A</v>
      </c>
      <c r="K533" s="569" t="e">
        <v>#N/A</v>
      </c>
      <c r="L533" s="466" t="e">
        <v>#N/A</v>
      </c>
      <c r="M533" s="466" t="e">
        <v>#N/A</v>
      </c>
    </row>
    <row r="534" spans="1:13" ht="15" customHeight="1">
      <c r="A534" s="467" t="s">
        <v>896</v>
      </c>
      <c r="B534" s="466" t="s">
        <v>897</v>
      </c>
      <c r="C534" s="469" t="s">
        <v>1868</v>
      </c>
      <c r="D534" s="568" t="s">
        <v>1868</v>
      </c>
      <c r="E534" s="469" t="s">
        <v>1671</v>
      </c>
      <c r="F534" s="465">
        <v>5030406</v>
      </c>
      <c r="G534" s="565" t="s">
        <v>824</v>
      </c>
      <c r="H534" s="566">
        <v>-1139010.81</v>
      </c>
      <c r="I534" s="567" t="s">
        <v>2849</v>
      </c>
      <c r="J534" s="569" t="e">
        <v>#N/A</v>
      </c>
      <c r="K534" s="569" t="e">
        <v>#N/A</v>
      </c>
      <c r="L534" s="466" t="e">
        <v>#N/A</v>
      </c>
      <c r="M534" s="466" t="e">
        <v>#N/A</v>
      </c>
    </row>
    <row r="535" spans="1:13" ht="15" customHeight="1">
      <c r="A535" s="467" t="s">
        <v>4350</v>
      </c>
      <c r="B535" s="466" t="s">
        <v>4345</v>
      </c>
      <c r="C535" s="469">
        <v>0</v>
      </c>
      <c r="D535" s="568">
        <v>0</v>
      </c>
      <c r="E535" s="469">
        <v>0</v>
      </c>
      <c r="F535" s="465">
        <v>5030406</v>
      </c>
      <c r="G535" s="565" t="s">
        <v>824</v>
      </c>
      <c r="H535" s="566">
        <v>0</v>
      </c>
      <c r="I535" s="567" t="s">
        <v>207</v>
      </c>
      <c r="J535" s="567" t="e">
        <v>#N/A</v>
      </c>
      <c r="K535" s="567" t="e">
        <v>#N/A</v>
      </c>
      <c r="L535" s="466" t="e">
        <v>#N/A</v>
      </c>
      <c r="M535" s="466" t="e">
        <v>#N/A</v>
      </c>
    </row>
    <row r="536" spans="1:13" ht="15" customHeight="1">
      <c r="A536" s="467" t="s">
        <v>3004</v>
      </c>
      <c r="B536" s="466" t="s">
        <v>4351</v>
      </c>
      <c r="C536" s="469" t="s">
        <v>3005</v>
      </c>
      <c r="D536" s="568" t="s">
        <v>3005</v>
      </c>
      <c r="E536" s="469" t="s">
        <v>3002</v>
      </c>
      <c r="F536" s="465">
        <v>5030301</v>
      </c>
      <c r="G536" s="565" t="s">
        <v>1472</v>
      </c>
      <c r="H536" s="566">
        <v>0</v>
      </c>
      <c r="I536" s="567" t="s">
        <v>2849</v>
      </c>
      <c r="J536" s="569" t="e">
        <v>#N/A</v>
      </c>
      <c r="K536" s="569" t="e">
        <v>#N/A</v>
      </c>
      <c r="L536" s="466" t="e">
        <v>#N/A</v>
      </c>
      <c r="M536" s="466" t="e">
        <v>#N/A</v>
      </c>
    </row>
    <row r="537" spans="1:13" ht="15" customHeight="1">
      <c r="A537" s="467" t="s">
        <v>2994</v>
      </c>
      <c r="B537" s="466" t="s">
        <v>4352</v>
      </c>
      <c r="C537" s="469" t="s">
        <v>1865</v>
      </c>
      <c r="D537" s="568" t="s">
        <v>1865</v>
      </c>
      <c r="E537" s="469" t="s">
        <v>1670</v>
      </c>
      <c r="F537" s="465">
        <v>5030301</v>
      </c>
      <c r="G537" s="565" t="s">
        <v>1472</v>
      </c>
      <c r="H537" s="566">
        <v>-16074.66</v>
      </c>
      <c r="I537" s="567" t="s">
        <v>2849</v>
      </c>
      <c r="J537" s="569" t="e">
        <v>#N/A</v>
      </c>
      <c r="K537" s="569" t="e">
        <v>#N/A</v>
      </c>
      <c r="L537" s="466" t="e">
        <v>#N/A</v>
      </c>
      <c r="M537" s="466" t="e">
        <v>#N/A</v>
      </c>
    </row>
    <row r="538" spans="1:13" ht="15" customHeight="1">
      <c r="A538" s="467" t="s">
        <v>1291</v>
      </c>
      <c r="B538" s="466" t="s">
        <v>1292</v>
      </c>
      <c r="C538" s="469" t="s">
        <v>1909</v>
      </c>
      <c r="D538" s="568" t="s">
        <v>1909</v>
      </c>
      <c r="E538" s="469" t="s">
        <v>1726</v>
      </c>
      <c r="F538" s="465">
        <v>5010202</v>
      </c>
      <c r="G538" s="565" t="s">
        <v>1041</v>
      </c>
      <c r="H538" s="566">
        <v>-286559.18</v>
      </c>
      <c r="I538" s="567" t="s">
        <v>2849</v>
      </c>
      <c r="J538" s="569" t="e">
        <v>#N/A</v>
      </c>
      <c r="K538" s="569" t="e">
        <v>#N/A</v>
      </c>
      <c r="L538" s="466" t="e">
        <v>#N/A</v>
      </c>
      <c r="M538" s="466" t="e">
        <v>#N/A</v>
      </c>
    </row>
    <row r="539" spans="1:13" ht="15" customHeight="1">
      <c r="A539" s="467" t="s">
        <v>1221</v>
      </c>
      <c r="B539" s="466" t="s">
        <v>1222</v>
      </c>
      <c r="C539" s="469" t="s">
        <v>1910</v>
      </c>
      <c r="D539" s="568" t="s">
        <v>1910</v>
      </c>
      <c r="E539" s="469" t="s">
        <v>1728</v>
      </c>
      <c r="F539" s="465">
        <v>5010201</v>
      </c>
      <c r="G539" s="565" t="s">
        <v>1226</v>
      </c>
      <c r="H539" s="566">
        <v>-3886.43</v>
      </c>
      <c r="I539" s="567" t="s">
        <v>2849</v>
      </c>
      <c r="J539" s="569" t="e">
        <v>#N/A</v>
      </c>
      <c r="K539" s="569" t="e">
        <v>#N/A</v>
      </c>
      <c r="L539" s="466" t="e">
        <v>#N/A</v>
      </c>
      <c r="M539" s="466" t="e">
        <v>#N/A</v>
      </c>
    </row>
    <row r="540" spans="1:13" ht="15" customHeight="1">
      <c r="A540" s="467" t="s">
        <v>1478</v>
      </c>
      <c r="B540" s="466" t="s">
        <v>1479</v>
      </c>
      <c r="C540" s="469" t="s">
        <v>1962</v>
      </c>
      <c r="D540" s="568" t="s">
        <v>1962</v>
      </c>
      <c r="E540" s="469" t="s">
        <v>1770</v>
      </c>
      <c r="F540" s="465">
        <v>5020209</v>
      </c>
      <c r="G540" s="565" t="s">
        <v>437</v>
      </c>
      <c r="H540" s="566">
        <v>-18750</v>
      </c>
      <c r="I540" s="567" t="s">
        <v>2849</v>
      </c>
      <c r="J540" s="569" t="e">
        <v>#N/A</v>
      </c>
      <c r="K540" s="569" t="e">
        <v>#N/A</v>
      </c>
      <c r="L540" s="466" t="e">
        <v>#N/A</v>
      </c>
      <c r="M540" s="466" t="e">
        <v>#N/A</v>
      </c>
    </row>
    <row r="541" spans="1:13" ht="15" customHeight="1">
      <c r="A541" s="467" t="s">
        <v>1233</v>
      </c>
      <c r="B541" s="466" t="s">
        <v>1234</v>
      </c>
      <c r="C541" s="469" t="s">
        <v>1965</v>
      </c>
      <c r="D541" s="568" t="s">
        <v>1965</v>
      </c>
      <c r="E541" s="469" t="s">
        <v>1773</v>
      </c>
      <c r="F541" s="465">
        <v>5020209</v>
      </c>
      <c r="G541" s="565" t="s">
        <v>437</v>
      </c>
      <c r="H541" s="566">
        <v>-392509.26</v>
      </c>
      <c r="I541" s="567" t="s">
        <v>2849</v>
      </c>
      <c r="J541" s="569" t="e">
        <v>#N/A</v>
      </c>
      <c r="K541" s="569" t="e">
        <v>#N/A</v>
      </c>
      <c r="L541" s="466" t="e">
        <v>#N/A</v>
      </c>
      <c r="M541" s="466" t="e">
        <v>#N/A</v>
      </c>
    </row>
    <row r="542" spans="1:13" ht="15" customHeight="1">
      <c r="A542" s="467" t="s">
        <v>514</v>
      </c>
      <c r="B542" s="466" t="s">
        <v>513</v>
      </c>
      <c r="C542" s="469" t="s">
        <v>1916</v>
      </c>
      <c r="D542" s="568" t="s">
        <v>1916</v>
      </c>
      <c r="E542" s="469" t="s">
        <v>1733</v>
      </c>
      <c r="F542" s="465">
        <v>5030112</v>
      </c>
      <c r="G542" s="565" t="s">
        <v>455</v>
      </c>
      <c r="H542" s="566">
        <v>17775.32</v>
      </c>
      <c r="I542" s="567" t="s">
        <v>2849</v>
      </c>
      <c r="J542" s="569" t="e">
        <v>#N/A</v>
      </c>
      <c r="K542" s="569" t="e">
        <v>#N/A</v>
      </c>
      <c r="L542" s="466" t="e">
        <v>#N/A</v>
      </c>
      <c r="M542" s="466" t="e">
        <v>#N/A</v>
      </c>
    </row>
    <row r="543" spans="1:13" ht="15" customHeight="1">
      <c r="A543" s="467" t="s">
        <v>1217</v>
      </c>
      <c r="B543" s="466" t="s">
        <v>1218</v>
      </c>
      <c r="C543" s="469" t="s">
        <v>1954</v>
      </c>
      <c r="D543" s="568" t="s">
        <v>1954</v>
      </c>
      <c r="E543" s="469" t="s">
        <v>1767</v>
      </c>
      <c r="F543" s="465">
        <v>5010202</v>
      </c>
      <c r="G543" s="565" t="s">
        <v>1041</v>
      </c>
      <c r="H543" s="566">
        <v>-5646.32</v>
      </c>
      <c r="I543" s="567" t="s">
        <v>2849</v>
      </c>
      <c r="J543" s="569" t="e">
        <v>#N/A</v>
      </c>
      <c r="K543" s="569" t="e">
        <v>#N/A</v>
      </c>
      <c r="L543" s="466" t="e">
        <v>#N/A</v>
      </c>
      <c r="M543" s="466" t="e">
        <v>#N/A</v>
      </c>
    </row>
    <row r="544" spans="1:13" ht="15" customHeight="1">
      <c r="A544" s="467" t="s">
        <v>818</v>
      </c>
      <c r="B544" s="466" t="s">
        <v>819</v>
      </c>
      <c r="C544" s="469" t="s">
        <v>1871</v>
      </c>
      <c r="D544" s="568" t="s">
        <v>1871</v>
      </c>
      <c r="E544" s="469" t="s">
        <v>1674</v>
      </c>
      <c r="F544" s="465">
        <v>5030406</v>
      </c>
      <c r="G544" s="565" t="s">
        <v>824</v>
      </c>
      <c r="H544" s="566">
        <v>-8076.69</v>
      </c>
      <c r="I544" s="567" t="s">
        <v>2849</v>
      </c>
      <c r="J544" s="569" t="e">
        <v>#N/A</v>
      </c>
      <c r="K544" s="569" t="e">
        <v>#N/A</v>
      </c>
      <c r="L544" s="466" t="e">
        <v>#N/A</v>
      </c>
      <c r="M544" s="466" t="e">
        <v>#N/A</v>
      </c>
    </row>
    <row r="545" spans="1:13" ht="15" customHeight="1">
      <c r="A545" s="467" t="s">
        <v>828</v>
      </c>
      <c r="B545" s="466" t="s">
        <v>829</v>
      </c>
      <c r="C545" s="469" t="s">
        <v>1838</v>
      </c>
      <c r="D545" s="568" t="s">
        <v>1838</v>
      </c>
      <c r="E545" s="469" t="s">
        <v>1643</v>
      </c>
      <c r="F545" s="465">
        <v>5020204</v>
      </c>
      <c r="G545" s="565" t="s">
        <v>833</v>
      </c>
      <c r="H545" s="566">
        <v>-1042900.35</v>
      </c>
      <c r="I545" s="567" t="s">
        <v>2849</v>
      </c>
      <c r="J545" s="569" t="e">
        <v>#N/A</v>
      </c>
      <c r="K545" s="569" t="e">
        <v>#N/A</v>
      </c>
      <c r="L545" s="466" t="e">
        <v>#N/A</v>
      </c>
      <c r="M545" s="466" t="e">
        <v>#N/A</v>
      </c>
    </row>
    <row r="546" spans="1:13" ht="15" customHeight="1">
      <c r="A546" s="467" t="s">
        <v>838</v>
      </c>
      <c r="B546" s="466" t="s">
        <v>839</v>
      </c>
      <c r="C546" s="469" t="s">
        <v>1859</v>
      </c>
      <c r="D546" s="568" t="s">
        <v>1859</v>
      </c>
      <c r="E546" s="469" t="s">
        <v>1665</v>
      </c>
      <c r="F546" s="465">
        <v>5020204</v>
      </c>
      <c r="G546" s="565" t="s">
        <v>833</v>
      </c>
      <c r="H546" s="566">
        <v>-364781.1</v>
      </c>
      <c r="I546" s="567" t="s">
        <v>2849</v>
      </c>
      <c r="J546" s="569" t="e">
        <v>#N/A</v>
      </c>
      <c r="K546" s="569" t="e">
        <v>#N/A</v>
      </c>
      <c r="L546" s="466" t="e">
        <v>#N/A</v>
      </c>
      <c r="M546" s="466" t="e">
        <v>#N/A</v>
      </c>
    </row>
    <row r="547" spans="1:13" ht="15" customHeight="1">
      <c r="A547" s="467" t="s">
        <v>844</v>
      </c>
      <c r="B547" s="466" t="s">
        <v>845</v>
      </c>
      <c r="C547" s="469" t="s">
        <v>1842</v>
      </c>
      <c r="D547" s="568" t="s">
        <v>1842</v>
      </c>
      <c r="E547" s="469" t="s">
        <v>1647</v>
      </c>
      <c r="F547" s="465">
        <v>5020204</v>
      </c>
      <c r="G547" s="565" t="s">
        <v>833</v>
      </c>
      <c r="H547" s="566">
        <v>-58635.43</v>
      </c>
      <c r="I547" s="567" t="s">
        <v>2849</v>
      </c>
      <c r="J547" s="569" t="e">
        <v>#N/A</v>
      </c>
      <c r="K547" s="569" t="e">
        <v>#N/A</v>
      </c>
      <c r="L547" s="466" t="e">
        <v>#N/A</v>
      </c>
      <c r="M547" s="466" t="e">
        <v>#N/A</v>
      </c>
    </row>
    <row r="548" spans="1:13" ht="15" customHeight="1">
      <c r="A548" s="467" t="s">
        <v>848</v>
      </c>
      <c r="B548" s="466" t="s">
        <v>849</v>
      </c>
      <c r="C548" s="469" t="s">
        <v>1829</v>
      </c>
      <c r="D548" s="568" t="s">
        <v>1829</v>
      </c>
      <c r="E548" s="469" t="s">
        <v>1632</v>
      </c>
      <c r="F548" s="465">
        <v>5020209</v>
      </c>
      <c r="G548" s="565" t="s">
        <v>437</v>
      </c>
      <c r="H548" s="566">
        <v>-449704.84</v>
      </c>
      <c r="I548" s="567" t="s">
        <v>2849</v>
      </c>
      <c r="J548" s="569" t="e">
        <v>#N/A</v>
      </c>
      <c r="K548" s="569" t="e">
        <v>#N/A</v>
      </c>
      <c r="L548" s="466" t="e">
        <v>#N/A</v>
      </c>
      <c r="M548" s="466" t="e">
        <v>#N/A</v>
      </c>
    </row>
    <row r="549" spans="1:13" ht="15" customHeight="1">
      <c r="A549" s="467" t="s">
        <v>855</v>
      </c>
      <c r="B549" s="466" t="s">
        <v>856</v>
      </c>
      <c r="C549" s="469" t="s">
        <v>1825</v>
      </c>
      <c r="D549" s="568" t="s">
        <v>1825</v>
      </c>
      <c r="E549" s="469" t="s">
        <v>1628</v>
      </c>
      <c r="F549" s="465">
        <v>5020209</v>
      </c>
      <c r="G549" s="565" t="s">
        <v>437</v>
      </c>
      <c r="H549" s="566">
        <v>-152753.04</v>
      </c>
      <c r="I549" s="567" t="s">
        <v>2849</v>
      </c>
      <c r="J549" s="569" t="e">
        <v>#N/A</v>
      </c>
      <c r="K549" s="569" t="e">
        <v>#N/A</v>
      </c>
      <c r="L549" s="466" t="e">
        <v>#N/A</v>
      </c>
      <c r="M549" s="466" t="e">
        <v>#N/A</v>
      </c>
    </row>
    <row r="550" spans="1:13" ht="15" customHeight="1">
      <c r="A550" s="467" t="s">
        <v>857</v>
      </c>
      <c r="B550" s="466" t="s">
        <v>858</v>
      </c>
      <c r="C550" s="469" t="s">
        <v>1823</v>
      </c>
      <c r="D550" s="568" t="s">
        <v>1823</v>
      </c>
      <c r="E550" s="469" t="s">
        <v>1626</v>
      </c>
      <c r="F550" s="465">
        <v>5020209</v>
      </c>
      <c r="G550" s="565" t="s">
        <v>437</v>
      </c>
      <c r="H550" s="566">
        <v>-194268.19</v>
      </c>
      <c r="I550" s="567" t="s">
        <v>2849</v>
      </c>
      <c r="J550" s="569" t="e">
        <v>#N/A</v>
      </c>
      <c r="K550" s="569" t="e">
        <v>#N/A</v>
      </c>
      <c r="L550" s="466" t="e">
        <v>#N/A</v>
      </c>
      <c r="M550" s="466" t="e">
        <v>#N/A</v>
      </c>
    </row>
    <row r="551" spans="1:13" ht="15" customHeight="1">
      <c r="A551" s="467" t="s">
        <v>859</v>
      </c>
      <c r="B551" s="466" t="s">
        <v>860</v>
      </c>
      <c r="C551" s="469" t="s">
        <v>1862</v>
      </c>
      <c r="D551" s="568" t="s">
        <v>1862</v>
      </c>
      <c r="E551" s="469" t="s">
        <v>1667</v>
      </c>
      <c r="F551" s="465">
        <v>5020209</v>
      </c>
      <c r="G551" s="565" t="s">
        <v>437</v>
      </c>
      <c r="H551" s="566">
        <v>-565515</v>
      </c>
      <c r="I551" s="567" t="s">
        <v>2849</v>
      </c>
      <c r="J551" s="569" t="e">
        <v>#N/A</v>
      </c>
      <c r="K551" s="569" t="e">
        <v>#N/A</v>
      </c>
      <c r="L551" s="466" t="e">
        <v>#N/A</v>
      </c>
      <c r="M551" s="466" t="e">
        <v>#N/A</v>
      </c>
    </row>
    <row r="552" spans="1:13" ht="15" customHeight="1">
      <c r="A552" s="467" t="s">
        <v>861</v>
      </c>
      <c r="B552" s="466" t="s">
        <v>862</v>
      </c>
      <c r="C552" s="469" t="s">
        <v>1918</v>
      </c>
      <c r="D552" s="568" t="s">
        <v>1918</v>
      </c>
      <c r="E552" s="469" t="s">
        <v>1736</v>
      </c>
      <c r="F552" s="465">
        <v>5020208</v>
      </c>
      <c r="G552" s="565" t="s">
        <v>864</v>
      </c>
      <c r="H552" s="566">
        <v>-125003.87</v>
      </c>
      <c r="I552" s="567" t="s">
        <v>2849</v>
      </c>
      <c r="J552" s="569" t="e">
        <v>#N/A</v>
      </c>
      <c r="K552" s="569" t="e">
        <v>#N/A</v>
      </c>
      <c r="L552" s="466" t="e">
        <v>#N/A</v>
      </c>
      <c r="M552" s="466" t="e">
        <v>#N/A</v>
      </c>
    </row>
    <row r="553" spans="1:13" ht="15" customHeight="1">
      <c r="A553" s="467" t="s">
        <v>867</v>
      </c>
      <c r="B553" s="466" t="s">
        <v>868</v>
      </c>
      <c r="C553" s="469" t="s">
        <v>1830</v>
      </c>
      <c r="D553" s="568" t="s">
        <v>1830</v>
      </c>
      <c r="E553" s="469" t="s">
        <v>1633</v>
      </c>
      <c r="F553" s="465">
        <v>5020209</v>
      </c>
      <c r="G553" s="565" t="s">
        <v>437</v>
      </c>
      <c r="H553" s="566">
        <v>-1183265.79</v>
      </c>
      <c r="I553" s="567" t="s">
        <v>2849</v>
      </c>
      <c r="J553" s="569" t="e">
        <v>#N/A</v>
      </c>
      <c r="K553" s="569" t="e">
        <v>#N/A</v>
      </c>
      <c r="L553" s="466" t="e">
        <v>#N/A</v>
      </c>
      <c r="M553" s="466" t="e">
        <v>#N/A</v>
      </c>
    </row>
    <row r="554" spans="1:13" ht="15" customHeight="1">
      <c r="A554" s="467" t="s">
        <v>869</v>
      </c>
      <c r="B554" s="466" t="s">
        <v>870</v>
      </c>
      <c r="C554" s="469" t="s">
        <v>1822</v>
      </c>
      <c r="D554" s="568" t="s">
        <v>1822</v>
      </c>
      <c r="E554" s="469" t="s">
        <v>1625</v>
      </c>
      <c r="F554" s="465">
        <v>5020209</v>
      </c>
      <c r="G554" s="565" t="s">
        <v>437</v>
      </c>
      <c r="H554" s="566">
        <v>-128898.73</v>
      </c>
      <c r="I554" s="567" t="s">
        <v>2849</v>
      </c>
      <c r="J554" s="569" t="e">
        <v>#N/A</v>
      </c>
      <c r="K554" s="569" t="e">
        <v>#N/A</v>
      </c>
      <c r="L554" s="466" t="e">
        <v>#N/A</v>
      </c>
      <c r="M554" s="466" t="e">
        <v>#N/A</v>
      </c>
    </row>
    <row r="555" spans="1:13" ht="15" customHeight="1">
      <c r="A555" s="467" t="s">
        <v>516</v>
      </c>
      <c r="B555" s="466" t="s">
        <v>515</v>
      </c>
      <c r="C555" s="469" t="s">
        <v>3074</v>
      </c>
      <c r="D555" s="568" t="s">
        <v>3074</v>
      </c>
      <c r="E555" s="469" t="s">
        <v>3072</v>
      </c>
      <c r="F555" s="465">
        <v>5030108</v>
      </c>
      <c r="G555" s="565" t="s">
        <v>877</v>
      </c>
      <c r="H555" s="566">
        <v>0</v>
      </c>
      <c r="I555" s="567" t="s">
        <v>2849</v>
      </c>
      <c r="J555" s="569" t="e">
        <v>#N/A</v>
      </c>
      <c r="K555" s="569" t="e">
        <v>#N/A</v>
      </c>
      <c r="L555" s="466" t="e">
        <v>#N/A</v>
      </c>
      <c r="M555" s="466" t="e">
        <v>#N/A</v>
      </c>
    </row>
    <row r="556" spans="1:13" ht="15" customHeight="1">
      <c r="A556" s="467" t="s">
        <v>518</v>
      </c>
      <c r="B556" s="466" t="s">
        <v>517</v>
      </c>
      <c r="C556" s="469" t="s">
        <v>1840</v>
      </c>
      <c r="D556" s="568" t="s">
        <v>1840</v>
      </c>
      <c r="E556" s="469" t="s">
        <v>1646</v>
      </c>
      <c r="F556" s="465">
        <v>5030108</v>
      </c>
      <c r="G556" s="565" t="s">
        <v>877</v>
      </c>
      <c r="H556" s="566">
        <v>602946.18999999994</v>
      </c>
      <c r="I556" s="567" t="s">
        <v>2849</v>
      </c>
      <c r="J556" s="569" t="e">
        <v>#N/A</v>
      </c>
      <c r="K556" s="569" t="e">
        <v>#N/A</v>
      </c>
      <c r="L556" s="466" t="e">
        <v>#N/A</v>
      </c>
      <c r="M556" s="466" t="e">
        <v>#N/A</v>
      </c>
    </row>
    <row r="557" spans="1:13" ht="15" customHeight="1">
      <c r="A557" s="467" t="s">
        <v>520</v>
      </c>
      <c r="B557" s="466" t="s">
        <v>519</v>
      </c>
      <c r="C557" s="469" t="s">
        <v>1927</v>
      </c>
      <c r="D557" s="568" t="s">
        <v>1927</v>
      </c>
      <c r="E557" s="469" t="s">
        <v>1744</v>
      </c>
      <c r="F557" s="465">
        <v>5030112</v>
      </c>
      <c r="G557" s="565" t="s">
        <v>455</v>
      </c>
      <c r="H557" s="566">
        <v>-26013.809999999899</v>
      </c>
      <c r="I557" s="567" t="s">
        <v>2849</v>
      </c>
      <c r="J557" s="569" t="e">
        <v>#N/A</v>
      </c>
      <c r="K557" s="569" t="e">
        <v>#N/A</v>
      </c>
      <c r="L557" s="466" t="e">
        <v>#N/A</v>
      </c>
      <c r="M557" s="466" t="e">
        <v>#N/A</v>
      </c>
    </row>
    <row r="558" spans="1:13" ht="15" customHeight="1">
      <c r="A558" s="467" t="s">
        <v>522</v>
      </c>
      <c r="B558" s="466" t="s">
        <v>521</v>
      </c>
      <c r="C558" s="469" t="s">
        <v>1929</v>
      </c>
      <c r="D558" s="568" t="s">
        <v>1929</v>
      </c>
      <c r="E558" s="469" t="s">
        <v>1749</v>
      </c>
      <c r="F558" s="465">
        <v>5030112</v>
      </c>
      <c r="G558" s="565" t="s">
        <v>455</v>
      </c>
      <c r="H558" s="566">
        <v>125349.07</v>
      </c>
      <c r="I558" s="567" t="s">
        <v>2849</v>
      </c>
      <c r="J558" s="569" t="e">
        <v>#N/A</v>
      </c>
      <c r="K558" s="569" t="e">
        <v>#N/A</v>
      </c>
      <c r="L558" s="466" t="e">
        <v>#N/A</v>
      </c>
      <c r="M558" s="466" t="e">
        <v>#N/A</v>
      </c>
    </row>
    <row r="559" spans="1:13" ht="15" customHeight="1">
      <c r="A559" s="467" t="s">
        <v>639</v>
      </c>
      <c r="B559" s="466" t="s">
        <v>638</v>
      </c>
      <c r="C559" s="469" t="s">
        <v>3109</v>
      </c>
      <c r="D559" s="568" t="s">
        <v>3109</v>
      </c>
      <c r="E559" s="469" t="s">
        <v>3107</v>
      </c>
      <c r="F559" s="465">
        <v>5030114</v>
      </c>
      <c r="G559" s="565" t="s">
        <v>4353</v>
      </c>
      <c r="H559" s="566">
        <v>0</v>
      </c>
      <c r="I559" s="567" t="s">
        <v>2849</v>
      </c>
      <c r="J559" s="569" t="e">
        <v>#N/A</v>
      </c>
      <c r="K559" s="569" t="e">
        <v>#N/A</v>
      </c>
      <c r="L559" s="466" t="e">
        <v>#N/A</v>
      </c>
      <c r="M559" s="466" t="e">
        <v>#N/A</v>
      </c>
    </row>
    <row r="560" spans="1:13" ht="15" customHeight="1">
      <c r="A560" s="467" t="s">
        <v>524</v>
      </c>
      <c r="B560" s="466" t="s">
        <v>523</v>
      </c>
      <c r="C560" s="469" t="s">
        <v>3053</v>
      </c>
      <c r="D560" s="568" t="s">
        <v>3053</v>
      </c>
      <c r="E560" s="469" t="s">
        <v>3051</v>
      </c>
      <c r="F560" s="465">
        <v>5030112</v>
      </c>
      <c r="G560" s="565" t="s">
        <v>455</v>
      </c>
      <c r="H560" s="566">
        <v>0</v>
      </c>
      <c r="I560" s="567" t="s">
        <v>2849</v>
      </c>
      <c r="J560" s="569" t="e">
        <v>#N/A</v>
      </c>
      <c r="K560" s="569" t="e">
        <v>#N/A</v>
      </c>
      <c r="L560" s="466" t="e">
        <v>#N/A</v>
      </c>
      <c r="M560" s="466" t="e">
        <v>#N/A</v>
      </c>
    </row>
    <row r="561" spans="1:13" ht="15" customHeight="1">
      <c r="A561" s="467" t="s">
        <v>919</v>
      </c>
      <c r="B561" s="466" t="s">
        <v>920</v>
      </c>
      <c r="C561" s="469" t="s">
        <v>1824</v>
      </c>
      <c r="D561" s="568" t="s">
        <v>1824</v>
      </c>
      <c r="E561" s="469" t="s">
        <v>1627</v>
      </c>
      <c r="F561" s="465">
        <v>9999999</v>
      </c>
      <c r="G561" s="565" t="s">
        <v>932</v>
      </c>
      <c r="H561" s="566">
        <v>686950.15</v>
      </c>
      <c r="I561" s="567" t="s">
        <v>2095</v>
      </c>
      <c r="J561" s="569" t="e">
        <v>#N/A</v>
      </c>
      <c r="K561" s="569" t="e">
        <v>#N/A</v>
      </c>
      <c r="L561" s="466" t="e">
        <v>#N/A</v>
      </c>
      <c r="M561" s="466" t="e">
        <v>#N/A</v>
      </c>
    </row>
    <row r="562" spans="1:13" ht="15" customHeight="1">
      <c r="A562" s="467" t="s">
        <v>4354</v>
      </c>
      <c r="B562" s="466" t="s">
        <v>4355</v>
      </c>
      <c r="C562" s="469">
        <v>0</v>
      </c>
      <c r="D562" s="568">
        <v>0</v>
      </c>
      <c r="E562" s="469">
        <v>0</v>
      </c>
      <c r="F562" s="465">
        <v>9999999</v>
      </c>
      <c r="G562" s="565" t="s">
        <v>932</v>
      </c>
      <c r="H562" s="566">
        <v>0</v>
      </c>
      <c r="I562" s="567" t="s">
        <v>207</v>
      </c>
      <c r="J562" s="567" t="e">
        <v>#N/A</v>
      </c>
      <c r="K562" s="567" t="e">
        <v>#N/A</v>
      </c>
      <c r="L562" s="466" t="e">
        <v>#N/A</v>
      </c>
      <c r="M562" s="466" t="e">
        <v>#N/A</v>
      </c>
    </row>
    <row r="563" spans="1:13" ht="15" customHeight="1">
      <c r="A563" s="467" t="s">
        <v>922</v>
      </c>
      <c r="B563" s="466" t="s">
        <v>923</v>
      </c>
      <c r="C563" s="469" t="s">
        <v>1821</v>
      </c>
      <c r="D563" s="568" t="s">
        <v>1821</v>
      </c>
      <c r="E563" s="469" t="s">
        <v>1624</v>
      </c>
      <c r="F563" s="465">
        <v>9999999</v>
      </c>
      <c r="G563" s="565" t="s">
        <v>932</v>
      </c>
      <c r="H563" s="566">
        <v>1247300958.1199999</v>
      </c>
      <c r="I563" s="567" t="s">
        <v>2095</v>
      </c>
      <c r="J563" s="569" t="e">
        <v>#N/A</v>
      </c>
      <c r="K563" s="569" t="e">
        <v>#N/A</v>
      </c>
      <c r="L563" s="466" t="e">
        <v>#N/A</v>
      </c>
      <c r="M563" s="466" t="e">
        <v>#N/A</v>
      </c>
    </row>
    <row r="564" spans="1:13" ht="15" customHeight="1">
      <c r="A564" s="467" t="s">
        <v>926</v>
      </c>
      <c r="B564" s="466" t="s">
        <v>927</v>
      </c>
      <c r="C564" s="469" t="s">
        <v>1826</v>
      </c>
      <c r="D564" s="568" t="s">
        <v>1826</v>
      </c>
      <c r="E564" s="469" t="s">
        <v>1629</v>
      </c>
      <c r="F564" s="465">
        <v>9999999</v>
      </c>
      <c r="G564" s="565" t="s">
        <v>932</v>
      </c>
      <c r="H564" s="566">
        <v>1141100291.1099999</v>
      </c>
      <c r="I564" s="567" t="s">
        <v>2095</v>
      </c>
      <c r="J564" s="569" t="e">
        <v>#N/A</v>
      </c>
      <c r="K564" s="569" t="e">
        <v>#N/A</v>
      </c>
      <c r="L564" s="466" t="e">
        <v>#N/A</v>
      </c>
      <c r="M564" s="466" t="e">
        <v>#N/A</v>
      </c>
    </row>
    <row r="565" spans="1:13" ht="15" customHeight="1">
      <c r="A565" s="467" t="s">
        <v>928</v>
      </c>
      <c r="B565" s="466" t="s">
        <v>929</v>
      </c>
      <c r="C565" s="469" t="s">
        <v>1826</v>
      </c>
      <c r="D565" s="568" t="s">
        <v>1826</v>
      </c>
      <c r="E565" s="469" t="s">
        <v>1629</v>
      </c>
      <c r="F565" s="465">
        <v>9999999</v>
      </c>
      <c r="G565" s="565" t="s">
        <v>932</v>
      </c>
      <c r="H565" s="566">
        <v>1141100291.1099999</v>
      </c>
      <c r="I565" s="567" t="s">
        <v>2095</v>
      </c>
      <c r="J565" s="569" t="e">
        <v>#N/A</v>
      </c>
      <c r="K565" s="569" t="e">
        <v>#N/A</v>
      </c>
      <c r="L565" s="466" t="e">
        <v>#N/A</v>
      </c>
      <c r="M565" s="466" t="e">
        <v>#N/A</v>
      </c>
    </row>
    <row r="566" spans="1:13" ht="15" customHeight="1">
      <c r="A566" s="467" t="s">
        <v>898</v>
      </c>
      <c r="B566" s="466" t="s">
        <v>931</v>
      </c>
      <c r="C566" s="469" t="s">
        <v>1827</v>
      </c>
      <c r="D566" s="568" t="s">
        <v>1827</v>
      </c>
      <c r="E566" s="469" t="s">
        <v>1630</v>
      </c>
      <c r="F566" s="465">
        <v>70101</v>
      </c>
      <c r="G566" s="565" t="s">
        <v>901</v>
      </c>
      <c r="H566" s="566">
        <v>34601.35</v>
      </c>
      <c r="I566" s="567" t="s">
        <v>2095</v>
      </c>
      <c r="J566" s="569" t="e">
        <v>#N/A</v>
      </c>
      <c r="K566" s="569" t="e">
        <v>#N/A</v>
      </c>
      <c r="L566" s="466" t="e">
        <v>#N/A</v>
      </c>
      <c r="M566" s="466" t="e">
        <v>#N/A</v>
      </c>
    </row>
    <row r="567" spans="1:13" ht="15" customHeight="1">
      <c r="A567" s="467" t="s">
        <v>907</v>
      </c>
      <c r="B567" s="466" t="s">
        <v>908</v>
      </c>
      <c r="C567" s="469" t="s">
        <v>1820</v>
      </c>
      <c r="D567" s="568" t="s">
        <v>1820</v>
      </c>
      <c r="E567" s="469" t="s">
        <v>1623</v>
      </c>
      <c r="F567" s="465">
        <v>9999999</v>
      </c>
      <c r="G567" s="565" t="s">
        <v>932</v>
      </c>
      <c r="H567" s="566">
        <v>1064782897.59</v>
      </c>
      <c r="I567" s="567" t="s">
        <v>2095</v>
      </c>
      <c r="J567" s="569" t="e">
        <v>#N/A</v>
      </c>
      <c r="K567" s="569" t="e">
        <v>#N/A</v>
      </c>
      <c r="L567" s="466" t="e">
        <v>#N/A</v>
      </c>
      <c r="M567" s="466" t="e">
        <v>#N/A</v>
      </c>
    </row>
    <row r="568" spans="1:13" ht="15" customHeight="1">
      <c r="A568" s="467" t="s">
        <v>911</v>
      </c>
      <c r="B568" s="466" t="s">
        <v>912</v>
      </c>
      <c r="C568" s="469" t="s">
        <v>1821</v>
      </c>
      <c r="D568" s="568" t="s">
        <v>1821</v>
      </c>
      <c r="E568" s="469" t="s">
        <v>1624</v>
      </c>
      <c r="F568" s="465">
        <v>9999999</v>
      </c>
      <c r="G568" s="565" t="s">
        <v>932</v>
      </c>
      <c r="H568" s="566">
        <v>1247300958.1199999</v>
      </c>
      <c r="I568" s="567" t="s">
        <v>2095</v>
      </c>
      <c r="J568" s="569" t="e">
        <v>#N/A</v>
      </c>
      <c r="K568" s="569" t="e">
        <v>#N/A</v>
      </c>
      <c r="L568" s="466" t="e">
        <v>#N/A</v>
      </c>
      <c r="M568" s="466" t="e">
        <v>#N/A</v>
      </c>
    </row>
    <row r="569" spans="1:13" ht="15" customHeight="1">
      <c r="A569" s="467" t="s">
        <v>4356</v>
      </c>
      <c r="B569" s="466" t="s">
        <v>4357</v>
      </c>
      <c r="C569" s="469">
        <v>0</v>
      </c>
      <c r="D569" s="568">
        <v>0</v>
      </c>
      <c r="E569" s="469">
        <v>0</v>
      </c>
      <c r="F569" s="465">
        <v>9999999</v>
      </c>
      <c r="G569" s="565" t="s">
        <v>932</v>
      </c>
      <c r="H569" s="566">
        <v>0</v>
      </c>
      <c r="I569" s="567" t="s">
        <v>207</v>
      </c>
      <c r="J569" s="569" t="e">
        <v>#N/A</v>
      </c>
      <c r="K569" s="569" t="e">
        <v>#N/A</v>
      </c>
      <c r="L569" s="466" t="e">
        <v>#N/A</v>
      </c>
      <c r="M569" s="466" t="e">
        <v>#N/A</v>
      </c>
    </row>
    <row r="570" spans="1:13" ht="15" customHeight="1">
      <c r="A570" s="467" t="s">
        <v>915</v>
      </c>
      <c r="B570" s="466" t="s">
        <v>916</v>
      </c>
      <c r="C570" s="469" t="s">
        <v>1818</v>
      </c>
      <c r="D570" s="568" t="s">
        <v>1818</v>
      </c>
      <c r="E570" s="469" t="s">
        <v>1621</v>
      </c>
      <c r="F570" s="465">
        <v>9999999</v>
      </c>
      <c r="G570" s="565" t="s">
        <v>932</v>
      </c>
      <c r="H570" s="566">
        <v>22958.720000000001</v>
      </c>
      <c r="I570" s="567" t="s">
        <v>2095</v>
      </c>
      <c r="J570" s="569" t="e">
        <v>#N/A</v>
      </c>
      <c r="K570" s="569" t="e">
        <v>#N/A</v>
      </c>
      <c r="L570" s="466" t="e">
        <v>#N/A</v>
      </c>
      <c r="M570" s="466" t="e">
        <v>#N/A</v>
      </c>
    </row>
    <row r="571" spans="1:13" ht="15" customHeight="1">
      <c r="A571" s="467" t="s">
        <v>4358</v>
      </c>
      <c r="B571" s="466" t="s">
        <v>4359</v>
      </c>
      <c r="C571" s="469">
        <v>0</v>
      </c>
      <c r="D571" s="568">
        <v>0</v>
      </c>
      <c r="E571" s="469">
        <v>0</v>
      </c>
      <c r="F571" s="465">
        <v>9999999</v>
      </c>
      <c r="G571" s="565" t="s">
        <v>932</v>
      </c>
      <c r="H571" s="566">
        <v>0</v>
      </c>
      <c r="I571" s="567" t="s">
        <v>207</v>
      </c>
      <c r="J571" s="567" t="e">
        <v>#N/A</v>
      </c>
      <c r="K571" s="567" t="e">
        <v>#N/A</v>
      </c>
      <c r="L571" s="466" t="e">
        <v>#N/A</v>
      </c>
      <c r="M571" s="466" t="e">
        <v>#N/A</v>
      </c>
    </row>
    <row r="572" spans="1:13" ht="15" customHeight="1">
      <c r="A572" s="467" t="s">
        <v>917</v>
      </c>
      <c r="B572" s="466" t="s">
        <v>918</v>
      </c>
      <c r="C572" s="469" t="s">
        <v>1819</v>
      </c>
      <c r="D572" s="568" t="s">
        <v>1819</v>
      </c>
      <c r="E572" s="469" t="s">
        <v>1622</v>
      </c>
      <c r="F572" s="465">
        <v>70101</v>
      </c>
      <c r="G572" s="565" t="s">
        <v>901</v>
      </c>
      <c r="H572" s="566">
        <v>10266.459999999999</v>
      </c>
      <c r="I572" s="567" t="s">
        <v>2095</v>
      </c>
      <c r="J572" s="569" t="e">
        <v>#N/A</v>
      </c>
      <c r="K572" s="569" t="e">
        <v>#N/A</v>
      </c>
      <c r="L572" s="466" t="e">
        <v>#N/A</v>
      </c>
      <c r="M572" s="466" t="e">
        <v>#N/A</v>
      </c>
    </row>
    <row r="573" spans="1:13" ht="15" customHeight="1">
      <c r="A573" s="467" t="s">
        <v>3798</v>
      </c>
      <c r="B573" s="466" t="s">
        <v>4360</v>
      </c>
      <c r="C573" s="469" t="s">
        <v>3799</v>
      </c>
      <c r="D573" s="568" t="s">
        <v>3799</v>
      </c>
      <c r="E573" s="469" t="s">
        <v>3797</v>
      </c>
      <c r="F573" s="465">
        <v>9999999</v>
      </c>
      <c r="G573" s="565" t="s">
        <v>932</v>
      </c>
      <c r="H573" s="566">
        <v>0</v>
      </c>
      <c r="I573" s="567" t="s">
        <v>2095</v>
      </c>
      <c r="J573" s="569" t="e">
        <v>#N/A</v>
      </c>
      <c r="K573" s="569" t="e">
        <v>#N/A</v>
      </c>
      <c r="L573" s="466" t="e">
        <v>#N/A</v>
      </c>
      <c r="M573" s="466" t="e">
        <v>#N/A</v>
      </c>
    </row>
    <row r="574" spans="1:13" ht="15" customHeight="1">
      <c r="A574" s="467" t="s">
        <v>4361</v>
      </c>
      <c r="B574" s="466" t="s">
        <v>4362</v>
      </c>
      <c r="C574" s="469">
        <v>0</v>
      </c>
      <c r="D574" s="568">
        <v>0</v>
      </c>
      <c r="E574" s="469">
        <v>0</v>
      </c>
      <c r="F574" s="465">
        <v>9999999</v>
      </c>
      <c r="G574" s="565" t="s">
        <v>932</v>
      </c>
      <c r="H574" s="566">
        <v>0</v>
      </c>
      <c r="I574" s="567" t="s">
        <v>207</v>
      </c>
      <c r="J574" s="567" t="e">
        <v>#N/A</v>
      </c>
      <c r="K574" s="567" t="e">
        <v>#N/A</v>
      </c>
      <c r="L574" s="466" t="e">
        <v>#N/A</v>
      </c>
      <c r="M574" s="466" t="e">
        <v>#N/A</v>
      </c>
    </row>
    <row r="575" spans="1:13" ht="15" customHeight="1">
      <c r="A575" s="467" t="s">
        <v>991</v>
      </c>
      <c r="B575" s="466" t="s">
        <v>920</v>
      </c>
      <c r="C575" s="469" t="s">
        <v>1973</v>
      </c>
      <c r="D575" s="568" t="s">
        <v>1973</v>
      </c>
      <c r="E575" s="469" t="s">
        <v>1627</v>
      </c>
      <c r="F575" s="465">
        <v>9999999</v>
      </c>
      <c r="G575" s="565" t="s">
        <v>932</v>
      </c>
      <c r="H575" s="566">
        <v>-686950.15</v>
      </c>
      <c r="I575" s="567" t="s">
        <v>2095</v>
      </c>
      <c r="J575" s="569" t="e">
        <v>#N/A</v>
      </c>
      <c r="K575" s="569" t="e">
        <v>#N/A</v>
      </c>
      <c r="L575" s="466" t="e">
        <v>#N/A</v>
      </c>
      <c r="M575" s="466" t="e">
        <v>#N/A</v>
      </c>
    </row>
    <row r="576" spans="1:13" ht="15" customHeight="1">
      <c r="A576" s="467" t="s">
        <v>4363</v>
      </c>
      <c r="B576" s="466" t="s">
        <v>4355</v>
      </c>
      <c r="C576" s="469">
        <v>0</v>
      </c>
      <c r="D576" s="568">
        <v>0</v>
      </c>
      <c r="E576" s="469">
        <v>0</v>
      </c>
      <c r="F576" s="465">
        <v>9999999</v>
      </c>
      <c r="G576" s="565" t="s">
        <v>932</v>
      </c>
      <c r="H576" s="566">
        <v>0</v>
      </c>
      <c r="I576" s="567" t="s">
        <v>207</v>
      </c>
      <c r="J576" s="567" t="e">
        <v>#N/A</v>
      </c>
      <c r="K576" s="567" t="e">
        <v>#N/A</v>
      </c>
      <c r="L576" s="466" t="e">
        <v>#N/A</v>
      </c>
      <c r="M576" s="466" t="e">
        <v>#N/A</v>
      </c>
    </row>
    <row r="577" spans="1:21" ht="15" customHeight="1">
      <c r="A577" s="467" t="s">
        <v>992</v>
      </c>
      <c r="B577" s="466" t="s">
        <v>923</v>
      </c>
      <c r="C577" s="469" t="s">
        <v>1975</v>
      </c>
      <c r="D577" s="568" t="s">
        <v>1975</v>
      </c>
      <c r="E577" s="469" t="s">
        <v>1624</v>
      </c>
      <c r="F577" s="465">
        <v>9999999</v>
      </c>
      <c r="G577" s="565" t="s">
        <v>932</v>
      </c>
      <c r="H577" s="566">
        <v>-1247300958.1199999</v>
      </c>
      <c r="I577" s="567" t="s">
        <v>2095</v>
      </c>
      <c r="J577" s="569" t="e">
        <v>#N/A</v>
      </c>
      <c r="K577" s="569" t="e">
        <v>#N/A</v>
      </c>
      <c r="L577" s="466" t="e">
        <v>#N/A</v>
      </c>
      <c r="M577" s="466" t="e">
        <v>#N/A</v>
      </c>
    </row>
    <row r="578" spans="1:21" ht="15" customHeight="1">
      <c r="A578" s="467" t="s">
        <v>995</v>
      </c>
      <c r="B578" s="466" t="s">
        <v>927</v>
      </c>
      <c r="C578" s="469" t="s">
        <v>1974</v>
      </c>
      <c r="D578" s="568" t="s">
        <v>1974</v>
      </c>
      <c r="E578" s="469" t="s">
        <v>1629</v>
      </c>
      <c r="F578" s="465">
        <v>9999999</v>
      </c>
      <c r="G578" s="565" t="s">
        <v>932</v>
      </c>
      <c r="H578" s="566">
        <v>-1141100291.1099999</v>
      </c>
      <c r="I578" s="567" t="s">
        <v>2095</v>
      </c>
      <c r="J578" s="569" t="e">
        <v>#N/A</v>
      </c>
      <c r="K578" s="569" t="e">
        <v>#N/A</v>
      </c>
      <c r="L578" s="466" t="e">
        <v>#N/A</v>
      </c>
      <c r="M578" s="466" t="e">
        <v>#N/A</v>
      </c>
    </row>
    <row r="579" spans="1:21" ht="15" customHeight="1">
      <c r="A579" s="467" t="s">
        <v>996</v>
      </c>
      <c r="B579" s="466" t="s">
        <v>929</v>
      </c>
      <c r="C579" s="469" t="s">
        <v>1974</v>
      </c>
      <c r="D579" s="568" t="s">
        <v>1974</v>
      </c>
      <c r="E579" s="469" t="s">
        <v>1629</v>
      </c>
      <c r="F579" s="465">
        <v>9999999</v>
      </c>
      <c r="G579" s="565" t="s">
        <v>932</v>
      </c>
      <c r="H579" s="566">
        <v>-1141100291.1099999</v>
      </c>
      <c r="I579" s="567" t="s">
        <v>2095</v>
      </c>
      <c r="J579" s="569" t="e">
        <v>#N/A</v>
      </c>
      <c r="K579" s="569" t="e">
        <v>#N/A</v>
      </c>
      <c r="L579" s="466" t="e">
        <v>#N/A</v>
      </c>
      <c r="M579" s="466" t="e">
        <v>#N/A</v>
      </c>
    </row>
    <row r="580" spans="1:21" ht="15" customHeight="1">
      <c r="A580" s="467" t="s">
        <v>930</v>
      </c>
      <c r="B580" s="466" t="s">
        <v>931</v>
      </c>
      <c r="C580" s="469" t="s">
        <v>1969</v>
      </c>
      <c r="D580" s="568" t="s">
        <v>1969</v>
      </c>
      <c r="E580" s="469" t="s">
        <v>1630</v>
      </c>
      <c r="F580" s="465">
        <v>9999999</v>
      </c>
      <c r="G580" s="565" t="s">
        <v>932</v>
      </c>
      <c r="H580" s="566">
        <v>-34601.35</v>
      </c>
      <c r="I580" s="567" t="s">
        <v>2095</v>
      </c>
      <c r="J580" s="569" t="e">
        <v>#N/A</v>
      </c>
      <c r="K580" s="569" t="e">
        <v>#N/A</v>
      </c>
      <c r="L580" s="466" t="e">
        <v>#N/A</v>
      </c>
      <c r="M580" s="466" t="e">
        <v>#N/A</v>
      </c>
    </row>
    <row r="581" spans="1:21" ht="15" customHeight="1">
      <c r="A581" s="467" t="s">
        <v>937</v>
      </c>
      <c r="B581" s="466" t="s">
        <v>908</v>
      </c>
      <c r="C581" s="469" t="s">
        <v>1970</v>
      </c>
      <c r="D581" s="568" t="s">
        <v>1970</v>
      </c>
      <c r="E581" s="469" t="s">
        <v>1623</v>
      </c>
      <c r="F581" s="465">
        <v>9999999</v>
      </c>
      <c r="G581" s="565" t="s">
        <v>932</v>
      </c>
      <c r="H581" s="566">
        <v>-1064782897.59</v>
      </c>
      <c r="I581" s="567" t="s">
        <v>2095</v>
      </c>
      <c r="J581" s="569" t="e">
        <v>#N/A</v>
      </c>
      <c r="K581" s="569" t="e">
        <v>#N/A</v>
      </c>
      <c r="L581" s="466" t="e">
        <v>#N/A</v>
      </c>
      <c r="M581" s="466" t="e">
        <v>#N/A</v>
      </c>
    </row>
    <row r="582" spans="1:21" ht="15" customHeight="1">
      <c r="A582" s="467" t="s">
        <v>940</v>
      </c>
      <c r="B582" s="466" t="s">
        <v>912</v>
      </c>
      <c r="C582" s="469" t="s">
        <v>1975</v>
      </c>
      <c r="D582" s="568" t="s">
        <v>1975</v>
      </c>
      <c r="E582" s="469" t="s">
        <v>1624</v>
      </c>
      <c r="F582" s="465">
        <v>9999999</v>
      </c>
      <c r="G582" s="565" t="s">
        <v>932</v>
      </c>
      <c r="H582" s="566">
        <v>-1247300958.1199999</v>
      </c>
      <c r="I582" s="567" t="s">
        <v>2095</v>
      </c>
      <c r="J582" s="569" t="e">
        <v>#N/A</v>
      </c>
      <c r="K582" s="569" t="e">
        <v>#N/A</v>
      </c>
      <c r="L582" s="466" t="e">
        <v>#N/A</v>
      </c>
      <c r="M582" s="466" t="e">
        <v>#N/A</v>
      </c>
    </row>
    <row r="583" spans="1:21" ht="15" customHeight="1">
      <c r="A583" s="467" t="s">
        <v>4364</v>
      </c>
      <c r="B583" s="466" t="s">
        <v>4357</v>
      </c>
      <c r="C583" s="469">
        <v>0</v>
      </c>
      <c r="D583" s="568">
        <v>0</v>
      </c>
      <c r="E583" s="469">
        <v>0</v>
      </c>
      <c r="F583" s="465">
        <v>9999999</v>
      </c>
      <c r="G583" s="565" t="s">
        <v>932</v>
      </c>
      <c r="H583" s="566">
        <v>0</v>
      </c>
      <c r="I583" s="567" t="s">
        <v>207</v>
      </c>
      <c r="J583" s="569" t="e">
        <v>#N/A</v>
      </c>
      <c r="K583" s="569" t="e">
        <v>#N/A</v>
      </c>
      <c r="L583" s="466" t="e">
        <v>#N/A</v>
      </c>
      <c r="M583" s="466" t="e">
        <v>#N/A</v>
      </c>
    </row>
    <row r="584" spans="1:21" ht="15" customHeight="1">
      <c r="A584" s="467" t="s">
        <v>989</v>
      </c>
      <c r="B584" s="466" t="s">
        <v>916</v>
      </c>
      <c r="C584" s="469" t="s">
        <v>1972</v>
      </c>
      <c r="D584" s="568" t="s">
        <v>1972</v>
      </c>
      <c r="E584" s="469" t="s">
        <v>1621</v>
      </c>
      <c r="F584" s="465">
        <v>9999999</v>
      </c>
      <c r="G584" s="565" t="s">
        <v>932</v>
      </c>
      <c r="H584" s="566">
        <v>-22958.720000000001</v>
      </c>
      <c r="I584" s="567" t="s">
        <v>2095</v>
      </c>
      <c r="J584" s="569" t="e">
        <v>#N/A</v>
      </c>
      <c r="K584" s="569" t="e">
        <v>#N/A</v>
      </c>
      <c r="L584" s="466" t="e">
        <v>#N/A</v>
      </c>
      <c r="M584" s="466" t="e">
        <v>#N/A</v>
      </c>
    </row>
    <row r="585" spans="1:21" ht="15" customHeight="1">
      <c r="A585" s="467" t="s">
        <v>4365</v>
      </c>
      <c r="B585" s="466" t="s">
        <v>4359</v>
      </c>
      <c r="C585" s="469">
        <v>0</v>
      </c>
      <c r="D585" s="568">
        <v>0</v>
      </c>
      <c r="E585" s="469">
        <v>0</v>
      </c>
      <c r="F585" s="465">
        <v>9999999</v>
      </c>
      <c r="G585" s="565" t="s">
        <v>932</v>
      </c>
      <c r="H585" s="566">
        <v>0</v>
      </c>
      <c r="I585" s="567" t="s">
        <v>207</v>
      </c>
      <c r="J585" s="567" t="e">
        <v>#N/A</v>
      </c>
      <c r="K585" s="567" t="e">
        <v>#N/A</v>
      </c>
      <c r="L585" s="466" t="e">
        <v>#N/A</v>
      </c>
      <c r="M585" s="466" t="e">
        <v>#N/A</v>
      </c>
    </row>
    <row r="586" spans="1:21" ht="15" customHeight="1">
      <c r="A586" s="467" t="s">
        <v>990</v>
      </c>
      <c r="B586" s="466" t="s">
        <v>918</v>
      </c>
      <c r="C586" s="469" t="s">
        <v>1971</v>
      </c>
      <c r="D586" s="568" t="s">
        <v>1971</v>
      </c>
      <c r="E586" s="469" t="s">
        <v>1622</v>
      </c>
      <c r="F586" s="465">
        <v>9999999</v>
      </c>
      <c r="G586" s="565" t="s">
        <v>932</v>
      </c>
      <c r="H586" s="566">
        <v>-10266.459999999999</v>
      </c>
      <c r="I586" s="567" t="s">
        <v>2095</v>
      </c>
      <c r="J586" s="569" t="e">
        <v>#N/A</v>
      </c>
      <c r="K586" s="569" t="e">
        <v>#N/A</v>
      </c>
      <c r="L586" s="466" t="e">
        <v>#N/A</v>
      </c>
      <c r="M586" s="466" t="e">
        <v>#N/A</v>
      </c>
    </row>
    <row r="587" spans="1:21" ht="15" customHeight="1">
      <c r="A587" s="467" t="s">
        <v>3832</v>
      </c>
      <c r="B587" s="466" t="s">
        <v>4360</v>
      </c>
      <c r="C587" s="469" t="s">
        <v>3833</v>
      </c>
      <c r="D587" s="568" t="s">
        <v>3833</v>
      </c>
      <c r="E587" s="469" t="s">
        <v>3797</v>
      </c>
      <c r="F587" s="465">
        <v>9999999</v>
      </c>
      <c r="G587" s="565" t="s">
        <v>932</v>
      </c>
      <c r="H587" s="566">
        <v>0</v>
      </c>
      <c r="I587" s="567" t="s">
        <v>2095</v>
      </c>
      <c r="J587" s="569" t="e">
        <v>#N/A</v>
      </c>
      <c r="K587" s="569" t="e">
        <v>#N/A</v>
      </c>
      <c r="L587" s="466" t="e">
        <v>#N/A</v>
      </c>
      <c r="M587" s="466" t="e">
        <v>#N/A</v>
      </c>
    </row>
    <row r="588" spans="1:21" ht="15" customHeight="1">
      <c r="A588" s="467" t="s">
        <v>4366</v>
      </c>
      <c r="B588" s="466" t="s">
        <v>4362</v>
      </c>
      <c r="C588" s="469">
        <v>0</v>
      </c>
      <c r="D588" s="568">
        <v>0</v>
      </c>
      <c r="E588" s="469">
        <v>0</v>
      </c>
      <c r="F588" s="465">
        <v>9999999</v>
      </c>
      <c r="G588" s="565" t="s">
        <v>932</v>
      </c>
      <c r="H588" s="566">
        <v>0</v>
      </c>
      <c r="I588" s="567" t="s">
        <v>207</v>
      </c>
      <c r="J588" s="567" t="e">
        <v>#N/A</v>
      </c>
      <c r="K588" s="567" t="e">
        <v>#N/A</v>
      </c>
    </row>
    <row r="589" spans="1:21" ht="15" customHeight="1">
      <c r="C589" s="469"/>
      <c r="D589" s="469"/>
      <c r="E589" s="469"/>
      <c r="F589" s="465"/>
      <c r="G589" s="565"/>
      <c r="H589" s="566"/>
      <c r="I589" s="567"/>
      <c r="J589" s="567"/>
      <c r="K589" s="567"/>
    </row>
    <row r="590" spans="1:21" ht="15" customHeight="1">
      <c r="E590" s="469">
        <v>0</v>
      </c>
      <c r="G590" s="581" t="s">
        <v>32</v>
      </c>
      <c r="H590" s="567">
        <v>49350015.240000002</v>
      </c>
      <c r="I590" s="582">
        <v>1</v>
      </c>
      <c r="J590" s="578">
        <v>139083.38000000268</v>
      </c>
      <c r="T590" s="468">
        <v>49350015.240000002</v>
      </c>
      <c r="U590" s="466">
        <v>0</v>
      </c>
    </row>
    <row r="591" spans="1:21" ht="15" customHeight="1">
      <c r="E591" s="469">
        <v>0</v>
      </c>
      <c r="G591" s="581" t="s">
        <v>2565</v>
      </c>
      <c r="H591" s="567">
        <v>-9801209.9799999986</v>
      </c>
      <c r="I591" s="582">
        <v>2</v>
      </c>
      <c r="J591" s="578">
        <v>-224354.91999999806</v>
      </c>
      <c r="T591" s="468">
        <v>-9801209.9800000004</v>
      </c>
      <c r="U591" s="466">
        <v>0</v>
      </c>
    </row>
    <row r="592" spans="1:21" ht="15" customHeight="1">
      <c r="E592" s="469">
        <v>0</v>
      </c>
      <c r="G592" s="581" t="s">
        <v>171</v>
      </c>
      <c r="H592" s="567">
        <v>-38675168.229999997</v>
      </c>
      <c r="I592" s="582">
        <v>3</v>
      </c>
      <c r="J592" s="578">
        <v>0</v>
      </c>
      <c r="T592" s="468">
        <v>-38675168.229999997</v>
      </c>
      <c r="U592" s="466">
        <v>0</v>
      </c>
    </row>
    <row r="593" spans="3:22" ht="15" customHeight="1">
      <c r="E593" s="469">
        <v>0</v>
      </c>
      <c r="G593" s="581" t="s">
        <v>2850</v>
      </c>
      <c r="H593" s="567">
        <v>-6529676.8700000001</v>
      </c>
      <c r="I593" s="582">
        <v>4</v>
      </c>
      <c r="J593" s="578">
        <v>-692743.79999999981</v>
      </c>
      <c r="T593" s="468">
        <v>-6529676.8700000001</v>
      </c>
      <c r="U593" s="466">
        <v>0</v>
      </c>
      <c r="V593" s="571"/>
    </row>
    <row r="594" spans="3:22" ht="15" customHeight="1">
      <c r="E594" s="469">
        <v>0</v>
      </c>
      <c r="G594" s="581" t="s">
        <v>3148</v>
      </c>
      <c r="H594" s="567">
        <v>5656039.8399999989</v>
      </c>
      <c r="I594" s="582">
        <v>5</v>
      </c>
      <c r="J594" s="578">
        <v>778015.33999999799</v>
      </c>
      <c r="T594" s="468">
        <v>5656039.8399999999</v>
      </c>
      <c r="U594" s="466">
        <v>0</v>
      </c>
    </row>
    <row r="595" spans="3:22" ht="15" customHeight="1" thickBot="1">
      <c r="G595" s="581"/>
      <c r="H595" s="583">
        <v>7.4505805969238281E-9</v>
      </c>
      <c r="I595" s="584"/>
    </row>
    <row r="596" spans="3:22" ht="15" customHeight="1" thickTop="1">
      <c r="C596" s="466">
        <v>-4822215.0200000033</v>
      </c>
      <c r="G596" s="581"/>
      <c r="H596" s="567"/>
      <c r="I596" s="582"/>
    </row>
    <row r="597" spans="3:22" ht="15" customHeight="1">
      <c r="G597" s="585" t="s">
        <v>4367</v>
      </c>
      <c r="H597" s="586">
        <v>-873637.03000000119</v>
      </c>
      <c r="I597" s="582"/>
      <c r="J597" s="578">
        <v>-436818.5150000006</v>
      </c>
    </row>
    <row r="600" spans="3:22" ht="15" customHeight="1">
      <c r="G600" s="581" t="s">
        <v>4368</v>
      </c>
      <c r="H600" s="587">
        <v>-874237.60000000114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56343-2396-4F94-887F-4ACDCF92126C}">
  <dimension ref="A1:X1909"/>
  <sheetViews>
    <sheetView zoomScale="60" zoomScaleNormal="60" workbookViewId="0">
      <selection activeCell="N32" sqref="N32"/>
    </sheetView>
  </sheetViews>
  <sheetFormatPr baseColWidth="10" defaultColWidth="11.453125" defaultRowHeight="14.5"/>
  <cols>
    <col min="1" max="1" width="8.54296875" bestFit="1" customWidth="1"/>
    <col min="2" max="7" width="4.1796875" bestFit="1" customWidth="1"/>
    <col min="8" max="10" width="3.54296875" bestFit="1" customWidth="1"/>
    <col min="11" max="11" width="4.81640625" customWidth="1"/>
    <col min="12" max="12" width="38.453125" customWidth="1"/>
    <col min="13" max="13" width="29.1796875" bestFit="1" customWidth="1"/>
    <col min="14" max="14" width="123.54296875" customWidth="1"/>
    <col min="15" max="15" width="38.453125" customWidth="1"/>
    <col min="16" max="16" width="33.81640625" customWidth="1"/>
    <col min="17" max="17" width="20.81640625" style="493" customWidth="1"/>
    <col min="18" max="18" width="15.1796875" customWidth="1"/>
    <col min="19" max="19" width="12.453125" customWidth="1"/>
    <col min="20" max="20" width="13.81640625" customWidth="1"/>
    <col min="23" max="23" width="21.54296875" customWidth="1"/>
    <col min="24" max="24" width="43.81640625" customWidth="1"/>
  </cols>
  <sheetData>
    <row r="1" spans="1:24" ht="31">
      <c r="A1" s="486" t="s">
        <v>2024</v>
      </c>
      <c r="B1" s="487" t="s">
        <v>2025</v>
      </c>
      <c r="C1" s="487" t="s">
        <v>2026</v>
      </c>
      <c r="D1" s="486" t="s">
        <v>2027</v>
      </c>
      <c r="E1" s="487" t="s">
        <v>2028</v>
      </c>
      <c r="F1" s="487" t="s">
        <v>2029</v>
      </c>
      <c r="G1" s="487" t="s">
        <v>2030</v>
      </c>
      <c r="H1" s="487" t="s">
        <v>2031</v>
      </c>
      <c r="I1" s="487" t="s">
        <v>2032</v>
      </c>
      <c r="J1" s="487" t="s">
        <v>2033</v>
      </c>
      <c r="K1" s="487" t="s">
        <v>2034</v>
      </c>
      <c r="L1" s="488" t="s">
        <v>2035</v>
      </c>
      <c r="M1" s="487" t="s">
        <v>2036</v>
      </c>
      <c r="N1" s="487" t="s">
        <v>2037</v>
      </c>
      <c r="O1" s="488" t="s">
        <v>2035</v>
      </c>
      <c r="P1" s="488" t="s">
        <v>2038</v>
      </c>
      <c r="Q1" s="489" t="s">
        <v>2039</v>
      </c>
      <c r="R1" s="488" t="s">
        <v>2040</v>
      </c>
      <c r="S1" s="488" t="s">
        <v>2041</v>
      </c>
      <c r="T1" s="488" t="s">
        <v>2042</v>
      </c>
      <c r="U1" s="488" t="s">
        <v>2043</v>
      </c>
      <c r="V1" s="488" t="s">
        <v>2044</v>
      </c>
      <c r="W1" s="490" t="s">
        <v>2045</v>
      </c>
      <c r="X1" s="490" t="s">
        <v>2046</v>
      </c>
    </row>
    <row r="2" spans="1:24" ht="15.5">
      <c r="A2" s="486">
        <v>1</v>
      </c>
      <c r="B2" s="487">
        <v>1</v>
      </c>
      <c r="C2" s="487"/>
      <c r="D2" s="486"/>
      <c r="E2" s="487"/>
      <c r="F2" s="487"/>
      <c r="G2" s="487"/>
      <c r="H2" s="487"/>
      <c r="I2" s="487"/>
      <c r="J2" s="487"/>
      <c r="K2" s="487"/>
      <c r="L2" s="402"/>
      <c r="M2" s="491" t="s">
        <v>209</v>
      </c>
      <c r="N2" s="492" t="s">
        <v>32</v>
      </c>
      <c r="Q2" s="493" t="s">
        <v>2047</v>
      </c>
    </row>
    <row r="3" spans="1:24" ht="15.5">
      <c r="A3" s="486">
        <v>2</v>
      </c>
      <c r="B3" s="487">
        <v>1</v>
      </c>
      <c r="C3" s="494" t="s">
        <v>2048</v>
      </c>
      <c r="D3" s="486"/>
      <c r="E3" s="495"/>
      <c r="F3" s="487"/>
      <c r="G3" s="487"/>
      <c r="H3" s="487"/>
      <c r="I3" s="487"/>
      <c r="J3" s="487"/>
      <c r="K3" s="487"/>
      <c r="L3" s="402"/>
      <c r="M3" s="491" t="s">
        <v>2049</v>
      </c>
      <c r="N3" s="492" t="s">
        <v>2050</v>
      </c>
      <c r="Q3" s="493" t="s">
        <v>2047</v>
      </c>
    </row>
    <row r="4" spans="1:24" ht="15.5">
      <c r="A4" s="486">
        <v>3</v>
      </c>
      <c r="B4" s="487">
        <v>1</v>
      </c>
      <c r="C4" s="487" t="s">
        <v>2048</v>
      </c>
      <c r="D4" s="486">
        <v>2</v>
      </c>
      <c r="E4" s="487"/>
      <c r="F4" s="487"/>
      <c r="G4" s="487"/>
      <c r="H4" s="487"/>
      <c r="I4" s="487"/>
      <c r="J4" s="487"/>
      <c r="K4" s="487"/>
      <c r="L4" s="402"/>
      <c r="M4" s="491" t="s">
        <v>2051</v>
      </c>
      <c r="N4" s="492" t="s">
        <v>2052</v>
      </c>
      <c r="Q4" s="493" t="s">
        <v>2047</v>
      </c>
    </row>
    <row r="5" spans="1:24" ht="15.5">
      <c r="A5" s="486">
        <v>4</v>
      </c>
      <c r="B5" s="487">
        <v>1</v>
      </c>
      <c r="C5" s="487" t="s">
        <v>2048</v>
      </c>
      <c r="D5" s="486">
        <v>2</v>
      </c>
      <c r="E5" s="487" t="s">
        <v>2053</v>
      </c>
      <c r="F5" s="487"/>
      <c r="G5" s="487"/>
      <c r="H5" s="487"/>
      <c r="I5" s="487"/>
      <c r="J5" s="487"/>
      <c r="K5" s="487"/>
      <c r="L5" s="402"/>
      <c r="M5" s="491" t="s">
        <v>2054</v>
      </c>
      <c r="N5" s="492" t="s">
        <v>2052</v>
      </c>
      <c r="Q5" s="493" t="s">
        <v>2047</v>
      </c>
    </row>
    <row r="6" spans="1:24" ht="15.5">
      <c r="A6" s="486">
        <v>5</v>
      </c>
      <c r="B6" s="487">
        <v>1</v>
      </c>
      <c r="C6" s="487" t="s">
        <v>2048</v>
      </c>
      <c r="D6" s="486">
        <v>2</v>
      </c>
      <c r="E6" s="487" t="s">
        <v>2053</v>
      </c>
      <c r="F6" s="487" t="s">
        <v>2048</v>
      </c>
      <c r="G6" s="487"/>
      <c r="H6" s="487"/>
      <c r="I6" s="487"/>
      <c r="J6" s="487"/>
      <c r="K6" s="487"/>
      <c r="L6" s="402"/>
      <c r="M6" s="491" t="s">
        <v>2055</v>
      </c>
      <c r="N6" s="492" t="s">
        <v>2056</v>
      </c>
      <c r="Q6" s="493" t="s">
        <v>2047</v>
      </c>
    </row>
    <row r="7" spans="1:24" ht="15.5">
      <c r="A7" s="486">
        <v>6</v>
      </c>
      <c r="B7" s="487">
        <v>1</v>
      </c>
      <c r="C7" s="487" t="s">
        <v>2048</v>
      </c>
      <c r="D7" s="486">
        <v>2</v>
      </c>
      <c r="E7" s="487" t="s">
        <v>2053</v>
      </c>
      <c r="F7" s="487" t="s">
        <v>2048</v>
      </c>
      <c r="G7" s="487" t="s">
        <v>2057</v>
      </c>
      <c r="H7" s="487"/>
      <c r="I7" s="487"/>
      <c r="J7" s="487"/>
      <c r="K7" s="487"/>
      <c r="L7" s="402"/>
      <c r="M7" s="491" t="s">
        <v>2058</v>
      </c>
      <c r="N7" s="492" t="s">
        <v>2056</v>
      </c>
      <c r="Q7" s="493" t="s">
        <v>2047</v>
      </c>
    </row>
    <row r="8" spans="1:24" ht="15.5">
      <c r="A8" s="486">
        <v>7</v>
      </c>
      <c r="B8" s="487">
        <v>1</v>
      </c>
      <c r="C8" s="487" t="s">
        <v>2048</v>
      </c>
      <c r="D8" s="486">
        <v>2</v>
      </c>
      <c r="E8" s="487" t="s">
        <v>2053</v>
      </c>
      <c r="F8" s="487" t="s">
        <v>2048</v>
      </c>
      <c r="G8" s="487" t="s">
        <v>2057</v>
      </c>
      <c r="H8" s="487" t="s">
        <v>2048</v>
      </c>
      <c r="I8" s="487"/>
      <c r="J8" s="487"/>
      <c r="K8" s="487"/>
      <c r="L8" s="402"/>
      <c r="M8" s="491" t="s">
        <v>2059</v>
      </c>
      <c r="N8" s="492" t="s">
        <v>2056</v>
      </c>
      <c r="Q8" s="493" t="s">
        <v>2047</v>
      </c>
    </row>
    <row r="9" spans="1:24" ht="15.5">
      <c r="A9" s="486">
        <v>8</v>
      </c>
      <c r="B9" s="487">
        <v>1</v>
      </c>
      <c r="C9" s="487" t="s">
        <v>2048</v>
      </c>
      <c r="D9" s="486">
        <v>2</v>
      </c>
      <c r="E9" s="487" t="s">
        <v>2053</v>
      </c>
      <c r="F9" s="487" t="s">
        <v>2048</v>
      </c>
      <c r="G9" s="487" t="s">
        <v>2057</v>
      </c>
      <c r="H9" s="487" t="s">
        <v>2048</v>
      </c>
      <c r="I9" s="487" t="s">
        <v>2060</v>
      </c>
      <c r="J9" s="487"/>
      <c r="K9" s="487"/>
      <c r="L9" s="402"/>
      <c r="M9" s="491" t="s">
        <v>2061</v>
      </c>
      <c r="N9" s="492" t="s">
        <v>2056</v>
      </c>
      <c r="Q9" s="493" t="s">
        <v>2047</v>
      </c>
    </row>
    <row r="10" spans="1:24" ht="15.5">
      <c r="A10" s="486">
        <v>9</v>
      </c>
      <c r="B10" s="487">
        <v>1</v>
      </c>
      <c r="C10" s="487" t="s">
        <v>2048</v>
      </c>
      <c r="D10" s="486">
        <v>2</v>
      </c>
      <c r="E10" s="487" t="s">
        <v>2053</v>
      </c>
      <c r="F10" s="487" t="s">
        <v>2048</v>
      </c>
      <c r="G10" s="487" t="s">
        <v>2057</v>
      </c>
      <c r="H10" s="487" t="s">
        <v>2048</v>
      </c>
      <c r="I10" s="487" t="s">
        <v>2060</v>
      </c>
      <c r="J10" s="487" t="s">
        <v>2048</v>
      </c>
      <c r="K10" s="487"/>
      <c r="L10" s="402"/>
      <c r="M10" s="491" t="s">
        <v>2062</v>
      </c>
      <c r="N10" s="492" t="s">
        <v>2063</v>
      </c>
      <c r="Q10" s="493" t="s">
        <v>2047</v>
      </c>
    </row>
    <row r="11" spans="1:24" ht="15.5">
      <c r="A11" s="496">
        <v>10</v>
      </c>
      <c r="B11" s="497">
        <v>1</v>
      </c>
      <c r="C11" s="497" t="s">
        <v>2048</v>
      </c>
      <c r="D11" s="496">
        <v>2</v>
      </c>
      <c r="E11" s="497" t="s">
        <v>2053</v>
      </c>
      <c r="F11" s="497" t="s">
        <v>2048</v>
      </c>
      <c r="G11" s="497" t="s">
        <v>2057</v>
      </c>
      <c r="H11" s="497" t="s">
        <v>2048</v>
      </c>
      <c r="I11" s="497" t="s">
        <v>2060</v>
      </c>
      <c r="J11" s="497" t="s">
        <v>2048</v>
      </c>
      <c r="K11" s="497" t="s">
        <v>2048</v>
      </c>
      <c r="L11" s="402" t="s">
        <v>941</v>
      </c>
      <c r="M11" s="498" t="s">
        <v>1805</v>
      </c>
      <c r="N11" s="499" t="s">
        <v>942</v>
      </c>
      <c r="O11" t="s">
        <v>941</v>
      </c>
      <c r="P11" t="e">
        <v>#N/A</v>
      </c>
      <c r="Q11" s="493">
        <v>0</v>
      </c>
      <c r="R11">
        <v>30</v>
      </c>
      <c r="U11" s="500" t="s">
        <v>206</v>
      </c>
      <c r="V11" s="501">
        <v>0</v>
      </c>
    </row>
    <row r="12" spans="1:24" ht="15.5">
      <c r="A12" s="486"/>
      <c r="B12" s="487"/>
      <c r="C12" s="487"/>
      <c r="D12" s="486"/>
      <c r="E12" s="487"/>
      <c r="F12" s="487"/>
      <c r="G12" s="487"/>
      <c r="H12" s="487"/>
      <c r="I12" s="487"/>
      <c r="J12" s="487"/>
      <c r="K12" s="487"/>
      <c r="L12" s="402"/>
      <c r="M12" s="491" t="s">
        <v>2047</v>
      </c>
      <c r="N12" s="492"/>
      <c r="Q12" s="493" t="s">
        <v>2047</v>
      </c>
    </row>
    <row r="13" spans="1:24" ht="15.5">
      <c r="A13" s="486">
        <v>3</v>
      </c>
      <c r="B13" s="487">
        <v>1</v>
      </c>
      <c r="C13" s="487" t="s">
        <v>2048</v>
      </c>
      <c r="D13" s="486">
        <v>1</v>
      </c>
      <c r="E13" s="487"/>
      <c r="F13" s="487"/>
      <c r="G13" s="487"/>
      <c r="H13" s="487"/>
      <c r="I13" s="487"/>
      <c r="J13" s="487"/>
      <c r="K13" s="487"/>
      <c r="L13" s="402"/>
      <c r="M13" s="491" t="s">
        <v>2064</v>
      </c>
      <c r="N13" s="492" t="s">
        <v>2065</v>
      </c>
      <c r="Q13" s="493" t="s">
        <v>2047</v>
      </c>
    </row>
    <row r="14" spans="1:24" ht="15.5">
      <c r="A14" s="486">
        <v>4</v>
      </c>
      <c r="B14" s="487">
        <v>1</v>
      </c>
      <c r="C14" s="487" t="s">
        <v>2048</v>
      </c>
      <c r="D14" s="486">
        <v>1</v>
      </c>
      <c r="E14" s="487" t="s">
        <v>2053</v>
      </c>
      <c r="F14" s="487"/>
      <c r="G14" s="487"/>
      <c r="H14" s="487"/>
      <c r="I14" s="487"/>
      <c r="J14" s="487"/>
      <c r="K14" s="487"/>
      <c r="L14" s="402"/>
      <c r="M14" s="491" t="s">
        <v>2066</v>
      </c>
      <c r="N14" s="492" t="s">
        <v>2065</v>
      </c>
      <c r="Q14" s="493" t="s">
        <v>2047</v>
      </c>
    </row>
    <row r="15" spans="1:24" ht="15.5">
      <c r="A15" s="486">
        <v>5</v>
      </c>
      <c r="B15" s="487">
        <v>1</v>
      </c>
      <c r="C15" s="487" t="s">
        <v>2048</v>
      </c>
      <c r="D15" s="486">
        <v>1</v>
      </c>
      <c r="E15" s="487" t="s">
        <v>2053</v>
      </c>
      <c r="F15" s="487" t="s">
        <v>2048</v>
      </c>
      <c r="G15" s="487"/>
      <c r="H15" s="487"/>
      <c r="I15" s="487"/>
      <c r="J15" s="487"/>
      <c r="K15" s="487"/>
      <c r="L15" s="402"/>
      <c r="M15" s="491" t="s">
        <v>2067</v>
      </c>
      <c r="N15" s="492" t="s">
        <v>2068</v>
      </c>
      <c r="Q15" s="493" t="s">
        <v>2047</v>
      </c>
    </row>
    <row r="16" spans="1:24" ht="15.5">
      <c r="A16" s="486">
        <v>6</v>
      </c>
      <c r="B16" s="487">
        <v>1</v>
      </c>
      <c r="C16" s="487" t="s">
        <v>2048</v>
      </c>
      <c r="D16" s="486">
        <v>1</v>
      </c>
      <c r="E16" s="487" t="s">
        <v>2053</v>
      </c>
      <c r="F16" s="487" t="s">
        <v>2048</v>
      </c>
      <c r="G16" s="487" t="s">
        <v>2057</v>
      </c>
      <c r="H16" s="487"/>
      <c r="I16" s="487"/>
      <c r="J16" s="487"/>
      <c r="K16" s="487"/>
      <c r="L16" s="402"/>
      <c r="M16" s="491" t="s">
        <v>2069</v>
      </c>
      <c r="N16" s="492" t="s">
        <v>2068</v>
      </c>
      <c r="Q16" s="493" t="s">
        <v>2047</v>
      </c>
    </row>
    <row r="17" spans="1:22" ht="15.5">
      <c r="A17" s="486">
        <v>7</v>
      </c>
      <c r="B17" s="487">
        <v>1</v>
      </c>
      <c r="C17" s="487" t="s">
        <v>2048</v>
      </c>
      <c r="D17" s="486">
        <v>1</v>
      </c>
      <c r="E17" s="487" t="s">
        <v>2053</v>
      </c>
      <c r="F17" s="487" t="s">
        <v>2048</v>
      </c>
      <c r="G17" s="487" t="s">
        <v>2057</v>
      </c>
      <c r="H17" s="495" t="s">
        <v>2048</v>
      </c>
      <c r="I17" s="487"/>
      <c r="J17" s="487"/>
      <c r="K17" s="487"/>
      <c r="L17" s="402"/>
      <c r="M17" s="491" t="s">
        <v>2070</v>
      </c>
      <c r="N17" s="492" t="s">
        <v>2068</v>
      </c>
      <c r="Q17" s="493" t="s">
        <v>2047</v>
      </c>
    </row>
    <row r="18" spans="1:22" ht="15.5">
      <c r="A18" s="486">
        <v>8</v>
      </c>
      <c r="B18" s="487">
        <v>1</v>
      </c>
      <c r="C18" s="487" t="s">
        <v>2048</v>
      </c>
      <c r="D18" s="486">
        <v>1</v>
      </c>
      <c r="E18" s="487" t="s">
        <v>2053</v>
      </c>
      <c r="F18" s="487" t="s">
        <v>2048</v>
      </c>
      <c r="G18" s="487" t="s">
        <v>2057</v>
      </c>
      <c r="H18" s="487" t="s">
        <v>2048</v>
      </c>
      <c r="I18" s="495" t="s">
        <v>2071</v>
      </c>
      <c r="J18" s="487"/>
      <c r="K18" s="487"/>
      <c r="L18" s="402"/>
      <c r="M18" s="491" t="s">
        <v>2072</v>
      </c>
      <c r="N18" s="492" t="s">
        <v>2073</v>
      </c>
      <c r="Q18" s="493" t="s">
        <v>2047</v>
      </c>
    </row>
    <row r="19" spans="1:22" ht="15.5">
      <c r="A19" s="486">
        <v>9</v>
      </c>
      <c r="B19" s="487">
        <v>1</v>
      </c>
      <c r="C19" s="487" t="s">
        <v>2048</v>
      </c>
      <c r="D19" s="486">
        <v>1</v>
      </c>
      <c r="E19" s="487" t="s">
        <v>2053</v>
      </c>
      <c r="F19" s="487" t="s">
        <v>2048</v>
      </c>
      <c r="G19" s="487" t="s">
        <v>2057</v>
      </c>
      <c r="H19" s="487" t="s">
        <v>2048</v>
      </c>
      <c r="I19" s="487" t="s">
        <v>2071</v>
      </c>
      <c r="J19" s="487" t="s">
        <v>2048</v>
      </c>
      <c r="K19" s="487"/>
      <c r="L19" s="402"/>
      <c r="M19" s="491" t="s">
        <v>2074</v>
      </c>
      <c r="N19" s="492" t="s">
        <v>1661</v>
      </c>
      <c r="Q19" s="493" t="s">
        <v>2047</v>
      </c>
    </row>
    <row r="20" spans="1:22" ht="15.5">
      <c r="A20" s="496">
        <v>10</v>
      </c>
      <c r="B20" s="497">
        <v>1</v>
      </c>
      <c r="C20" s="497" t="s">
        <v>2048</v>
      </c>
      <c r="D20" s="496">
        <v>1</v>
      </c>
      <c r="E20" s="497" t="s">
        <v>2053</v>
      </c>
      <c r="F20" s="497" t="s">
        <v>2048</v>
      </c>
      <c r="G20" s="497" t="s">
        <v>2057</v>
      </c>
      <c r="H20" s="497" t="s">
        <v>2048</v>
      </c>
      <c r="I20" s="497" t="s">
        <v>2071</v>
      </c>
      <c r="J20" s="497" t="s">
        <v>2048</v>
      </c>
      <c r="K20" s="497" t="s">
        <v>2048</v>
      </c>
      <c r="L20" s="402" t="s">
        <v>1146</v>
      </c>
      <c r="M20" s="498" t="s">
        <v>1855</v>
      </c>
      <c r="N20" s="499" t="s">
        <v>1661</v>
      </c>
      <c r="O20" t="s">
        <v>1146</v>
      </c>
      <c r="P20" t="e">
        <v>#N/A</v>
      </c>
      <c r="Q20" s="493">
        <v>4819484.6900000004</v>
      </c>
      <c r="R20">
        <v>30</v>
      </c>
      <c r="U20" s="500" t="s">
        <v>206</v>
      </c>
      <c r="V20" s="501">
        <v>0</v>
      </c>
    </row>
    <row r="21" spans="1:22" ht="15.5">
      <c r="A21" s="486"/>
      <c r="B21" s="487"/>
      <c r="C21" s="487"/>
      <c r="D21" s="486"/>
      <c r="E21" s="487"/>
      <c r="F21" s="487"/>
      <c r="G21" s="487"/>
      <c r="H21" s="487"/>
      <c r="I21" s="487"/>
      <c r="J21" s="487"/>
      <c r="K21" s="487"/>
      <c r="L21" s="402"/>
      <c r="M21" s="491"/>
      <c r="N21" s="492"/>
      <c r="Q21" s="493" t="s">
        <v>2047</v>
      </c>
    </row>
    <row r="22" spans="1:22" ht="15.5">
      <c r="A22" s="486">
        <v>9</v>
      </c>
      <c r="B22" s="487">
        <v>1</v>
      </c>
      <c r="C22" s="487" t="s">
        <v>2048</v>
      </c>
      <c r="D22" s="486">
        <v>1</v>
      </c>
      <c r="E22" s="487" t="s">
        <v>2053</v>
      </c>
      <c r="F22" s="487" t="s">
        <v>2048</v>
      </c>
      <c r="G22" s="487" t="s">
        <v>2057</v>
      </c>
      <c r="H22" s="487" t="s">
        <v>2048</v>
      </c>
      <c r="I22" s="487" t="s">
        <v>2071</v>
      </c>
      <c r="J22" s="495" t="s">
        <v>2060</v>
      </c>
      <c r="K22" s="487"/>
      <c r="L22" s="402"/>
      <c r="M22" s="491" t="s">
        <v>2075</v>
      </c>
      <c r="N22" s="492" t="s">
        <v>1668</v>
      </c>
      <c r="Q22" s="493" t="s">
        <v>2047</v>
      </c>
    </row>
    <row r="23" spans="1:22" ht="15.5">
      <c r="A23" s="496">
        <v>10</v>
      </c>
      <c r="B23" s="497">
        <v>1</v>
      </c>
      <c r="C23" s="497" t="s">
        <v>2048</v>
      </c>
      <c r="D23" s="496">
        <v>1</v>
      </c>
      <c r="E23" s="497" t="s">
        <v>2053</v>
      </c>
      <c r="F23" s="497" t="s">
        <v>2048</v>
      </c>
      <c r="G23" s="497" t="s">
        <v>2057</v>
      </c>
      <c r="H23" s="497" t="s">
        <v>2048</v>
      </c>
      <c r="I23" s="497" t="s">
        <v>2071</v>
      </c>
      <c r="J23" s="497" t="s">
        <v>2060</v>
      </c>
      <c r="K23" s="497" t="s">
        <v>2048</v>
      </c>
      <c r="L23" s="402" t="s">
        <v>1139</v>
      </c>
      <c r="M23" s="498" t="s">
        <v>1863</v>
      </c>
      <c r="N23" s="499" t="s">
        <v>1668</v>
      </c>
      <c r="O23" t="s">
        <v>1139</v>
      </c>
      <c r="P23" t="e">
        <v>#N/A</v>
      </c>
      <c r="Q23" s="493">
        <v>101519.67999999999</v>
      </c>
      <c r="R23">
        <v>30</v>
      </c>
      <c r="U23" s="500" t="s">
        <v>206</v>
      </c>
      <c r="V23" s="501">
        <v>0</v>
      </c>
    </row>
    <row r="24" spans="1:22" ht="15.5">
      <c r="A24" s="486"/>
      <c r="B24" s="487"/>
      <c r="C24" s="487"/>
      <c r="D24" s="486"/>
      <c r="E24" s="487"/>
      <c r="F24" s="487"/>
      <c r="G24" s="487"/>
      <c r="H24" s="487"/>
      <c r="I24" s="487"/>
      <c r="J24" s="487"/>
      <c r="K24" s="487"/>
      <c r="L24" s="402"/>
      <c r="M24" s="491"/>
      <c r="N24" s="492"/>
      <c r="Q24" s="493" t="s">
        <v>2047</v>
      </c>
    </row>
    <row r="25" spans="1:22" ht="15.5">
      <c r="A25" s="486">
        <v>9</v>
      </c>
      <c r="B25" s="487">
        <v>1</v>
      </c>
      <c r="C25" s="487" t="s">
        <v>2048</v>
      </c>
      <c r="D25" s="486">
        <v>1</v>
      </c>
      <c r="E25" s="487" t="s">
        <v>2053</v>
      </c>
      <c r="F25" s="487" t="s">
        <v>2048</v>
      </c>
      <c r="G25" s="487" t="s">
        <v>2057</v>
      </c>
      <c r="H25" s="487" t="s">
        <v>2048</v>
      </c>
      <c r="I25" s="487" t="s">
        <v>2071</v>
      </c>
      <c r="J25" s="495" t="s">
        <v>2053</v>
      </c>
      <c r="K25" s="487"/>
      <c r="L25" s="402"/>
      <c r="M25" s="491" t="s">
        <v>2076</v>
      </c>
      <c r="N25" s="492" t="s">
        <v>1663</v>
      </c>
      <c r="Q25" s="493" t="s">
        <v>2047</v>
      </c>
    </row>
    <row r="26" spans="1:22" ht="15.5">
      <c r="A26" s="496">
        <v>10</v>
      </c>
      <c r="B26" s="497">
        <v>1</v>
      </c>
      <c r="C26" s="497" t="s">
        <v>2048</v>
      </c>
      <c r="D26" s="496">
        <v>1</v>
      </c>
      <c r="E26" s="497" t="s">
        <v>2053</v>
      </c>
      <c r="F26" s="497" t="s">
        <v>2048</v>
      </c>
      <c r="G26" s="497" t="s">
        <v>2057</v>
      </c>
      <c r="H26" s="497" t="s">
        <v>2048</v>
      </c>
      <c r="I26" s="497" t="s">
        <v>2071</v>
      </c>
      <c r="J26" s="497" t="s">
        <v>2053</v>
      </c>
      <c r="K26" s="497" t="s">
        <v>2048</v>
      </c>
      <c r="L26" s="402" t="s">
        <v>649</v>
      </c>
      <c r="M26" s="498" t="s">
        <v>1857</v>
      </c>
      <c r="N26" s="499" t="s">
        <v>1663</v>
      </c>
      <c r="O26" t="s">
        <v>649</v>
      </c>
      <c r="P26" t="e">
        <v>#N/A</v>
      </c>
      <c r="Q26" s="493">
        <v>1330052.9099999999</v>
      </c>
      <c r="R26">
        <v>30</v>
      </c>
      <c r="U26" s="500" t="s">
        <v>206</v>
      </c>
      <c r="V26" s="501">
        <v>0</v>
      </c>
    </row>
    <row r="27" spans="1:22" ht="15.5">
      <c r="A27" s="486"/>
      <c r="B27" s="487"/>
      <c r="C27" s="487"/>
      <c r="D27" s="486"/>
      <c r="E27" s="487"/>
      <c r="F27" s="487"/>
      <c r="G27" s="487"/>
      <c r="H27" s="487"/>
      <c r="I27" s="487"/>
      <c r="J27" s="487"/>
      <c r="K27" s="487"/>
      <c r="L27" s="402"/>
      <c r="M27" s="491"/>
      <c r="N27" s="492"/>
      <c r="Q27" s="493" t="s">
        <v>2047</v>
      </c>
    </row>
    <row r="28" spans="1:22" ht="15.5">
      <c r="A28" s="486">
        <v>9</v>
      </c>
      <c r="B28" s="487">
        <v>1</v>
      </c>
      <c r="C28" s="487" t="s">
        <v>2048</v>
      </c>
      <c r="D28" s="486">
        <v>1</v>
      </c>
      <c r="E28" s="487" t="s">
        <v>2053</v>
      </c>
      <c r="F28" s="487" t="s">
        <v>2048</v>
      </c>
      <c r="G28" s="487" t="s">
        <v>2057</v>
      </c>
      <c r="H28" s="487" t="s">
        <v>2048</v>
      </c>
      <c r="I28" s="487" t="s">
        <v>2071</v>
      </c>
      <c r="J28" s="495" t="s">
        <v>2071</v>
      </c>
      <c r="K28" s="487"/>
      <c r="L28" s="402"/>
      <c r="M28" s="491" t="s">
        <v>2077</v>
      </c>
      <c r="N28" s="492" t="s">
        <v>1999</v>
      </c>
      <c r="Q28" s="493" t="s">
        <v>2047</v>
      </c>
    </row>
    <row r="29" spans="1:22" ht="15.5">
      <c r="A29" s="496">
        <v>10</v>
      </c>
      <c r="B29" s="497">
        <v>1</v>
      </c>
      <c r="C29" s="497" t="s">
        <v>2048</v>
      </c>
      <c r="D29" s="496">
        <v>1</v>
      </c>
      <c r="E29" s="497" t="s">
        <v>2053</v>
      </c>
      <c r="F29" s="497" t="s">
        <v>2048</v>
      </c>
      <c r="G29" s="497" t="s">
        <v>2057</v>
      </c>
      <c r="H29" s="497" t="s">
        <v>2048</v>
      </c>
      <c r="I29" s="497" t="s">
        <v>2071</v>
      </c>
      <c r="J29" s="497" t="s">
        <v>2071</v>
      </c>
      <c r="K29" s="497" t="s">
        <v>2048</v>
      </c>
      <c r="L29" s="402" t="s">
        <v>2078</v>
      </c>
      <c r="M29" s="498" t="s">
        <v>2004</v>
      </c>
      <c r="N29" s="499" t="s">
        <v>1999</v>
      </c>
      <c r="O29" t="s">
        <v>2078</v>
      </c>
      <c r="P29" t="e">
        <v>#N/A</v>
      </c>
      <c r="Q29" s="493">
        <v>0</v>
      </c>
      <c r="R29">
        <v>30</v>
      </c>
      <c r="U29" s="500" t="s">
        <v>206</v>
      </c>
      <c r="V29" s="501">
        <v>0</v>
      </c>
    </row>
    <row r="30" spans="1:22" ht="15.5">
      <c r="A30" s="486"/>
      <c r="B30" s="487"/>
      <c r="C30" s="487"/>
      <c r="D30" s="486"/>
      <c r="E30" s="487"/>
      <c r="F30" s="487"/>
      <c r="G30" s="487"/>
      <c r="H30" s="487"/>
      <c r="I30" s="487"/>
      <c r="J30" s="487"/>
      <c r="K30" s="487"/>
      <c r="L30" s="402"/>
      <c r="M30" s="491"/>
      <c r="N30" s="492"/>
      <c r="Q30" s="493" t="s">
        <v>2047</v>
      </c>
    </row>
    <row r="31" spans="1:22" ht="15.5">
      <c r="A31" s="486">
        <v>9</v>
      </c>
      <c r="B31" s="487">
        <v>1</v>
      </c>
      <c r="C31" s="487" t="s">
        <v>2048</v>
      </c>
      <c r="D31" s="486">
        <v>1</v>
      </c>
      <c r="E31" s="487" t="s">
        <v>2053</v>
      </c>
      <c r="F31" s="487" t="s">
        <v>2048</v>
      </c>
      <c r="G31" s="487" t="s">
        <v>2057</v>
      </c>
      <c r="H31" s="487" t="s">
        <v>2048</v>
      </c>
      <c r="I31" s="487" t="s">
        <v>2071</v>
      </c>
      <c r="J31" s="495" t="s">
        <v>2079</v>
      </c>
      <c r="K31" s="487"/>
      <c r="L31" s="402"/>
      <c r="M31" s="491" t="s">
        <v>2080</v>
      </c>
      <c r="N31" s="492" t="s">
        <v>1666</v>
      </c>
      <c r="Q31" s="493" t="s">
        <v>2047</v>
      </c>
    </row>
    <row r="32" spans="1:22" ht="15.5">
      <c r="A32" s="496">
        <v>10</v>
      </c>
      <c r="B32" s="497">
        <v>1</v>
      </c>
      <c r="C32" s="497" t="s">
        <v>2048</v>
      </c>
      <c r="D32" s="496">
        <v>1</v>
      </c>
      <c r="E32" s="497" t="s">
        <v>2053</v>
      </c>
      <c r="F32" s="497" t="s">
        <v>2048</v>
      </c>
      <c r="G32" s="497" t="s">
        <v>2057</v>
      </c>
      <c r="H32" s="497" t="s">
        <v>2048</v>
      </c>
      <c r="I32" s="497" t="s">
        <v>2071</v>
      </c>
      <c r="J32" s="497" t="s">
        <v>2079</v>
      </c>
      <c r="K32" s="497" t="s">
        <v>2048</v>
      </c>
      <c r="L32" s="402" t="s">
        <v>1149</v>
      </c>
      <c r="M32" s="498" t="s">
        <v>1861</v>
      </c>
      <c r="N32" s="499" t="s">
        <v>1666</v>
      </c>
      <c r="O32" t="s">
        <v>1149</v>
      </c>
      <c r="P32" t="e">
        <v>#N/A</v>
      </c>
      <c r="Q32" s="493">
        <v>2959522.65</v>
      </c>
      <c r="R32">
        <v>30</v>
      </c>
      <c r="U32" s="500" t="s">
        <v>206</v>
      </c>
      <c r="V32" s="501">
        <v>0</v>
      </c>
    </row>
    <row r="33" spans="1:22" ht="15.5">
      <c r="A33" s="486"/>
      <c r="B33" s="487"/>
      <c r="C33" s="487"/>
      <c r="D33" s="486"/>
      <c r="E33" s="487"/>
      <c r="F33" s="487"/>
      <c r="G33" s="487"/>
      <c r="H33" s="487"/>
      <c r="I33" s="487"/>
      <c r="J33" s="487"/>
      <c r="K33" s="487"/>
      <c r="L33" s="402"/>
      <c r="M33" s="491" t="s">
        <v>2047</v>
      </c>
      <c r="N33" s="492"/>
      <c r="Q33" s="493" t="s">
        <v>2047</v>
      </c>
    </row>
    <row r="34" spans="1:22" ht="15.5">
      <c r="A34" s="486">
        <v>9</v>
      </c>
      <c r="B34" s="487">
        <v>1</v>
      </c>
      <c r="C34" s="487" t="s">
        <v>2048</v>
      </c>
      <c r="D34" s="486">
        <v>1</v>
      </c>
      <c r="E34" s="487" t="s">
        <v>2053</v>
      </c>
      <c r="F34" s="487" t="s">
        <v>2048</v>
      </c>
      <c r="G34" s="487" t="s">
        <v>2057</v>
      </c>
      <c r="H34" s="487" t="s">
        <v>2048</v>
      </c>
      <c r="I34" s="487" t="s">
        <v>2071</v>
      </c>
      <c r="J34" s="495" t="s">
        <v>2081</v>
      </c>
      <c r="K34" s="487"/>
      <c r="L34" s="402"/>
      <c r="M34" s="491" t="s">
        <v>2082</v>
      </c>
      <c r="N34" s="492" t="s">
        <v>1668</v>
      </c>
      <c r="Q34" s="493" t="s">
        <v>2047</v>
      </c>
    </row>
    <row r="35" spans="1:22" ht="15.5">
      <c r="A35" s="496">
        <v>10</v>
      </c>
      <c r="B35" s="497">
        <v>1</v>
      </c>
      <c r="C35" s="497" t="s">
        <v>2048</v>
      </c>
      <c r="D35" s="496">
        <v>1</v>
      </c>
      <c r="E35" s="497" t="s">
        <v>2053</v>
      </c>
      <c r="F35" s="497" t="s">
        <v>2048</v>
      </c>
      <c r="G35" s="497" t="s">
        <v>2057</v>
      </c>
      <c r="H35" s="497" t="s">
        <v>2048</v>
      </c>
      <c r="I35" s="497" t="s">
        <v>2071</v>
      </c>
      <c r="J35" s="497" t="s">
        <v>2081</v>
      </c>
      <c r="K35" s="497" t="s">
        <v>2048</v>
      </c>
      <c r="L35" s="402" t="s">
        <v>1281</v>
      </c>
      <c r="M35" s="498" t="s">
        <v>1856</v>
      </c>
      <c r="N35" s="499" t="s">
        <v>1662</v>
      </c>
      <c r="O35" t="s">
        <v>1281</v>
      </c>
      <c r="P35" t="e">
        <v>#N/A</v>
      </c>
      <c r="Q35" s="493">
        <v>57729.7</v>
      </c>
      <c r="R35">
        <v>30</v>
      </c>
      <c r="U35" s="500" t="s">
        <v>206</v>
      </c>
      <c r="V35" s="501">
        <v>0</v>
      </c>
    </row>
    <row r="36" spans="1:22" ht="15.5">
      <c r="A36" s="496"/>
      <c r="B36" s="497"/>
      <c r="C36" s="497"/>
      <c r="D36" s="496"/>
      <c r="E36" s="497"/>
      <c r="F36" s="497"/>
      <c r="G36" s="497"/>
      <c r="H36" s="497"/>
      <c r="I36" s="497"/>
      <c r="J36" s="497"/>
      <c r="K36" s="497"/>
      <c r="L36" s="402"/>
      <c r="M36" s="498"/>
      <c r="N36" s="499"/>
      <c r="Q36" s="493" t="s">
        <v>2047</v>
      </c>
    </row>
    <row r="37" spans="1:22" ht="15.5">
      <c r="A37" s="486">
        <v>5</v>
      </c>
      <c r="B37" s="487">
        <v>1</v>
      </c>
      <c r="C37" s="487" t="s">
        <v>2048</v>
      </c>
      <c r="D37" s="486">
        <v>1</v>
      </c>
      <c r="E37" s="487" t="s">
        <v>2053</v>
      </c>
      <c r="F37" s="495" t="s">
        <v>2060</v>
      </c>
      <c r="G37" s="487"/>
      <c r="H37" s="487"/>
      <c r="I37" s="487"/>
      <c r="J37" s="487"/>
      <c r="K37" s="487"/>
      <c r="L37" s="402"/>
      <c r="M37" s="491" t="s">
        <v>2083</v>
      </c>
      <c r="N37" s="492" t="s">
        <v>2084</v>
      </c>
      <c r="Q37" s="493" t="s">
        <v>2047</v>
      </c>
    </row>
    <row r="38" spans="1:22" ht="15.5">
      <c r="A38" s="486">
        <v>6</v>
      </c>
      <c r="B38" s="487">
        <v>1</v>
      </c>
      <c r="C38" s="487" t="s">
        <v>2048</v>
      </c>
      <c r="D38" s="486">
        <v>1</v>
      </c>
      <c r="E38" s="487" t="s">
        <v>2053</v>
      </c>
      <c r="F38" s="487" t="s">
        <v>2060</v>
      </c>
      <c r="G38" s="487" t="s">
        <v>2057</v>
      </c>
      <c r="H38" s="487"/>
      <c r="I38" s="487"/>
      <c r="J38" s="487"/>
      <c r="K38" s="487"/>
      <c r="L38" s="402"/>
      <c r="M38" s="491" t="s">
        <v>2085</v>
      </c>
      <c r="N38" s="492" t="s">
        <v>2084</v>
      </c>
      <c r="Q38" s="493" t="s">
        <v>2047</v>
      </c>
    </row>
    <row r="39" spans="1:22" ht="15.5">
      <c r="A39" s="486">
        <v>7</v>
      </c>
      <c r="B39" s="487">
        <v>1</v>
      </c>
      <c r="C39" s="487" t="s">
        <v>2048</v>
      </c>
      <c r="D39" s="486">
        <v>1</v>
      </c>
      <c r="E39" s="487" t="s">
        <v>2053</v>
      </c>
      <c r="F39" s="487" t="s">
        <v>2060</v>
      </c>
      <c r="G39" s="487" t="s">
        <v>2057</v>
      </c>
      <c r="H39" s="495" t="s">
        <v>2048</v>
      </c>
      <c r="I39" s="487"/>
      <c r="J39" s="487"/>
      <c r="K39" s="487"/>
      <c r="L39" s="402"/>
      <c r="M39" s="491" t="s">
        <v>2086</v>
      </c>
      <c r="N39" s="492" t="s">
        <v>2087</v>
      </c>
      <c r="Q39" s="493" t="s">
        <v>2047</v>
      </c>
    </row>
    <row r="40" spans="1:22" ht="15.5">
      <c r="A40" s="486">
        <v>8</v>
      </c>
      <c r="B40" s="487">
        <v>1</v>
      </c>
      <c r="C40" s="487" t="s">
        <v>2048</v>
      </c>
      <c r="D40" s="486">
        <v>1</v>
      </c>
      <c r="E40" s="487" t="s">
        <v>2053</v>
      </c>
      <c r="F40" s="487" t="s">
        <v>2060</v>
      </c>
      <c r="G40" s="487" t="s">
        <v>2057</v>
      </c>
      <c r="H40" s="487" t="s">
        <v>2048</v>
      </c>
      <c r="I40" s="495" t="s">
        <v>2071</v>
      </c>
      <c r="J40" s="487"/>
      <c r="K40" s="487"/>
      <c r="L40" s="402"/>
      <c r="M40" s="491" t="s">
        <v>2088</v>
      </c>
      <c r="N40" s="492" t="s">
        <v>2089</v>
      </c>
      <c r="Q40" s="493" t="s">
        <v>2047</v>
      </c>
    </row>
    <row r="41" spans="1:22" ht="15.5">
      <c r="A41" s="486">
        <v>9</v>
      </c>
      <c r="B41" s="487">
        <v>1</v>
      </c>
      <c r="C41" s="487" t="s">
        <v>2048</v>
      </c>
      <c r="D41" s="486">
        <v>1</v>
      </c>
      <c r="E41" s="487" t="s">
        <v>2053</v>
      </c>
      <c r="F41" s="487" t="s">
        <v>2060</v>
      </c>
      <c r="G41" s="487" t="s">
        <v>2057</v>
      </c>
      <c r="H41" s="487" t="s">
        <v>2048</v>
      </c>
      <c r="I41" s="487" t="s">
        <v>2071</v>
      </c>
      <c r="J41" s="487" t="s">
        <v>2048</v>
      </c>
      <c r="K41" s="487"/>
      <c r="L41" s="402"/>
      <c r="M41" s="491" t="s">
        <v>2090</v>
      </c>
      <c r="N41" s="492" t="s">
        <v>2089</v>
      </c>
      <c r="Q41" s="493" t="s">
        <v>2047</v>
      </c>
    </row>
    <row r="42" spans="1:22" ht="15.5">
      <c r="A42" s="496">
        <v>10</v>
      </c>
      <c r="B42" s="497">
        <v>1</v>
      </c>
      <c r="C42" s="497" t="s">
        <v>2048</v>
      </c>
      <c r="D42" s="496">
        <v>1</v>
      </c>
      <c r="E42" s="497" t="s">
        <v>2053</v>
      </c>
      <c r="F42" s="497" t="s">
        <v>2060</v>
      </c>
      <c r="G42" s="497" t="s">
        <v>2057</v>
      </c>
      <c r="H42" s="497" t="s">
        <v>2048</v>
      </c>
      <c r="I42" s="497" t="s">
        <v>2071</v>
      </c>
      <c r="J42" s="497" t="s">
        <v>2048</v>
      </c>
      <c r="K42" s="497" t="s">
        <v>2048</v>
      </c>
      <c r="L42" s="402" t="s">
        <v>1282</v>
      </c>
      <c r="M42" s="498" t="s">
        <v>1878</v>
      </c>
      <c r="N42" s="499" t="s">
        <v>2089</v>
      </c>
      <c r="O42" t="s">
        <v>1282</v>
      </c>
      <c r="P42" t="e">
        <v>#N/A</v>
      </c>
      <c r="Q42" s="493">
        <v>17800000</v>
      </c>
      <c r="R42">
        <v>30</v>
      </c>
      <c r="U42" s="500" t="s">
        <v>206</v>
      </c>
      <c r="V42" s="501">
        <v>0</v>
      </c>
    </row>
    <row r="43" spans="1:22" ht="15.5">
      <c r="A43" s="496"/>
      <c r="B43" s="497"/>
      <c r="C43" s="497"/>
      <c r="D43" s="496"/>
      <c r="E43" s="497"/>
      <c r="F43" s="497"/>
      <c r="G43" s="497"/>
      <c r="H43" s="497"/>
      <c r="I43" s="497"/>
      <c r="J43" s="497"/>
      <c r="K43" s="497"/>
      <c r="L43" s="402"/>
      <c r="M43" s="498"/>
      <c r="N43" s="499"/>
      <c r="Q43" s="493" t="s">
        <v>2047</v>
      </c>
    </row>
    <row r="44" spans="1:22" ht="15.5">
      <c r="A44" s="502">
        <v>7</v>
      </c>
      <c r="B44" s="503">
        <v>1</v>
      </c>
      <c r="C44" s="504" t="s">
        <v>2048</v>
      </c>
      <c r="D44" s="504">
        <v>1</v>
      </c>
      <c r="E44" s="494" t="s">
        <v>2053</v>
      </c>
      <c r="F44" s="494" t="s">
        <v>2060</v>
      </c>
      <c r="G44" s="494" t="s">
        <v>2057</v>
      </c>
      <c r="H44" s="494" t="s">
        <v>2060</v>
      </c>
      <c r="I44" s="497"/>
      <c r="J44" s="497"/>
      <c r="K44" s="497"/>
      <c r="L44" s="402"/>
      <c r="M44" s="505" t="s">
        <v>2091</v>
      </c>
      <c r="N44" s="506" t="s">
        <v>2092</v>
      </c>
      <c r="Q44" s="493" t="s">
        <v>2047</v>
      </c>
    </row>
    <row r="45" spans="1:22" ht="15.5">
      <c r="A45" s="502">
        <v>8</v>
      </c>
      <c r="B45" s="503">
        <v>1</v>
      </c>
      <c r="C45" s="504" t="s">
        <v>2048</v>
      </c>
      <c r="D45" s="504">
        <v>1</v>
      </c>
      <c r="E45" s="494" t="s">
        <v>2053</v>
      </c>
      <c r="F45" s="494" t="s">
        <v>2060</v>
      </c>
      <c r="G45" s="494" t="s">
        <v>2057</v>
      </c>
      <c r="H45" s="494" t="s">
        <v>2060</v>
      </c>
      <c r="I45" s="507" t="s">
        <v>2071</v>
      </c>
      <c r="J45" s="494"/>
      <c r="K45" s="494"/>
      <c r="L45" s="402"/>
      <c r="M45" s="505" t="s">
        <v>2093</v>
      </c>
      <c r="N45" s="506" t="s">
        <v>2092</v>
      </c>
      <c r="Q45" s="493" t="s">
        <v>2047</v>
      </c>
    </row>
    <row r="46" spans="1:22" ht="15.5">
      <c r="A46" s="502">
        <v>9</v>
      </c>
      <c r="B46" s="503">
        <v>1</v>
      </c>
      <c r="C46" s="504" t="s">
        <v>2048</v>
      </c>
      <c r="D46" s="504">
        <v>1</v>
      </c>
      <c r="E46" s="494" t="s">
        <v>2053</v>
      </c>
      <c r="F46" s="494" t="s">
        <v>2060</v>
      </c>
      <c r="G46" s="494" t="s">
        <v>2057</v>
      </c>
      <c r="H46" s="494" t="s">
        <v>2060</v>
      </c>
      <c r="I46" s="507" t="s">
        <v>2071</v>
      </c>
      <c r="J46" s="507" t="s">
        <v>2048</v>
      </c>
      <c r="K46" s="494"/>
      <c r="L46" s="402"/>
      <c r="M46" s="505" t="s">
        <v>2094</v>
      </c>
      <c r="N46" s="506" t="s">
        <v>2092</v>
      </c>
      <c r="Q46" s="493" t="s">
        <v>2047</v>
      </c>
    </row>
    <row r="47" spans="1:22" ht="15.5">
      <c r="A47" s="502">
        <v>10</v>
      </c>
      <c r="B47" s="508">
        <v>1</v>
      </c>
      <c r="C47" s="509" t="s">
        <v>2048</v>
      </c>
      <c r="D47" s="509">
        <v>1</v>
      </c>
      <c r="E47" s="510" t="s">
        <v>2053</v>
      </c>
      <c r="F47" s="510" t="s">
        <v>2060</v>
      </c>
      <c r="G47" s="510" t="s">
        <v>2057</v>
      </c>
      <c r="H47" s="510" t="s">
        <v>2060</v>
      </c>
      <c r="I47" s="511" t="s">
        <v>2071</v>
      </c>
      <c r="J47" s="511" t="s">
        <v>2048</v>
      </c>
      <c r="K47" s="510" t="s">
        <v>2048</v>
      </c>
      <c r="L47" s="402" t="s">
        <v>1287</v>
      </c>
      <c r="M47" s="501" t="s">
        <v>1884</v>
      </c>
      <c r="N47" s="512" t="s">
        <v>2092</v>
      </c>
      <c r="O47" t="s">
        <v>1287</v>
      </c>
      <c r="P47" t="e">
        <v>#N/A</v>
      </c>
      <c r="Q47" s="493">
        <v>305921.78999999998</v>
      </c>
      <c r="R47">
        <v>30</v>
      </c>
      <c r="U47" s="500" t="s">
        <v>206</v>
      </c>
      <c r="V47" s="501">
        <v>0</v>
      </c>
    </row>
    <row r="48" spans="1:22" ht="15.5">
      <c r="A48" s="486"/>
      <c r="B48" s="487"/>
      <c r="C48" s="487"/>
      <c r="D48" s="486"/>
      <c r="E48" s="487"/>
      <c r="F48" s="487"/>
      <c r="G48" s="487"/>
      <c r="H48" s="487"/>
      <c r="I48" s="487"/>
      <c r="J48" s="487"/>
      <c r="K48" s="487"/>
      <c r="L48" s="402"/>
      <c r="M48" s="491" t="s">
        <v>2047</v>
      </c>
      <c r="N48" s="492"/>
      <c r="Q48" s="493" t="s">
        <v>2047</v>
      </c>
    </row>
    <row r="49" spans="1:22" ht="15.5">
      <c r="A49" s="513" t="s">
        <v>2095</v>
      </c>
      <c r="B49" s="514" t="s">
        <v>209</v>
      </c>
      <c r="C49" s="514" t="s">
        <v>2048</v>
      </c>
      <c r="D49" s="515" t="s">
        <v>2096</v>
      </c>
      <c r="E49" s="514" t="s">
        <v>2053</v>
      </c>
      <c r="F49" s="514" t="s">
        <v>2048</v>
      </c>
      <c r="G49" s="514" t="s">
        <v>2057</v>
      </c>
      <c r="H49" s="514" t="s">
        <v>2060</v>
      </c>
      <c r="I49" s="514"/>
      <c r="J49" s="514"/>
      <c r="K49" s="514"/>
      <c r="L49" s="402"/>
      <c r="M49" s="491" t="s">
        <v>2097</v>
      </c>
      <c r="N49" s="516" t="s">
        <v>2098</v>
      </c>
      <c r="Q49" s="493" t="s">
        <v>2047</v>
      </c>
    </row>
    <row r="50" spans="1:22" ht="15.5">
      <c r="A50" s="513" t="s">
        <v>2099</v>
      </c>
      <c r="B50" s="514" t="s">
        <v>209</v>
      </c>
      <c r="C50" s="514" t="s">
        <v>2048</v>
      </c>
      <c r="D50" s="515" t="s">
        <v>2096</v>
      </c>
      <c r="E50" s="514" t="s">
        <v>2053</v>
      </c>
      <c r="F50" s="514" t="s">
        <v>2048</v>
      </c>
      <c r="G50" s="514" t="s">
        <v>2057</v>
      </c>
      <c r="H50" s="514" t="s">
        <v>2060</v>
      </c>
      <c r="I50" s="514" t="s">
        <v>2060</v>
      </c>
      <c r="J50" s="514"/>
      <c r="K50" s="514"/>
      <c r="L50" s="402"/>
      <c r="M50" s="491" t="s">
        <v>2100</v>
      </c>
      <c r="N50" s="517" t="s">
        <v>2101</v>
      </c>
      <c r="Q50" s="493" t="s">
        <v>2047</v>
      </c>
    </row>
    <row r="51" spans="1:22" ht="15.5">
      <c r="A51" s="513" t="s">
        <v>2102</v>
      </c>
      <c r="B51" s="514" t="s">
        <v>209</v>
      </c>
      <c r="C51" s="515" t="s">
        <v>2048</v>
      </c>
      <c r="D51" s="515" t="s">
        <v>2096</v>
      </c>
      <c r="E51" s="515" t="s">
        <v>2053</v>
      </c>
      <c r="F51" s="515" t="s">
        <v>2048</v>
      </c>
      <c r="G51" s="514" t="s">
        <v>2057</v>
      </c>
      <c r="H51" s="514" t="s">
        <v>2060</v>
      </c>
      <c r="I51" s="514" t="s">
        <v>2060</v>
      </c>
      <c r="J51" s="514" t="s">
        <v>2060</v>
      </c>
      <c r="K51" s="514"/>
      <c r="L51" s="402"/>
      <c r="M51" s="491" t="s">
        <v>2103</v>
      </c>
      <c r="N51" s="517" t="s">
        <v>2104</v>
      </c>
      <c r="Q51" s="493" t="s">
        <v>2047</v>
      </c>
    </row>
    <row r="52" spans="1:22" ht="15.5">
      <c r="A52" s="518" t="s">
        <v>2105</v>
      </c>
      <c r="B52" s="518" t="s">
        <v>209</v>
      </c>
      <c r="C52" s="518" t="s">
        <v>2048</v>
      </c>
      <c r="D52" s="518" t="s">
        <v>2096</v>
      </c>
      <c r="E52" s="518" t="s">
        <v>2053</v>
      </c>
      <c r="F52" s="518" t="s">
        <v>2048</v>
      </c>
      <c r="G52" s="518" t="s">
        <v>2057</v>
      </c>
      <c r="H52" s="518" t="s">
        <v>2060</v>
      </c>
      <c r="I52" s="518" t="s">
        <v>2060</v>
      </c>
      <c r="J52" s="518" t="s">
        <v>2060</v>
      </c>
      <c r="K52" s="518" t="s">
        <v>2048</v>
      </c>
      <c r="L52" s="402" t="s">
        <v>963</v>
      </c>
      <c r="M52" s="498" t="s">
        <v>1807</v>
      </c>
      <c r="N52" s="519" t="s">
        <v>1612</v>
      </c>
      <c r="O52" t="s">
        <v>963</v>
      </c>
      <c r="P52" t="e">
        <v>#N/A</v>
      </c>
      <c r="Q52" s="493">
        <v>16733.68</v>
      </c>
      <c r="R52">
        <v>30</v>
      </c>
      <c r="U52" s="500" t="s">
        <v>206</v>
      </c>
      <c r="V52" s="501">
        <v>0</v>
      </c>
    </row>
    <row r="53" spans="1:22" ht="15.5">
      <c r="A53" s="518"/>
      <c r="B53" s="518"/>
      <c r="C53" s="518"/>
      <c r="D53" s="518"/>
      <c r="E53" s="518"/>
      <c r="F53" s="518"/>
      <c r="G53" s="518"/>
      <c r="H53" s="518"/>
      <c r="I53" s="518"/>
      <c r="J53" s="518"/>
      <c r="K53" s="518"/>
      <c r="L53" s="402"/>
      <c r="M53" s="498"/>
      <c r="N53" s="519"/>
      <c r="Q53" s="493" t="s">
        <v>2047</v>
      </c>
    </row>
    <row r="54" spans="1:22" ht="15.5">
      <c r="A54" s="513" t="s">
        <v>2102</v>
      </c>
      <c r="B54" s="514" t="s">
        <v>209</v>
      </c>
      <c r="C54" s="515" t="s">
        <v>2048</v>
      </c>
      <c r="D54" s="515" t="s">
        <v>2096</v>
      </c>
      <c r="E54" s="515" t="s">
        <v>2053</v>
      </c>
      <c r="F54" s="515" t="s">
        <v>2048</v>
      </c>
      <c r="G54" s="514" t="s">
        <v>2057</v>
      </c>
      <c r="H54" s="514" t="s">
        <v>2060</v>
      </c>
      <c r="I54" s="514" t="s">
        <v>2060</v>
      </c>
      <c r="J54" s="514" t="s">
        <v>2053</v>
      </c>
      <c r="K54" s="514"/>
      <c r="L54" s="402"/>
      <c r="M54" s="491" t="s">
        <v>2106</v>
      </c>
      <c r="N54" s="517" t="s">
        <v>1604</v>
      </c>
      <c r="Q54" s="493" t="s">
        <v>2047</v>
      </c>
    </row>
    <row r="55" spans="1:22" ht="15.5">
      <c r="A55" s="518" t="s">
        <v>2105</v>
      </c>
      <c r="B55" s="518" t="s">
        <v>209</v>
      </c>
      <c r="C55" s="518" t="s">
        <v>2048</v>
      </c>
      <c r="D55" s="518" t="s">
        <v>2096</v>
      </c>
      <c r="E55" s="518" t="s">
        <v>2053</v>
      </c>
      <c r="F55" s="518" t="s">
        <v>2048</v>
      </c>
      <c r="G55" s="518" t="s">
        <v>2057</v>
      </c>
      <c r="H55" s="518" t="s">
        <v>2060</v>
      </c>
      <c r="I55" s="518" t="s">
        <v>2060</v>
      </c>
      <c r="J55" s="518" t="s">
        <v>2053</v>
      </c>
      <c r="K55" s="518" t="s">
        <v>2048</v>
      </c>
      <c r="L55" s="402" t="s">
        <v>965</v>
      </c>
      <c r="M55" s="498" t="s">
        <v>1800</v>
      </c>
      <c r="N55" s="519" t="s">
        <v>1604</v>
      </c>
      <c r="O55" t="s">
        <v>965</v>
      </c>
      <c r="P55" t="e">
        <v>#N/A</v>
      </c>
      <c r="Q55" s="493">
        <v>11737.93</v>
      </c>
      <c r="R55">
        <v>30</v>
      </c>
      <c r="U55" s="500" t="s">
        <v>206</v>
      </c>
      <c r="V55" s="501">
        <v>0</v>
      </c>
    </row>
    <row r="56" spans="1:22" ht="15.5">
      <c r="A56" s="518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402"/>
      <c r="M56" s="498"/>
      <c r="N56" s="519"/>
      <c r="Q56" s="493" t="s">
        <v>2047</v>
      </c>
    </row>
    <row r="57" spans="1:22" ht="15.5">
      <c r="A57" s="513" t="s">
        <v>2102</v>
      </c>
      <c r="B57" s="518" t="s">
        <v>209</v>
      </c>
      <c r="C57" s="518" t="s">
        <v>2048</v>
      </c>
      <c r="D57" s="518" t="s">
        <v>2096</v>
      </c>
      <c r="E57" s="518" t="s">
        <v>2053</v>
      </c>
      <c r="F57" s="518" t="s">
        <v>2048</v>
      </c>
      <c r="G57" s="518" t="s">
        <v>2057</v>
      </c>
      <c r="H57" s="518" t="s">
        <v>2060</v>
      </c>
      <c r="I57" s="518" t="s">
        <v>2060</v>
      </c>
      <c r="J57" s="518" t="s">
        <v>2071</v>
      </c>
      <c r="K57" s="518"/>
      <c r="L57" s="402"/>
      <c r="M57" s="491" t="s">
        <v>2107</v>
      </c>
      <c r="N57" s="517" t="s">
        <v>1601</v>
      </c>
      <c r="Q57" s="493" t="s">
        <v>2047</v>
      </c>
    </row>
    <row r="58" spans="1:22" ht="15.5">
      <c r="A58" s="518" t="s">
        <v>2105</v>
      </c>
      <c r="B58" s="518" t="s">
        <v>209</v>
      </c>
      <c r="C58" s="518" t="s">
        <v>2048</v>
      </c>
      <c r="D58" s="518" t="s">
        <v>2096</v>
      </c>
      <c r="E58" s="518" t="s">
        <v>2053</v>
      </c>
      <c r="F58" s="518" t="s">
        <v>2048</v>
      </c>
      <c r="G58" s="518" t="s">
        <v>2057</v>
      </c>
      <c r="H58" s="518" t="s">
        <v>2060</v>
      </c>
      <c r="I58" s="518" t="s">
        <v>2060</v>
      </c>
      <c r="J58" s="518" t="s">
        <v>2071</v>
      </c>
      <c r="K58" s="518" t="s">
        <v>2048</v>
      </c>
      <c r="L58" s="402" t="s">
        <v>967</v>
      </c>
      <c r="M58" s="498" t="s">
        <v>1797</v>
      </c>
      <c r="N58" s="519" t="s">
        <v>1601</v>
      </c>
      <c r="O58" t="s">
        <v>967</v>
      </c>
      <c r="P58" t="e">
        <v>#N/A</v>
      </c>
      <c r="Q58" s="493">
        <v>121803.83</v>
      </c>
      <c r="R58">
        <v>30</v>
      </c>
      <c r="U58" s="500" t="s">
        <v>206</v>
      </c>
      <c r="V58" s="501">
        <v>0</v>
      </c>
    </row>
    <row r="59" spans="1:22" ht="15.5">
      <c r="A59" s="518"/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402"/>
      <c r="M59" s="498"/>
      <c r="N59" s="519"/>
      <c r="Q59" s="493" t="s">
        <v>2047</v>
      </c>
    </row>
    <row r="60" spans="1:22" ht="15.5">
      <c r="A60" s="513" t="s">
        <v>2102</v>
      </c>
      <c r="B60" s="518" t="s">
        <v>209</v>
      </c>
      <c r="C60" s="518" t="s">
        <v>2048</v>
      </c>
      <c r="D60" s="518" t="s">
        <v>2096</v>
      </c>
      <c r="E60" s="518" t="s">
        <v>2053</v>
      </c>
      <c r="F60" s="518" t="s">
        <v>2048</v>
      </c>
      <c r="G60" s="518" t="s">
        <v>2057</v>
      </c>
      <c r="H60" s="518" t="s">
        <v>2060</v>
      </c>
      <c r="I60" s="518" t="s">
        <v>2060</v>
      </c>
      <c r="J60" s="518" t="s">
        <v>2079</v>
      </c>
      <c r="K60" s="518"/>
      <c r="L60" s="402"/>
      <c r="M60" s="491" t="s">
        <v>2108</v>
      </c>
      <c r="N60" s="520" t="s">
        <v>1605</v>
      </c>
      <c r="Q60" s="493" t="s">
        <v>2047</v>
      </c>
    </row>
    <row r="61" spans="1:22" ht="15.5">
      <c r="A61" s="518" t="s">
        <v>2105</v>
      </c>
      <c r="B61" s="518" t="s">
        <v>209</v>
      </c>
      <c r="C61" s="518" t="s">
        <v>2048</v>
      </c>
      <c r="D61" s="518" t="s">
        <v>2096</v>
      </c>
      <c r="E61" s="518" t="s">
        <v>2053</v>
      </c>
      <c r="F61" s="518" t="s">
        <v>2048</v>
      </c>
      <c r="G61" s="518" t="s">
        <v>2057</v>
      </c>
      <c r="H61" s="518" t="s">
        <v>2060</v>
      </c>
      <c r="I61" s="518" t="s">
        <v>2060</v>
      </c>
      <c r="J61" s="518" t="s">
        <v>2079</v>
      </c>
      <c r="K61" s="518" t="s">
        <v>2048</v>
      </c>
      <c r="L61" s="402" t="s">
        <v>969</v>
      </c>
      <c r="M61" s="498" t="s">
        <v>1801</v>
      </c>
      <c r="N61" s="519" t="s">
        <v>1605</v>
      </c>
      <c r="O61" t="s">
        <v>969</v>
      </c>
      <c r="P61" t="e">
        <v>#N/A</v>
      </c>
      <c r="Q61" s="493">
        <v>128631.43</v>
      </c>
      <c r="R61">
        <v>30</v>
      </c>
      <c r="U61" s="500" t="s">
        <v>206</v>
      </c>
      <c r="V61" s="501">
        <v>0</v>
      </c>
    </row>
    <row r="62" spans="1:22" ht="15.5">
      <c r="A62" s="518"/>
      <c r="B62" s="518"/>
      <c r="C62" s="518"/>
      <c r="D62" s="518"/>
      <c r="E62" s="518"/>
      <c r="F62" s="518"/>
      <c r="G62" s="518"/>
      <c r="H62" s="518"/>
      <c r="I62" s="518"/>
      <c r="J62" s="518"/>
      <c r="K62" s="518"/>
      <c r="L62" s="402"/>
      <c r="M62" s="498"/>
      <c r="N62" s="519"/>
      <c r="Q62" s="493" t="s">
        <v>2047</v>
      </c>
    </row>
    <row r="63" spans="1:22" ht="15.5">
      <c r="A63" s="513" t="s">
        <v>2102</v>
      </c>
      <c r="B63" s="518" t="s">
        <v>209</v>
      </c>
      <c r="C63" s="518" t="s">
        <v>2048</v>
      </c>
      <c r="D63" s="518" t="s">
        <v>2096</v>
      </c>
      <c r="E63" s="518" t="s">
        <v>2053</v>
      </c>
      <c r="F63" s="518" t="s">
        <v>2048</v>
      </c>
      <c r="G63" s="518" t="s">
        <v>2057</v>
      </c>
      <c r="H63" s="518" t="s">
        <v>2060</v>
      </c>
      <c r="I63" s="518" t="s">
        <v>2060</v>
      </c>
      <c r="J63" s="518" t="s">
        <v>2081</v>
      </c>
      <c r="K63" s="518"/>
      <c r="L63" s="402"/>
      <c r="M63" s="491" t="s">
        <v>2109</v>
      </c>
      <c r="N63" s="520" t="s">
        <v>1611</v>
      </c>
      <c r="Q63" s="493" t="s">
        <v>2047</v>
      </c>
    </row>
    <row r="64" spans="1:22" ht="15.5">
      <c r="A64" s="518" t="s">
        <v>2105</v>
      </c>
      <c r="B64" s="518" t="s">
        <v>209</v>
      </c>
      <c r="C64" s="518" t="s">
        <v>2048</v>
      </c>
      <c r="D64" s="518" t="s">
        <v>2096</v>
      </c>
      <c r="E64" s="518" t="s">
        <v>2053</v>
      </c>
      <c r="F64" s="518" t="s">
        <v>2048</v>
      </c>
      <c r="G64" s="518" t="s">
        <v>2057</v>
      </c>
      <c r="H64" s="518" t="s">
        <v>2060</v>
      </c>
      <c r="I64" s="518" t="s">
        <v>2060</v>
      </c>
      <c r="J64" s="518" t="s">
        <v>2081</v>
      </c>
      <c r="K64" s="518" t="s">
        <v>2048</v>
      </c>
      <c r="L64" s="402" t="s">
        <v>651</v>
      </c>
      <c r="M64" s="498" t="s">
        <v>1806</v>
      </c>
      <c r="N64" s="519" t="s">
        <v>1611</v>
      </c>
      <c r="O64" t="s">
        <v>651</v>
      </c>
      <c r="P64" t="e">
        <v>#N/A</v>
      </c>
      <c r="Q64" s="493">
        <v>2469707.9700000002</v>
      </c>
      <c r="R64">
        <v>30</v>
      </c>
      <c r="U64" s="500" t="s">
        <v>206</v>
      </c>
      <c r="V64" s="501">
        <v>0</v>
      </c>
    </row>
    <row r="65" spans="1:22" ht="15.5">
      <c r="A65" s="518"/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402"/>
      <c r="M65" s="498"/>
      <c r="N65" s="519"/>
      <c r="Q65" s="493" t="s">
        <v>2047</v>
      </c>
    </row>
    <row r="66" spans="1:22" ht="15.5">
      <c r="A66" s="513" t="s">
        <v>2102</v>
      </c>
      <c r="B66" s="518" t="s">
        <v>209</v>
      </c>
      <c r="C66" s="518" t="s">
        <v>2048</v>
      </c>
      <c r="D66" s="518" t="s">
        <v>2096</v>
      </c>
      <c r="E66" s="518" t="s">
        <v>2053</v>
      </c>
      <c r="F66" s="518" t="s">
        <v>2048</v>
      </c>
      <c r="G66" s="518" t="s">
        <v>2057</v>
      </c>
      <c r="H66" s="518" t="s">
        <v>2060</v>
      </c>
      <c r="I66" s="518" t="s">
        <v>2060</v>
      </c>
      <c r="J66" s="518" t="s">
        <v>2110</v>
      </c>
      <c r="K66" s="518"/>
      <c r="L66" s="402"/>
      <c r="M66" s="491" t="s">
        <v>2111</v>
      </c>
      <c r="N66" s="520" t="s">
        <v>2112</v>
      </c>
      <c r="Q66" s="493" t="s">
        <v>2047</v>
      </c>
    </row>
    <row r="67" spans="1:22" ht="15.5">
      <c r="A67" s="518" t="s">
        <v>2105</v>
      </c>
      <c r="B67" s="518" t="s">
        <v>209</v>
      </c>
      <c r="C67" s="518" t="s">
        <v>2048</v>
      </c>
      <c r="D67" s="518" t="s">
        <v>2096</v>
      </c>
      <c r="E67" s="518" t="s">
        <v>2053</v>
      </c>
      <c r="F67" s="518" t="s">
        <v>2048</v>
      </c>
      <c r="G67" s="518" t="s">
        <v>2057</v>
      </c>
      <c r="H67" s="518" t="s">
        <v>2060</v>
      </c>
      <c r="I67" s="518" t="s">
        <v>2060</v>
      </c>
      <c r="J67" s="518" t="s">
        <v>2110</v>
      </c>
      <c r="K67" s="518" t="s">
        <v>2048</v>
      </c>
      <c r="L67" s="402" t="s">
        <v>2113</v>
      </c>
      <c r="M67" s="498" t="s">
        <v>2114</v>
      </c>
      <c r="N67" s="519" t="s">
        <v>2112</v>
      </c>
      <c r="O67" t="s">
        <v>2113</v>
      </c>
      <c r="P67" t="e">
        <v>#N/A</v>
      </c>
      <c r="Q67" s="493">
        <v>0</v>
      </c>
      <c r="R67">
        <v>30</v>
      </c>
      <c r="U67" s="500" t="s">
        <v>206</v>
      </c>
      <c r="V67" s="501">
        <v>0</v>
      </c>
    </row>
    <row r="68" spans="1:22" ht="15.5">
      <c r="A68" s="518"/>
      <c r="B68" s="518"/>
      <c r="C68" s="518"/>
      <c r="D68" s="518"/>
      <c r="E68" s="518"/>
      <c r="F68" s="518"/>
      <c r="G68" s="518"/>
      <c r="H68" s="518"/>
      <c r="I68" s="518"/>
      <c r="J68" s="518"/>
      <c r="K68" s="518"/>
      <c r="L68" s="402"/>
      <c r="M68" s="498"/>
      <c r="N68" s="519"/>
      <c r="Q68" s="493" t="s">
        <v>2047</v>
      </c>
    </row>
    <row r="69" spans="1:22" ht="15.5">
      <c r="A69" s="513" t="s">
        <v>2102</v>
      </c>
      <c r="B69" s="518" t="s">
        <v>209</v>
      </c>
      <c r="C69" s="518" t="s">
        <v>2048</v>
      </c>
      <c r="D69" s="518" t="s">
        <v>2096</v>
      </c>
      <c r="E69" s="518" t="s">
        <v>2053</v>
      </c>
      <c r="F69" s="518" t="s">
        <v>2048</v>
      </c>
      <c r="G69" s="518" t="s">
        <v>2057</v>
      </c>
      <c r="H69" s="518" t="s">
        <v>2060</v>
      </c>
      <c r="I69" s="518" t="s">
        <v>2060</v>
      </c>
      <c r="J69" s="518" t="s">
        <v>2115</v>
      </c>
      <c r="K69" s="518"/>
      <c r="L69" s="402"/>
      <c r="M69" s="491" t="s">
        <v>2116</v>
      </c>
      <c r="N69" s="520" t="s">
        <v>2117</v>
      </c>
      <c r="Q69" s="493" t="s">
        <v>2047</v>
      </c>
    </row>
    <row r="70" spans="1:22" ht="15.5">
      <c r="A70" s="518" t="s">
        <v>2105</v>
      </c>
      <c r="B70" s="518" t="s">
        <v>209</v>
      </c>
      <c r="C70" s="518" t="s">
        <v>2048</v>
      </c>
      <c r="D70" s="518" t="s">
        <v>2096</v>
      </c>
      <c r="E70" s="518" t="s">
        <v>2053</v>
      </c>
      <c r="F70" s="518" t="s">
        <v>2048</v>
      </c>
      <c r="G70" s="518" t="s">
        <v>2057</v>
      </c>
      <c r="H70" s="518" t="s">
        <v>2060</v>
      </c>
      <c r="I70" s="518" t="s">
        <v>2060</v>
      </c>
      <c r="J70" s="518" t="s">
        <v>2115</v>
      </c>
      <c r="K70" s="518" t="s">
        <v>2048</v>
      </c>
      <c r="L70" s="402" t="s">
        <v>1520</v>
      </c>
      <c r="M70" s="498" t="s">
        <v>2118</v>
      </c>
      <c r="N70" s="519" t="s">
        <v>2117</v>
      </c>
      <c r="O70" t="s">
        <v>1520</v>
      </c>
      <c r="P70" t="e">
        <v>#N/A</v>
      </c>
      <c r="Q70" s="493">
        <v>0</v>
      </c>
      <c r="R70">
        <v>30</v>
      </c>
      <c r="U70" s="500" t="s">
        <v>206</v>
      </c>
      <c r="V70" s="501">
        <v>0</v>
      </c>
    </row>
    <row r="71" spans="1:22" ht="15.5">
      <c r="A71" s="518"/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402"/>
      <c r="M71" s="498"/>
      <c r="N71" s="519"/>
      <c r="Q71" s="493" t="s">
        <v>2047</v>
      </c>
    </row>
    <row r="72" spans="1:22" ht="15.5">
      <c r="A72" s="513" t="s">
        <v>2102</v>
      </c>
      <c r="B72" s="518" t="s">
        <v>209</v>
      </c>
      <c r="C72" s="518" t="s">
        <v>2048</v>
      </c>
      <c r="D72" s="518" t="s">
        <v>2096</v>
      </c>
      <c r="E72" s="518" t="s">
        <v>2053</v>
      </c>
      <c r="F72" s="518" t="s">
        <v>2048</v>
      </c>
      <c r="G72" s="518" t="s">
        <v>2057</v>
      </c>
      <c r="H72" s="518" t="s">
        <v>2060</v>
      </c>
      <c r="I72" s="518" t="s">
        <v>2060</v>
      </c>
      <c r="J72" s="518" t="s">
        <v>2119</v>
      </c>
      <c r="K72" s="518"/>
      <c r="L72" s="402"/>
      <c r="M72" s="491" t="s">
        <v>2120</v>
      </c>
      <c r="N72" s="520" t="s">
        <v>2008</v>
      </c>
      <c r="Q72" s="493" t="s">
        <v>2047</v>
      </c>
    </row>
    <row r="73" spans="1:22" ht="15.5">
      <c r="A73" s="518" t="s">
        <v>2105</v>
      </c>
      <c r="B73" s="518" t="s">
        <v>209</v>
      </c>
      <c r="C73" s="518" t="s">
        <v>2048</v>
      </c>
      <c r="D73" s="518" t="s">
        <v>2096</v>
      </c>
      <c r="E73" s="518" t="s">
        <v>2053</v>
      </c>
      <c r="F73" s="518" t="s">
        <v>2048</v>
      </c>
      <c r="G73" s="518" t="s">
        <v>2057</v>
      </c>
      <c r="H73" s="518" t="s">
        <v>2060</v>
      </c>
      <c r="I73" s="518" t="s">
        <v>2060</v>
      </c>
      <c r="J73" s="518" t="s">
        <v>2119</v>
      </c>
      <c r="K73" s="518" t="s">
        <v>2048</v>
      </c>
      <c r="L73" s="402" t="s">
        <v>1521</v>
      </c>
      <c r="M73" s="498" t="s">
        <v>2007</v>
      </c>
      <c r="N73" s="519" t="s">
        <v>2008</v>
      </c>
      <c r="O73" t="s">
        <v>1521</v>
      </c>
      <c r="P73" t="e">
        <v>#N/A</v>
      </c>
      <c r="Q73" s="493">
        <v>2.8</v>
      </c>
      <c r="R73">
        <v>30</v>
      </c>
      <c r="U73" s="500" t="s">
        <v>206</v>
      </c>
      <c r="V73" s="501">
        <v>0</v>
      </c>
    </row>
    <row r="74" spans="1:22" ht="15.5">
      <c r="A74" s="518"/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402"/>
      <c r="M74" s="498"/>
      <c r="N74" s="519"/>
      <c r="Q74" s="493" t="s">
        <v>2047</v>
      </c>
    </row>
    <row r="75" spans="1:22" ht="15.5">
      <c r="A75" s="513" t="s">
        <v>2102</v>
      </c>
      <c r="B75" s="518" t="s">
        <v>209</v>
      </c>
      <c r="C75" s="518" t="s">
        <v>2048</v>
      </c>
      <c r="D75" s="518" t="s">
        <v>2096</v>
      </c>
      <c r="E75" s="518" t="s">
        <v>2053</v>
      </c>
      <c r="F75" s="518" t="s">
        <v>2048</v>
      </c>
      <c r="G75" s="518" t="s">
        <v>2057</v>
      </c>
      <c r="H75" s="518" t="s">
        <v>2060</v>
      </c>
      <c r="I75" s="518" t="s">
        <v>2060</v>
      </c>
      <c r="J75" s="518" t="s">
        <v>2105</v>
      </c>
      <c r="K75" s="518"/>
      <c r="L75" s="402"/>
      <c r="M75" s="491" t="s">
        <v>2121</v>
      </c>
      <c r="N75" s="520" t="s">
        <v>2122</v>
      </c>
      <c r="Q75" s="493" t="s">
        <v>2047</v>
      </c>
    </row>
    <row r="76" spans="1:22" ht="15.5">
      <c r="A76" s="518" t="s">
        <v>2105</v>
      </c>
      <c r="B76" s="518" t="s">
        <v>209</v>
      </c>
      <c r="C76" s="518" t="s">
        <v>2048</v>
      </c>
      <c r="D76" s="518" t="s">
        <v>2096</v>
      </c>
      <c r="E76" s="518" t="s">
        <v>2053</v>
      </c>
      <c r="F76" s="518" t="s">
        <v>2048</v>
      </c>
      <c r="G76" s="518" t="s">
        <v>2057</v>
      </c>
      <c r="H76" s="518" t="s">
        <v>2060</v>
      </c>
      <c r="I76" s="518" t="s">
        <v>2060</v>
      </c>
      <c r="J76" s="518" t="s">
        <v>2105</v>
      </c>
      <c r="K76" s="518" t="s">
        <v>2048</v>
      </c>
      <c r="L76" s="402" t="s">
        <v>1157</v>
      </c>
      <c r="M76" s="498" t="s">
        <v>1796</v>
      </c>
      <c r="N76" s="519" t="s">
        <v>1599</v>
      </c>
      <c r="O76" t="s">
        <v>1157</v>
      </c>
      <c r="P76" t="e">
        <v>#N/A</v>
      </c>
      <c r="Q76" s="493">
        <v>4556.1499999999996</v>
      </c>
      <c r="R76">
        <v>30</v>
      </c>
      <c r="U76" s="500" t="s">
        <v>206</v>
      </c>
      <c r="V76" s="501">
        <v>0</v>
      </c>
    </row>
    <row r="77" spans="1:22" ht="15.5">
      <c r="A77" s="518"/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402"/>
      <c r="M77" s="498"/>
      <c r="N77" s="519"/>
      <c r="Q77" s="493" t="s">
        <v>2047</v>
      </c>
    </row>
    <row r="78" spans="1:22" ht="15.5">
      <c r="A78" s="513" t="s">
        <v>2102</v>
      </c>
      <c r="B78" s="518" t="s">
        <v>209</v>
      </c>
      <c r="C78" s="518" t="s">
        <v>2048</v>
      </c>
      <c r="D78" s="518" t="s">
        <v>2096</v>
      </c>
      <c r="E78" s="518" t="s">
        <v>2053</v>
      </c>
      <c r="F78" s="518" t="s">
        <v>2048</v>
      </c>
      <c r="G78" s="518" t="s">
        <v>2057</v>
      </c>
      <c r="H78" s="518" t="s">
        <v>2060</v>
      </c>
      <c r="I78" s="518" t="s">
        <v>2060</v>
      </c>
      <c r="J78" s="518" t="s">
        <v>2123</v>
      </c>
      <c r="K78" s="518"/>
      <c r="L78" s="402"/>
      <c r="M78" s="491" t="s">
        <v>2124</v>
      </c>
      <c r="N78" s="520" t="s">
        <v>2122</v>
      </c>
      <c r="Q78" s="493" t="s">
        <v>2047</v>
      </c>
    </row>
    <row r="79" spans="1:22" ht="15.5">
      <c r="A79" s="518" t="s">
        <v>2105</v>
      </c>
      <c r="B79" s="518" t="s">
        <v>209</v>
      </c>
      <c r="C79" s="518" t="s">
        <v>2048</v>
      </c>
      <c r="D79" s="518" t="s">
        <v>2096</v>
      </c>
      <c r="E79" s="518" t="s">
        <v>2053</v>
      </c>
      <c r="F79" s="518" t="s">
        <v>2048</v>
      </c>
      <c r="G79" s="518" t="s">
        <v>2057</v>
      </c>
      <c r="H79" s="518" t="s">
        <v>2060</v>
      </c>
      <c r="I79" s="518" t="s">
        <v>2060</v>
      </c>
      <c r="J79" s="518" t="s">
        <v>2123</v>
      </c>
      <c r="K79" s="518" t="s">
        <v>2048</v>
      </c>
      <c r="L79" s="402" t="s">
        <v>2125</v>
      </c>
      <c r="M79" s="498" t="s">
        <v>2126</v>
      </c>
      <c r="N79" s="519" t="s">
        <v>2127</v>
      </c>
      <c r="O79" t="s">
        <v>2125</v>
      </c>
      <c r="P79" t="e">
        <v>#N/A</v>
      </c>
      <c r="Q79" s="493">
        <v>0</v>
      </c>
      <c r="R79">
        <v>30</v>
      </c>
      <c r="U79" s="500" t="s">
        <v>206</v>
      </c>
      <c r="V79" s="501">
        <v>0</v>
      </c>
    </row>
    <row r="80" spans="1:22" ht="15.5">
      <c r="A80" s="518"/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402"/>
      <c r="M80" s="498"/>
      <c r="N80" s="519"/>
      <c r="Q80" s="493" t="s">
        <v>2047</v>
      </c>
    </row>
    <row r="81" spans="1:22" ht="15.5">
      <c r="A81" s="513" t="s">
        <v>2102</v>
      </c>
      <c r="B81" s="518" t="s">
        <v>209</v>
      </c>
      <c r="C81" s="518" t="s">
        <v>2048</v>
      </c>
      <c r="D81" s="518" t="s">
        <v>2096</v>
      </c>
      <c r="E81" s="518" t="s">
        <v>2053</v>
      </c>
      <c r="F81" s="518" t="s">
        <v>2048</v>
      </c>
      <c r="G81" s="518" t="s">
        <v>2057</v>
      </c>
      <c r="H81" s="518" t="s">
        <v>2060</v>
      </c>
      <c r="I81" s="518" t="s">
        <v>2060</v>
      </c>
      <c r="J81" s="518" t="s">
        <v>2128</v>
      </c>
      <c r="K81" s="518"/>
      <c r="L81" s="402"/>
      <c r="M81" s="491" t="s">
        <v>2129</v>
      </c>
      <c r="N81" s="520" t="s">
        <v>2122</v>
      </c>
      <c r="Q81" s="493" t="s">
        <v>2047</v>
      </c>
    </row>
    <row r="82" spans="1:22" ht="15.5">
      <c r="A82" s="518" t="s">
        <v>2105</v>
      </c>
      <c r="B82" s="518" t="s">
        <v>209</v>
      </c>
      <c r="C82" s="518" t="s">
        <v>2048</v>
      </c>
      <c r="D82" s="518" t="s">
        <v>2096</v>
      </c>
      <c r="E82" s="518" t="s">
        <v>2053</v>
      </c>
      <c r="F82" s="518" t="s">
        <v>2048</v>
      </c>
      <c r="G82" s="518" t="s">
        <v>2057</v>
      </c>
      <c r="H82" s="518" t="s">
        <v>2060</v>
      </c>
      <c r="I82" s="518" t="s">
        <v>2060</v>
      </c>
      <c r="J82" s="518" t="s">
        <v>2128</v>
      </c>
      <c r="K82" s="518" t="s">
        <v>2048</v>
      </c>
      <c r="L82" s="402" t="s">
        <v>2130</v>
      </c>
      <c r="M82" s="498" t="s">
        <v>2131</v>
      </c>
      <c r="N82" s="519" t="s">
        <v>2132</v>
      </c>
      <c r="O82" t="s">
        <v>2130</v>
      </c>
      <c r="P82" t="e">
        <v>#N/A</v>
      </c>
      <c r="Q82" s="493">
        <v>0</v>
      </c>
      <c r="R82">
        <v>30</v>
      </c>
      <c r="U82" s="500" t="s">
        <v>206</v>
      </c>
      <c r="V82" s="501">
        <v>0</v>
      </c>
    </row>
    <row r="83" spans="1:22" ht="15.5">
      <c r="A83" s="518"/>
      <c r="B83" s="518"/>
      <c r="C83" s="518"/>
      <c r="D83" s="518"/>
      <c r="E83" s="518"/>
      <c r="F83" s="518"/>
      <c r="G83" s="518"/>
      <c r="H83" s="518"/>
      <c r="I83" s="518"/>
      <c r="J83" s="518"/>
      <c r="K83" s="518"/>
      <c r="L83" s="402"/>
      <c r="M83" s="498"/>
      <c r="N83" s="519"/>
      <c r="Q83" s="493" t="s">
        <v>2047</v>
      </c>
    </row>
    <row r="84" spans="1:22" ht="15.5">
      <c r="A84" s="513" t="s">
        <v>2102</v>
      </c>
      <c r="B84" s="518" t="s">
        <v>209</v>
      </c>
      <c r="C84" s="518" t="s">
        <v>2048</v>
      </c>
      <c r="D84" s="518" t="s">
        <v>2096</v>
      </c>
      <c r="E84" s="518" t="s">
        <v>2053</v>
      </c>
      <c r="F84" s="518" t="s">
        <v>2048</v>
      </c>
      <c r="G84" s="518" t="s">
        <v>2057</v>
      </c>
      <c r="H84" s="518" t="s">
        <v>2060</v>
      </c>
      <c r="I84" s="518" t="s">
        <v>2060</v>
      </c>
      <c r="J84" s="518" t="s">
        <v>2133</v>
      </c>
      <c r="K84" s="518"/>
      <c r="L84" s="402"/>
      <c r="M84" s="491" t="s">
        <v>2134</v>
      </c>
      <c r="N84" s="520" t="s">
        <v>2000</v>
      </c>
      <c r="Q84" s="493" t="s">
        <v>2047</v>
      </c>
    </row>
    <row r="85" spans="1:22" ht="15.5">
      <c r="A85" s="518" t="s">
        <v>2105</v>
      </c>
      <c r="B85" s="518" t="s">
        <v>209</v>
      </c>
      <c r="C85" s="518" t="s">
        <v>2048</v>
      </c>
      <c r="D85" s="518" t="s">
        <v>2096</v>
      </c>
      <c r="E85" s="518" t="s">
        <v>2053</v>
      </c>
      <c r="F85" s="518" t="s">
        <v>2048</v>
      </c>
      <c r="G85" s="518" t="s">
        <v>2057</v>
      </c>
      <c r="H85" s="518" t="s">
        <v>2060</v>
      </c>
      <c r="I85" s="518" t="s">
        <v>2060</v>
      </c>
      <c r="J85" s="518" t="s">
        <v>2133</v>
      </c>
      <c r="K85" s="518" t="s">
        <v>2048</v>
      </c>
      <c r="L85" s="402" t="s">
        <v>2135</v>
      </c>
      <c r="M85" s="498" t="s">
        <v>2005</v>
      </c>
      <c r="N85" s="519" t="s">
        <v>2000</v>
      </c>
      <c r="O85" t="s">
        <v>2135</v>
      </c>
      <c r="P85" t="e">
        <v>#N/A</v>
      </c>
      <c r="Q85" s="493">
        <v>0</v>
      </c>
      <c r="R85">
        <v>30</v>
      </c>
      <c r="U85" s="500" t="s">
        <v>206</v>
      </c>
      <c r="V85" s="501">
        <v>0</v>
      </c>
    </row>
    <row r="86" spans="1:22" ht="15.5">
      <c r="A86" s="518"/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402"/>
      <c r="M86" s="498"/>
      <c r="N86" s="519"/>
      <c r="Q86" s="493" t="s">
        <v>2047</v>
      </c>
    </row>
    <row r="87" spans="1:22" ht="15.5">
      <c r="A87" s="513" t="s">
        <v>2102</v>
      </c>
      <c r="B87" s="518" t="s">
        <v>209</v>
      </c>
      <c r="C87" s="518" t="s">
        <v>2048</v>
      </c>
      <c r="D87" s="518" t="s">
        <v>2096</v>
      </c>
      <c r="E87" s="518" t="s">
        <v>2053</v>
      </c>
      <c r="F87" s="518" t="s">
        <v>2048</v>
      </c>
      <c r="G87" s="518" t="s">
        <v>2057</v>
      </c>
      <c r="H87" s="518" t="s">
        <v>2060</v>
      </c>
      <c r="I87" s="518" t="s">
        <v>2060</v>
      </c>
      <c r="J87" s="518" t="s">
        <v>2136</v>
      </c>
      <c r="K87" s="518"/>
      <c r="L87" s="402"/>
      <c r="M87" s="491" t="s">
        <v>2137</v>
      </c>
      <c r="N87" s="520" t="s">
        <v>2122</v>
      </c>
      <c r="Q87" s="493" t="s">
        <v>2047</v>
      </c>
    </row>
    <row r="88" spans="1:22" ht="15.5">
      <c r="A88" s="518" t="s">
        <v>2105</v>
      </c>
      <c r="B88" s="518" t="s">
        <v>209</v>
      </c>
      <c r="C88" s="518" t="s">
        <v>2048</v>
      </c>
      <c r="D88" s="518" t="s">
        <v>2096</v>
      </c>
      <c r="E88" s="518" t="s">
        <v>2053</v>
      </c>
      <c r="F88" s="518" t="s">
        <v>2048</v>
      </c>
      <c r="G88" s="518" t="s">
        <v>2057</v>
      </c>
      <c r="H88" s="518" t="s">
        <v>2060</v>
      </c>
      <c r="I88" s="518" t="s">
        <v>2060</v>
      </c>
      <c r="J88" s="518" t="s">
        <v>2136</v>
      </c>
      <c r="K88" s="518" t="s">
        <v>2048</v>
      </c>
      <c r="L88" s="402" t="s">
        <v>1485</v>
      </c>
      <c r="M88" s="498" t="s">
        <v>2002</v>
      </c>
      <c r="N88" s="519" t="s">
        <v>1997</v>
      </c>
      <c r="O88" t="s">
        <v>1485</v>
      </c>
      <c r="P88" t="e">
        <v>#N/A</v>
      </c>
      <c r="Q88" s="493">
        <v>0</v>
      </c>
      <c r="R88">
        <v>30</v>
      </c>
      <c r="U88" s="500" t="s">
        <v>206</v>
      </c>
      <c r="V88" s="501">
        <v>0</v>
      </c>
    </row>
    <row r="89" spans="1:22" ht="15.5">
      <c r="A89" s="518"/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402"/>
      <c r="M89" s="498"/>
      <c r="N89" s="519"/>
      <c r="Q89" s="493" t="s">
        <v>2047</v>
      </c>
    </row>
    <row r="90" spans="1:22" ht="15.5">
      <c r="A90" s="513" t="s">
        <v>2102</v>
      </c>
      <c r="B90" s="518" t="s">
        <v>209</v>
      </c>
      <c r="C90" s="518" t="s">
        <v>2048</v>
      </c>
      <c r="D90" s="518" t="s">
        <v>2096</v>
      </c>
      <c r="E90" s="518" t="s">
        <v>2053</v>
      </c>
      <c r="F90" s="518" t="s">
        <v>2048</v>
      </c>
      <c r="G90" s="518" t="s">
        <v>2057</v>
      </c>
      <c r="H90" s="518" t="s">
        <v>2060</v>
      </c>
      <c r="I90" s="518" t="s">
        <v>2060</v>
      </c>
      <c r="J90" s="518" t="s">
        <v>2138</v>
      </c>
      <c r="K90" s="518"/>
      <c r="L90" s="402"/>
      <c r="M90" s="491" t="s">
        <v>2139</v>
      </c>
      <c r="N90" s="520" t="s">
        <v>1998</v>
      </c>
      <c r="Q90" s="493" t="s">
        <v>2047</v>
      </c>
    </row>
    <row r="91" spans="1:22" ht="15.5">
      <c r="A91" s="518" t="s">
        <v>2105</v>
      </c>
      <c r="B91" s="518" t="s">
        <v>209</v>
      </c>
      <c r="C91" s="518" t="s">
        <v>2048</v>
      </c>
      <c r="D91" s="518" t="s">
        <v>2096</v>
      </c>
      <c r="E91" s="518" t="s">
        <v>2053</v>
      </c>
      <c r="F91" s="518" t="s">
        <v>2048</v>
      </c>
      <c r="G91" s="518" t="s">
        <v>2057</v>
      </c>
      <c r="H91" s="518" t="s">
        <v>2060</v>
      </c>
      <c r="I91" s="518" t="s">
        <v>2060</v>
      </c>
      <c r="J91" s="518" t="s">
        <v>2138</v>
      </c>
      <c r="K91" s="518" t="s">
        <v>2048</v>
      </c>
      <c r="L91" s="402" t="s">
        <v>1516</v>
      </c>
      <c r="M91" s="498" t="s">
        <v>2003</v>
      </c>
      <c r="N91" s="519" t="s">
        <v>1998</v>
      </c>
      <c r="O91" t="s">
        <v>1516</v>
      </c>
      <c r="P91" t="e">
        <v>#N/A</v>
      </c>
      <c r="Q91" s="493">
        <v>0</v>
      </c>
      <c r="R91">
        <v>30</v>
      </c>
      <c r="U91" s="500" t="s">
        <v>206</v>
      </c>
      <c r="V91" s="501">
        <v>0</v>
      </c>
    </row>
    <row r="92" spans="1:22" ht="15.5">
      <c r="A92" s="518"/>
      <c r="B92" s="518"/>
      <c r="C92" s="518"/>
      <c r="D92" s="518"/>
      <c r="E92" s="518"/>
      <c r="F92" s="518"/>
      <c r="G92" s="518"/>
      <c r="H92" s="518"/>
      <c r="I92" s="518"/>
      <c r="J92" s="518"/>
      <c r="K92" s="518"/>
      <c r="L92" s="402"/>
      <c r="M92" s="498"/>
      <c r="N92" s="519"/>
      <c r="Q92" s="493" t="s">
        <v>2047</v>
      </c>
    </row>
    <row r="93" spans="1:22" ht="15.5">
      <c r="A93" s="513" t="s">
        <v>2102</v>
      </c>
      <c r="B93" s="518" t="s">
        <v>209</v>
      </c>
      <c r="C93" s="518" t="s">
        <v>2048</v>
      </c>
      <c r="D93" s="518" t="s">
        <v>2096</v>
      </c>
      <c r="E93" s="518" t="s">
        <v>2053</v>
      </c>
      <c r="F93" s="518" t="s">
        <v>2048</v>
      </c>
      <c r="G93" s="518" t="s">
        <v>2057</v>
      </c>
      <c r="H93" s="518" t="s">
        <v>2060</v>
      </c>
      <c r="I93" s="518" t="s">
        <v>2060</v>
      </c>
      <c r="J93" s="518" t="s">
        <v>2140</v>
      </c>
      <c r="K93" s="518"/>
      <c r="L93" s="402"/>
      <c r="M93" s="491" t="s">
        <v>2141</v>
      </c>
      <c r="N93" s="520" t="s">
        <v>1602</v>
      </c>
      <c r="Q93" s="493" t="s">
        <v>2047</v>
      </c>
    </row>
    <row r="94" spans="1:22" ht="15.5">
      <c r="A94" s="518" t="s">
        <v>2105</v>
      </c>
      <c r="B94" s="518" t="s">
        <v>209</v>
      </c>
      <c r="C94" s="518" t="s">
        <v>2048</v>
      </c>
      <c r="D94" s="518" t="s">
        <v>2096</v>
      </c>
      <c r="E94" s="518" t="s">
        <v>2053</v>
      </c>
      <c r="F94" s="518" t="s">
        <v>2048</v>
      </c>
      <c r="G94" s="518" t="s">
        <v>2057</v>
      </c>
      <c r="H94" s="518" t="s">
        <v>2060</v>
      </c>
      <c r="I94" s="518" t="s">
        <v>2060</v>
      </c>
      <c r="J94" s="518" t="s">
        <v>2140</v>
      </c>
      <c r="K94" s="518" t="s">
        <v>2048</v>
      </c>
      <c r="L94" s="402" t="s">
        <v>955</v>
      </c>
      <c r="M94" s="498" t="s">
        <v>1798</v>
      </c>
      <c r="N94" s="519" t="s">
        <v>1602</v>
      </c>
      <c r="O94" t="s">
        <v>955</v>
      </c>
      <c r="P94" t="e">
        <v>#N/A</v>
      </c>
      <c r="Q94" s="493">
        <v>-2750.32</v>
      </c>
      <c r="R94">
        <v>30</v>
      </c>
      <c r="U94" s="500" t="s">
        <v>206</v>
      </c>
      <c r="V94" s="501">
        <v>0</v>
      </c>
    </row>
    <row r="95" spans="1:22" ht="15.5">
      <c r="A95" s="518"/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402"/>
      <c r="M95" s="498"/>
      <c r="N95" s="519"/>
      <c r="Q95" s="493" t="s">
        <v>2047</v>
      </c>
    </row>
    <row r="96" spans="1:22" ht="15.5">
      <c r="A96" s="513" t="s">
        <v>2102</v>
      </c>
      <c r="B96" s="518" t="s">
        <v>209</v>
      </c>
      <c r="C96" s="518" t="s">
        <v>2048</v>
      </c>
      <c r="D96" s="518" t="s">
        <v>2096</v>
      </c>
      <c r="E96" s="518" t="s">
        <v>2053</v>
      </c>
      <c r="F96" s="518" t="s">
        <v>2048</v>
      </c>
      <c r="G96" s="518" t="s">
        <v>2057</v>
      </c>
      <c r="H96" s="518" t="s">
        <v>2060</v>
      </c>
      <c r="I96" s="518" t="s">
        <v>2060</v>
      </c>
      <c r="J96" s="518" t="s">
        <v>2142</v>
      </c>
      <c r="K96" s="518"/>
      <c r="L96" s="402"/>
      <c r="M96" s="491" t="s">
        <v>2143</v>
      </c>
      <c r="N96" s="520" t="s">
        <v>1606</v>
      </c>
      <c r="Q96" s="493" t="s">
        <v>2047</v>
      </c>
    </row>
    <row r="97" spans="1:22" ht="15.5">
      <c r="A97" s="518" t="s">
        <v>2105</v>
      </c>
      <c r="B97" s="518" t="s">
        <v>209</v>
      </c>
      <c r="C97" s="518" t="s">
        <v>2048</v>
      </c>
      <c r="D97" s="518" t="s">
        <v>2096</v>
      </c>
      <c r="E97" s="518" t="s">
        <v>2053</v>
      </c>
      <c r="F97" s="518" t="s">
        <v>2048</v>
      </c>
      <c r="G97" s="518" t="s">
        <v>2057</v>
      </c>
      <c r="H97" s="518" t="s">
        <v>2060</v>
      </c>
      <c r="I97" s="518" t="s">
        <v>2060</v>
      </c>
      <c r="J97" s="518" t="s">
        <v>2142</v>
      </c>
      <c r="K97" s="518" t="s">
        <v>2048</v>
      </c>
      <c r="L97" s="402" t="s">
        <v>957</v>
      </c>
      <c r="M97" s="498" t="s">
        <v>1802</v>
      </c>
      <c r="N97" s="519" t="s">
        <v>1606</v>
      </c>
      <c r="O97" t="s">
        <v>957</v>
      </c>
      <c r="P97" t="e">
        <v>#N/A</v>
      </c>
      <c r="Q97" s="493">
        <v>43277.48</v>
      </c>
      <c r="R97">
        <v>30</v>
      </c>
      <c r="U97" s="500" t="s">
        <v>206</v>
      </c>
      <c r="V97" s="501">
        <v>0</v>
      </c>
    </row>
    <row r="98" spans="1:22" ht="15.5">
      <c r="A98" s="518"/>
      <c r="B98" s="518"/>
      <c r="C98" s="518"/>
      <c r="D98" s="518"/>
      <c r="E98" s="518"/>
      <c r="F98" s="518"/>
      <c r="G98" s="518"/>
      <c r="H98" s="518"/>
      <c r="I98" s="518"/>
      <c r="J98" s="518"/>
      <c r="K98" s="518"/>
      <c r="L98" s="402"/>
      <c r="M98" s="498"/>
      <c r="N98" s="519"/>
      <c r="Q98" s="493" t="s">
        <v>2047</v>
      </c>
    </row>
    <row r="99" spans="1:22" ht="15.5">
      <c r="A99" s="513" t="s">
        <v>2102</v>
      </c>
      <c r="B99" s="518" t="s">
        <v>209</v>
      </c>
      <c r="C99" s="518" t="s">
        <v>2048</v>
      </c>
      <c r="D99" s="518" t="s">
        <v>2096</v>
      </c>
      <c r="E99" s="518" t="s">
        <v>2053</v>
      </c>
      <c r="F99" s="518" t="s">
        <v>2048</v>
      </c>
      <c r="G99" s="518" t="s">
        <v>2057</v>
      </c>
      <c r="H99" s="518" t="s">
        <v>2060</v>
      </c>
      <c r="I99" s="518" t="s">
        <v>2060</v>
      </c>
      <c r="J99" s="518" t="s">
        <v>2144</v>
      </c>
      <c r="K99" s="518"/>
      <c r="L99" s="402"/>
      <c r="M99" s="491" t="s">
        <v>2145</v>
      </c>
      <c r="N99" s="520" t="s">
        <v>1603</v>
      </c>
      <c r="Q99" s="493" t="s">
        <v>2047</v>
      </c>
    </row>
    <row r="100" spans="1:22" ht="15.5">
      <c r="A100" s="518" t="s">
        <v>2105</v>
      </c>
      <c r="B100" s="518" t="s">
        <v>209</v>
      </c>
      <c r="C100" s="518" t="s">
        <v>2048</v>
      </c>
      <c r="D100" s="518" t="s">
        <v>2096</v>
      </c>
      <c r="E100" s="518" t="s">
        <v>2053</v>
      </c>
      <c r="F100" s="518" t="s">
        <v>2048</v>
      </c>
      <c r="G100" s="518" t="s">
        <v>2057</v>
      </c>
      <c r="H100" s="518" t="s">
        <v>2060</v>
      </c>
      <c r="I100" s="518" t="s">
        <v>2060</v>
      </c>
      <c r="J100" s="518" t="s">
        <v>2144</v>
      </c>
      <c r="K100" s="518" t="s">
        <v>2048</v>
      </c>
      <c r="L100" s="402" t="s">
        <v>959</v>
      </c>
      <c r="M100" s="498" t="s">
        <v>1799</v>
      </c>
      <c r="N100" s="519" t="s">
        <v>1603</v>
      </c>
      <c r="O100" t="s">
        <v>959</v>
      </c>
      <c r="P100" t="e">
        <v>#N/A</v>
      </c>
      <c r="Q100" s="493">
        <v>23679</v>
      </c>
      <c r="R100">
        <v>30</v>
      </c>
      <c r="U100" s="500" t="s">
        <v>206</v>
      </c>
      <c r="V100" s="501">
        <v>0</v>
      </c>
    </row>
    <row r="101" spans="1:22" ht="15.5">
      <c r="A101" s="518"/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402"/>
      <c r="M101" s="498"/>
      <c r="N101" s="519"/>
      <c r="Q101" s="493" t="s">
        <v>2047</v>
      </c>
    </row>
    <row r="102" spans="1:22" ht="15.5">
      <c r="A102" s="513" t="s">
        <v>2102</v>
      </c>
      <c r="B102" s="518" t="s">
        <v>209</v>
      </c>
      <c r="C102" s="518" t="s">
        <v>2048</v>
      </c>
      <c r="D102" s="518" t="s">
        <v>2096</v>
      </c>
      <c r="E102" s="518" t="s">
        <v>2053</v>
      </c>
      <c r="F102" s="518" t="s">
        <v>2048</v>
      </c>
      <c r="G102" s="518" t="s">
        <v>2057</v>
      </c>
      <c r="H102" s="518" t="s">
        <v>2060</v>
      </c>
      <c r="I102" s="518" t="s">
        <v>2060</v>
      </c>
      <c r="J102" s="518" t="s">
        <v>2146</v>
      </c>
      <c r="K102" s="518"/>
      <c r="L102" s="402"/>
      <c r="M102" s="491" t="s">
        <v>2147</v>
      </c>
      <c r="N102" s="520" t="s">
        <v>2122</v>
      </c>
      <c r="Q102" s="493" t="s">
        <v>2047</v>
      </c>
    </row>
    <row r="103" spans="1:22" ht="15.5">
      <c r="A103" s="518" t="s">
        <v>2105</v>
      </c>
      <c r="B103" s="518" t="s">
        <v>209</v>
      </c>
      <c r="C103" s="518" t="s">
        <v>2048</v>
      </c>
      <c r="D103" s="518" t="s">
        <v>2096</v>
      </c>
      <c r="E103" s="518" t="s">
        <v>2053</v>
      </c>
      <c r="F103" s="518" t="s">
        <v>2048</v>
      </c>
      <c r="G103" s="518" t="s">
        <v>2057</v>
      </c>
      <c r="H103" s="518" t="s">
        <v>2060</v>
      </c>
      <c r="I103" s="518" t="s">
        <v>2060</v>
      </c>
      <c r="J103" s="518" t="s">
        <v>2146</v>
      </c>
      <c r="K103" s="518" t="s">
        <v>2048</v>
      </c>
      <c r="L103" s="402" t="s">
        <v>2148</v>
      </c>
      <c r="M103" s="498" t="s">
        <v>2149</v>
      </c>
      <c r="N103" s="519" t="s">
        <v>2150</v>
      </c>
      <c r="O103" t="s">
        <v>2148</v>
      </c>
      <c r="P103" t="e">
        <v>#N/A</v>
      </c>
      <c r="Q103" s="493">
        <v>0</v>
      </c>
      <c r="R103">
        <v>30</v>
      </c>
      <c r="U103" s="500" t="s">
        <v>206</v>
      </c>
      <c r="V103" s="501">
        <v>0</v>
      </c>
    </row>
    <row r="104" spans="1:22" ht="15.5">
      <c r="A104" s="518"/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402"/>
      <c r="M104" s="498"/>
      <c r="N104" s="519"/>
      <c r="Q104" s="493" t="s">
        <v>2047</v>
      </c>
    </row>
    <row r="105" spans="1:22" ht="15.5">
      <c r="A105" s="513" t="s">
        <v>2102</v>
      </c>
      <c r="B105" s="518" t="s">
        <v>209</v>
      </c>
      <c r="C105" s="518" t="s">
        <v>2048</v>
      </c>
      <c r="D105" s="518" t="s">
        <v>2096</v>
      </c>
      <c r="E105" s="518" t="s">
        <v>2053</v>
      </c>
      <c r="F105" s="518" t="s">
        <v>2048</v>
      </c>
      <c r="G105" s="518" t="s">
        <v>2057</v>
      </c>
      <c r="H105" s="518" t="s">
        <v>2060</v>
      </c>
      <c r="I105" s="518" t="s">
        <v>2060</v>
      </c>
      <c r="J105" s="518" t="s">
        <v>2151</v>
      </c>
      <c r="K105" s="518"/>
      <c r="L105" s="402"/>
      <c r="M105" s="491" t="s">
        <v>2152</v>
      </c>
      <c r="N105" s="520" t="s">
        <v>2122</v>
      </c>
      <c r="Q105" s="493" t="s">
        <v>2047</v>
      </c>
    </row>
    <row r="106" spans="1:22" ht="15.5">
      <c r="A106" s="518" t="s">
        <v>2105</v>
      </c>
      <c r="B106" s="518" t="s">
        <v>209</v>
      </c>
      <c r="C106" s="518" t="s">
        <v>2048</v>
      </c>
      <c r="D106" s="518" t="s">
        <v>2096</v>
      </c>
      <c r="E106" s="518" t="s">
        <v>2053</v>
      </c>
      <c r="F106" s="518" t="s">
        <v>2048</v>
      </c>
      <c r="G106" s="518" t="s">
        <v>2057</v>
      </c>
      <c r="H106" s="518" t="s">
        <v>2060</v>
      </c>
      <c r="I106" s="518" t="s">
        <v>2060</v>
      </c>
      <c r="J106" s="518" t="s">
        <v>2151</v>
      </c>
      <c r="K106" s="518" t="s">
        <v>2048</v>
      </c>
      <c r="L106" s="402" t="s">
        <v>961</v>
      </c>
      <c r="M106" s="498" t="s">
        <v>1803</v>
      </c>
      <c r="N106" s="519" t="s">
        <v>1607</v>
      </c>
      <c r="O106" t="s">
        <v>961</v>
      </c>
      <c r="P106" t="e">
        <v>#N/A</v>
      </c>
      <c r="Q106" s="493">
        <v>220000</v>
      </c>
      <c r="R106">
        <v>30</v>
      </c>
      <c r="U106" s="500" t="s">
        <v>206</v>
      </c>
      <c r="V106" s="501">
        <v>0</v>
      </c>
    </row>
    <row r="107" spans="1:22" ht="15.5">
      <c r="A107" s="518"/>
      <c r="B107" s="515"/>
      <c r="C107" s="515"/>
      <c r="D107" s="515"/>
      <c r="E107" s="515"/>
      <c r="F107" s="515"/>
      <c r="G107" s="515"/>
      <c r="H107" s="515"/>
      <c r="I107" s="515"/>
      <c r="J107" s="515"/>
      <c r="K107" s="515"/>
      <c r="L107" s="402"/>
      <c r="M107" s="506"/>
      <c r="N107" s="520"/>
      <c r="Q107" s="493" t="s">
        <v>2047</v>
      </c>
    </row>
    <row r="108" spans="1:22" ht="15.5">
      <c r="A108" s="513" t="s">
        <v>2102</v>
      </c>
      <c r="B108" s="518" t="s">
        <v>209</v>
      </c>
      <c r="C108" s="518" t="s">
        <v>2048</v>
      </c>
      <c r="D108" s="518" t="s">
        <v>2096</v>
      </c>
      <c r="E108" s="518" t="s">
        <v>2053</v>
      </c>
      <c r="F108" s="518" t="s">
        <v>2048</v>
      </c>
      <c r="G108" s="518" t="s">
        <v>2057</v>
      </c>
      <c r="H108" s="518" t="s">
        <v>2060</v>
      </c>
      <c r="I108" s="518" t="s">
        <v>2060</v>
      </c>
      <c r="J108" s="518" t="s">
        <v>2153</v>
      </c>
      <c r="K108" s="518"/>
      <c r="L108" s="402"/>
      <c r="M108" s="491" t="s">
        <v>2154</v>
      </c>
      <c r="N108" s="520" t="s">
        <v>1608</v>
      </c>
      <c r="Q108" s="493" t="s">
        <v>2047</v>
      </c>
    </row>
    <row r="109" spans="1:22" ht="15.5">
      <c r="A109" s="518" t="s">
        <v>2105</v>
      </c>
      <c r="B109" s="518" t="s">
        <v>209</v>
      </c>
      <c r="C109" s="518" t="s">
        <v>2048</v>
      </c>
      <c r="D109" s="518" t="s">
        <v>2096</v>
      </c>
      <c r="E109" s="518" t="s">
        <v>2053</v>
      </c>
      <c r="F109" s="518" t="s">
        <v>2048</v>
      </c>
      <c r="G109" s="518" t="s">
        <v>2057</v>
      </c>
      <c r="H109" s="518" t="s">
        <v>2060</v>
      </c>
      <c r="I109" s="518" t="s">
        <v>2060</v>
      </c>
      <c r="J109" s="518" t="s">
        <v>2153</v>
      </c>
      <c r="K109" s="518" t="s">
        <v>2048</v>
      </c>
      <c r="L109" s="402" t="s">
        <v>1159</v>
      </c>
      <c r="M109" s="498" t="s">
        <v>1804</v>
      </c>
      <c r="N109" s="519" t="s">
        <v>1608</v>
      </c>
      <c r="O109" t="s">
        <v>1159</v>
      </c>
      <c r="P109" t="e">
        <v>#N/A</v>
      </c>
      <c r="Q109" s="493">
        <v>28.28</v>
      </c>
      <c r="R109">
        <v>30</v>
      </c>
      <c r="U109" s="500" t="s">
        <v>206</v>
      </c>
      <c r="V109" s="501">
        <v>0</v>
      </c>
    </row>
    <row r="110" spans="1:22" ht="15.5">
      <c r="A110" s="518"/>
      <c r="B110" s="515"/>
      <c r="C110" s="515"/>
      <c r="D110" s="515"/>
      <c r="E110" s="515"/>
      <c r="F110" s="515"/>
      <c r="G110" s="515"/>
      <c r="H110" s="515"/>
      <c r="I110" s="515"/>
      <c r="J110" s="515"/>
      <c r="K110" s="515"/>
      <c r="L110" s="402"/>
      <c r="M110" s="506"/>
      <c r="N110" s="520"/>
      <c r="Q110" s="493" t="s">
        <v>2047</v>
      </c>
    </row>
    <row r="111" spans="1:22" ht="15.5">
      <c r="A111" s="508">
        <v>2</v>
      </c>
      <c r="B111" s="521">
        <v>1</v>
      </c>
      <c r="C111" s="504" t="s">
        <v>2053</v>
      </c>
      <c r="D111" s="504"/>
      <c r="E111" s="521"/>
      <c r="F111" s="521"/>
      <c r="G111" s="521"/>
      <c r="H111" s="521"/>
      <c r="I111" s="521"/>
      <c r="J111" s="522"/>
      <c r="K111" s="521"/>
      <c r="L111" s="402"/>
      <c r="M111" s="505" t="s">
        <v>2155</v>
      </c>
      <c r="N111" s="506" t="s">
        <v>2156</v>
      </c>
      <c r="Q111" s="493" t="s">
        <v>2047</v>
      </c>
    </row>
    <row r="112" spans="1:22" ht="15.5">
      <c r="A112" s="508">
        <v>3</v>
      </c>
      <c r="B112" s="521">
        <v>1</v>
      </c>
      <c r="C112" s="504" t="s">
        <v>2053</v>
      </c>
      <c r="D112" s="504" t="s">
        <v>209</v>
      </c>
      <c r="E112" s="504"/>
      <c r="F112" s="521"/>
      <c r="G112" s="521"/>
      <c r="H112" s="521"/>
      <c r="I112" s="521"/>
      <c r="J112" s="522"/>
      <c r="K112" s="521"/>
      <c r="L112" s="402"/>
      <c r="M112" s="505" t="s">
        <v>2157</v>
      </c>
      <c r="N112" s="506" t="s">
        <v>2158</v>
      </c>
      <c r="Q112" s="493" t="s">
        <v>2047</v>
      </c>
    </row>
    <row r="113" spans="1:22" ht="15.5">
      <c r="A113" s="502">
        <v>4</v>
      </c>
      <c r="B113" s="521">
        <v>1</v>
      </c>
      <c r="C113" s="504" t="s">
        <v>2053</v>
      </c>
      <c r="D113" s="504" t="s">
        <v>209</v>
      </c>
      <c r="E113" s="504" t="s">
        <v>2048</v>
      </c>
      <c r="F113" s="504"/>
      <c r="G113" s="521"/>
      <c r="H113" s="521"/>
      <c r="I113" s="521"/>
      <c r="J113" s="522"/>
      <c r="K113" s="521"/>
      <c r="L113" s="402"/>
      <c r="M113" s="505" t="s">
        <v>2159</v>
      </c>
      <c r="N113" s="506" t="s">
        <v>2160</v>
      </c>
      <c r="Q113" s="493" t="s">
        <v>2047</v>
      </c>
    </row>
    <row r="114" spans="1:22" ht="15.5">
      <c r="A114" s="502">
        <v>5</v>
      </c>
      <c r="B114" s="521">
        <v>1</v>
      </c>
      <c r="C114" s="504" t="s">
        <v>2053</v>
      </c>
      <c r="D114" s="504" t="s">
        <v>209</v>
      </c>
      <c r="E114" s="504" t="s">
        <v>2048</v>
      </c>
      <c r="F114" s="504" t="s">
        <v>2048</v>
      </c>
      <c r="G114" s="521"/>
      <c r="H114" s="521"/>
      <c r="I114" s="521"/>
      <c r="J114" s="522"/>
      <c r="K114" s="521"/>
      <c r="L114" s="402"/>
      <c r="M114" s="505" t="s">
        <v>2161</v>
      </c>
      <c r="N114" s="506" t="s">
        <v>2162</v>
      </c>
      <c r="Q114" s="493" t="s">
        <v>2047</v>
      </c>
    </row>
    <row r="115" spans="1:22" ht="15.5">
      <c r="A115" s="502">
        <v>6</v>
      </c>
      <c r="B115" s="521">
        <v>1</v>
      </c>
      <c r="C115" s="504" t="s">
        <v>2053</v>
      </c>
      <c r="D115" s="504" t="s">
        <v>209</v>
      </c>
      <c r="E115" s="504" t="s">
        <v>2048</v>
      </c>
      <c r="F115" s="504" t="s">
        <v>2048</v>
      </c>
      <c r="G115" s="504" t="s">
        <v>2057</v>
      </c>
      <c r="H115" s="504"/>
      <c r="I115" s="521"/>
      <c r="J115" s="522"/>
      <c r="K115" s="521"/>
      <c r="L115" s="402"/>
      <c r="M115" s="505" t="s">
        <v>2163</v>
      </c>
      <c r="N115" s="506" t="s">
        <v>2162</v>
      </c>
      <c r="Q115" s="493" t="s">
        <v>2047</v>
      </c>
    </row>
    <row r="116" spans="1:22" ht="15.5">
      <c r="A116" s="502">
        <v>7</v>
      </c>
      <c r="B116" s="521">
        <v>1</v>
      </c>
      <c r="C116" s="504" t="s">
        <v>2053</v>
      </c>
      <c r="D116" s="504" t="s">
        <v>209</v>
      </c>
      <c r="E116" s="504" t="s">
        <v>2048</v>
      </c>
      <c r="F116" s="504" t="s">
        <v>2048</v>
      </c>
      <c r="G116" s="504" t="s">
        <v>2057</v>
      </c>
      <c r="H116" s="504" t="s">
        <v>2048</v>
      </c>
      <c r="I116" s="504"/>
      <c r="J116" s="522"/>
      <c r="K116" s="521"/>
      <c r="L116" s="402"/>
      <c r="M116" s="505" t="s">
        <v>2164</v>
      </c>
      <c r="N116" s="506" t="s">
        <v>2165</v>
      </c>
      <c r="Q116" s="493" t="s">
        <v>2047</v>
      </c>
    </row>
    <row r="117" spans="1:22" ht="15.5">
      <c r="A117" s="502">
        <v>8</v>
      </c>
      <c r="B117" s="521">
        <v>1</v>
      </c>
      <c r="C117" s="504" t="s">
        <v>2053</v>
      </c>
      <c r="D117" s="504" t="s">
        <v>209</v>
      </c>
      <c r="E117" s="504" t="s">
        <v>2048</v>
      </c>
      <c r="F117" s="504" t="s">
        <v>2048</v>
      </c>
      <c r="G117" s="504" t="s">
        <v>2057</v>
      </c>
      <c r="H117" s="504" t="s">
        <v>2048</v>
      </c>
      <c r="I117" s="504" t="s">
        <v>2060</v>
      </c>
      <c r="J117" s="523"/>
      <c r="K117" s="521"/>
      <c r="L117" s="402"/>
      <c r="M117" s="505" t="s">
        <v>2166</v>
      </c>
      <c r="N117" s="506" t="s">
        <v>1645</v>
      </c>
      <c r="Q117" s="493" t="s">
        <v>2047</v>
      </c>
    </row>
    <row r="118" spans="1:22" ht="15.5">
      <c r="A118" s="502">
        <v>9</v>
      </c>
      <c r="B118" s="521">
        <v>1</v>
      </c>
      <c r="C118" s="504" t="s">
        <v>2053</v>
      </c>
      <c r="D118" s="504" t="s">
        <v>209</v>
      </c>
      <c r="E118" s="504" t="s">
        <v>2048</v>
      </c>
      <c r="F118" s="504" t="s">
        <v>2048</v>
      </c>
      <c r="G118" s="504" t="s">
        <v>2057</v>
      </c>
      <c r="H118" s="504" t="s">
        <v>2048</v>
      </c>
      <c r="I118" s="504" t="s">
        <v>2060</v>
      </c>
      <c r="J118" s="523" t="s">
        <v>2057</v>
      </c>
      <c r="K118" s="504"/>
      <c r="L118" s="402"/>
      <c r="M118" s="505" t="s">
        <v>2167</v>
      </c>
      <c r="N118" s="506" t="s">
        <v>1645</v>
      </c>
      <c r="Q118" s="493" t="s">
        <v>2047</v>
      </c>
    </row>
    <row r="119" spans="1:22" ht="15.5">
      <c r="A119" s="502">
        <v>10</v>
      </c>
      <c r="B119" s="502">
        <v>1</v>
      </c>
      <c r="C119" s="509" t="s">
        <v>2053</v>
      </c>
      <c r="D119" s="509" t="s">
        <v>209</v>
      </c>
      <c r="E119" s="509" t="s">
        <v>2048</v>
      </c>
      <c r="F119" s="509" t="s">
        <v>2048</v>
      </c>
      <c r="G119" s="509" t="s">
        <v>2057</v>
      </c>
      <c r="H119" s="509" t="s">
        <v>2048</v>
      </c>
      <c r="I119" s="509" t="s">
        <v>2060</v>
      </c>
      <c r="J119" s="524" t="s">
        <v>2057</v>
      </c>
      <c r="K119" s="509" t="s">
        <v>2048</v>
      </c>
      <c r="L119" s="402" t="s">
        <v>593</v>
      </c>
      <c r="M119" s="501" t="s">
        <v>1843</v>
      </c>
      <c r="N119" s="512" t="s">
        <v>1645</v>
      </c>
      <c r="O119" t="s">
        <v>593</v>
      </c>
      <c r="P119" t="e">
        <v>#N/A</v>
      </c>
      <c r="Q119" s="493">
        <v>1458168.5</v>
      </c>
      <c r="R119">
        <v>30</v>
      </c>
      <c r="U119" s="500" t="s">
        <v>206</v>
      </c>
      <c r="V119" s="501">
        <v>0</v>
      </c>
    </row>
    <row r="120" spans="1:22" ht="15.5">
      <c r="A120" s="518"/>
      <c r="B120" s="515"/>
      <c r="C120" s="515"/>
      <c r="D120" s="515"/>
      <c r="E120" s="515"/>
      <c r="F120" s="515"/>
      <c r="G120" s="515"/>
      <c r="H120" s="515"/>
      <c r="I120" s="515"/>
      <c r="J120" s="515"/>
      <c r="K120" s="515"/>
      <c r="L120" s="402"/>
      <c r="M120" s="506"/>
      <c r="N120" s="520"/>
      <c r="Q120" s="493" t="s">
        <v>2047</v>
      </c>
    </row>
    <row r="121" spans="1:22" ht="15.5">
      <c r="A121" s="502">
        <v>7</v>
      </c>
      <c r="B121" s="521">
        <v>1</v>
      </c>
      <c r="C121" s="504" t="s">
        <v>2053</v>
      </c>
      <c r="D121" s="504" t="s">
        <v>209</v>
      </c>
      <c r="E121" s="504" t="s">
        <v>2048</v>
      </c>
      <c r="F121" s="504" t="s">
        <v>2048</v>
      </c>
      <c r="G121" s="504" t="s">
        <v>2057</v>
      </c>
      <c r="H121" s="504" t="s">
        <v>2060</v>
      </c>
      <c r="I121" s="504"/>
      <c r="J121" s="522"/>
      <c r="K121" s="521"/>
      <c r="L121" s="402"/>
      <c r="M121" s="505" t="s">
        <v>2168</v>
      </c>
      <c r="N121" s="506" t="s">
        <v>2169</v>
      </c>
      <c r="Q121" s="493" t="s">
        <v>2047</v>
      </c>
    </row>
    <row r="122" spans="1:22" ht="15.5">
      <c r="A122" s="502">
        <v>8</v>
      </c>
      <c r="B122" s="521">
        <v>1</v>
      </c>
      <c r="C122" s="504" t="s">
        <v>2053</v>
      </c>
      <c r="D122" s="504" t="s">
        <v>209</v>
      </c>
      <c r="E122" s="504" t="s">
        <v>2048</v>
      </c>
      <c r="F122" s="504" t="s">
        <v>2048</v>
      </c>
      <c r="G122" s="504" t="s">
        <v>2057</v>
      </c>
      <c r="H122" s="504" t="s">
        <v>2060</v>
      </c>
      <c r="I122" s="504" t="s">
        <v>2060</v>
      </c>
      <c r="J122" s="523"/>
      <c r="K122" s="521"/>
      <c r="L122" s="402"/>
      <c r="M122" s="505" t="s">
        <v>2170</v>
      </c>
      <c r="N122" s="506" t="s">
        <v>1642</v>
      </c>
      <c r="Q122" s="493" t="s">
        <v>2047</v>
      </c>
    </row>
    <row r="123" spans="1:22" ht="15.5">
      <c r="A123" s="502">
        <v>9</v>
      </c>
      <c r="B123" s="521">
        <v>1</v>
      </c>
      <c r="C123" s="504" t="s">
        <v>2053</v>
      </c>
      <c r="D123" s="504" t="s">
        <v>209</v>
      </c>
      <c r="E123" s="504" t="s">
        <v>2048</v>
      </c>
      <c r="F123" s="504" t="s">
        <v>2048</v>
      </c>
      <c r="G123" s="504" t="s">
        <v>2057</v>
      </c>
      <c r="H123" s="504" t="s">
        <v>2060</v>
      </c>
      <c r="I123" s="504" t="s">
        <v>2060</v>
      </c>
      <c r="J123" s="523" t="s">
        <v>2057</v>
      </c>
      <c r="K123" s="504"/>
      <c r="L123" s="402"/>
      <c r="M123" s="505" t="s">
        <v>2171</v>
      </c>
      <c r="N123" s="506" t="s">
        <v>1642</v>
      </c>
      <c r="Q123" s="493" t="s">
        <v>2047</v>
      </c>
    </row>
    <row r="124" spans="1:22" ht="15.5">
      <c r="A124" s="502">
        <v>10</v>
      </c>
      <c r="B124" s="502">
        <v>1</v>
      </c>
      <c r="C124" s="509" t="s">
        <v>2053</v>
      </c>
      <c r="D124" s="509" t="s">
        <v>209</v>
      </c>
      <c r="E124" s="509" t="s">
        <v>2048</v>
      </c>
      <c r="F124" s="509" t="s">
        <v>2048</v>
      </c>
      <c r="G124" s="509" t="s">
        <v>2057</v>
      </c>
      <c r="H124" s="509" t="s">
        <v>2060</v>
      </c>
      <c r="I124" s="509" t="s">
        <v>2060</v>
      </c>
      <c r="J124" s="524" t="s">
        <v>2057</v>
      </c>
      <c r="K124" s="509" t="s">
        <v>2048</v>
      </c>
      <c r="L124" s="402" t="s">
        <v>597</v>
      </c>
      <c r="M124" s="501" t="s">
        <v>1837</v>
      </c>
      <c r="N124" s="512" t="s">
        <v>1642</v>
      </c>
      <c r="O124" t="s">
        <v>597</v>
      </c>
      <c r="P124" t="e">
        <v>#N/A</v>
      </c>
      <c r="Q124" s="493">
        <v>11175.81</v>
      </c>
      <c r="R124">
        <v>30</v>
      </c>
      <c r="U124" s="500" t="s">
        <v>206</v>
      </c>
      <c r="V124" s="501">
        <v>0</v>
      </c>
    </row>
    <row r="125" spans="1:22" ht="15.5">
      <c r="A125" s="518"/>
      <c r="B125" s="515"/>
      <c r="C125" s="515"/>
      <c r="D125" s="515"/>
      <c r="E125" s="515"/>
      <c r="F125" s="515"/>
      <c r="G125" s="515"/>
      <c r="H125" s="515"/>
      <c r="I125" s="515"/>
      <c r="J125" s="515"/>
      <c r="K125" s="515"/>
      <c r="L125" s="402"/>
      <c r="M125" s="506"/>
      <c r="N125" s="520"/>
      <c r="Q125" s="493" t="s">
        <v>2047</v>
      </c>
    </row>
    <row r="126" spans="1:22" ht="15.5">
      <c r="A126" s="502">
        <v>5</v>
      </c>
      <c r="B126" s="521">
        <v>1</v>
      </c>
      <c r="C126" s="504" t="s">
        <v>2053</v>
      </c>
      <c r="D126" s="504" t="s">
        <v>209</v>
      </c>
      <c r="E126" s="504" t="s">
        <v>2048</v>
      </c>
      <c r="F126" s="504" t="s">
        <v>2060</v>
      </c>
      <c r="G126" s="521"/>
      <c r="H126" s="521"/>
      <c r="I126" s="521"/>
      <c r="J126" s="522"/>
      <c r="K126" s="521"/>
      <c r="L126" s="402"/>
      <c r="M126" s="505" t="s">
        <v>2172</v>
      </c>
      <c r="N126" s="506" t="s">
        <v>2173</v>
      </c>
      <c r="Q126" s="493" t="s">
        <v>2047</v>
      </c>
    </row>
    <row r="127" spans="1:22" ht="15.5">
      <c r="A127" s="502">
        <v>6</v>
      </c>
      <c r="B127" s="521">
        <v>1</v>
      </c>
      <c r="C127" s="504" t="s">
        <v>2053</v>
      </c>
      <c r="D127" s="504" t="s">
        <v>209</v>
      </c>
      <c r="E127" s="504" t="s">
        <v>2048</v>
      </c>
      <c r="F127" s="504" t="s">
        <v>2060</v>
      </c>
      <c r="G127" s="504" t="s">
        <v>2057</v>
      </c>
      <c r="H127" s="504"/>
      <c r="I127" s="521"/>
      <c r="J127" s="522"/>
      <c r="K127" s="521"/>
      <c r="L127" s="402"/>
      <c r="M127" s="505" t="s">
        <v>2174</v>
      </c>
      <c r="N127" s="506" t="s">
        <v>2173</v>
      </c>
      <c r="Q127" s="493" t="s">
        <v>2047</v>
      </c>
    </row>
    <row r="128" spans="1:22" ht="15.5">
      <c r="A128" s="502">
        <v>7</v>
      </c>
      <c r="B128" s="521">
        <v>1</v>
      </c>
      <c r="C128" s="504" t="s">
        <v>2053</v>
      </c>
      <c r="D128" s="504" t="s">
        <v>209</v>
      </c>
      <c r="E128" s="504" t="s">
        <v>2048</v>
      </c>
      <c r="F128" s="504" t="s">
        <v>2060</v>
      </c>
      <c r="G128" s="504" t="s">
        <v>2057</v>
      </c>
      <c r="H128" s="504" t="s">
        <v>2048</v>
      </c>
      <c r="I128" s="504"/>
      <c r="J128" s="522"/>
      <c r="K128" s="521"/>
      <c r="L128" s="402"/>
      <c r="M128" s="505" t="s">
        <v>2175</v>
      </c>
      <c r="N128" s="506" t="s">
        <v>2176</v>
      </c>
      <c r="Q128" s="493" t="s">
        <v>2047</v>
      </c>
    </row>
    <row r="129" spans="1:17" ht="15.5">
      <c r="A129" s="502">
        <v>8</v>
      </c>
      <c r="B129" s="521">
        <v>1</v>
      </c>
      <c r="C129" s="504" t="s">
        <v>2053</v>
      </c>
      <c r="D129" s="504" t="s">
        <v>209</v>
      </c>
      <c r="E129" s="504" t="s">
        <v>2048</v>
      </c>
      <c r="F129" s="504" t="s">
        <v>2060</v>
      </c>
      <c r="G129" s="504" t="s">
        <v>2057</v>
      </c>
      <c r="H129" s="504" t="s">
        <v>2048</v>
      </c>
      <c r="I129" s="504" t="s">
        <v>2060</v>
      </c>
      <c r="J129" s="523"/>
      <c r="K129" s="521"/>
      <c r="L129" s="402"/>
      <c r="M129" s="505" t="s">
        <v>2177</v>
      </c>
      <c r="N129" s="506" t="s">
        <v>2178</v>
      </c>
      <c r="Q129" s="493" t="s">
        <v>2047</v>
      </c>
    </row>
    <row r="130" spans="1:17" ht="15.5">
      <c r="A130" s="502">
        <v>9</v>
      </c>
      <c r="B130" s="521">
        <v>1</v>
      </c>
      <c r="C130" s="504" t="s">
        <v>2053</v>
      </c>
      <c r="D130" s="504" t="s">
        <v>209</v>
      </c>
      <c r="E130" s="504" t="s">
        <v>2048</v>
      </c>
      <c r="F130" s="504" t="s">
        <v>2060</v>
      </c>
      <c r="G130" s="504" t="s">
        <v>2057</v>
      </c>
      <c r="H130" s="504" t="s">
        <v>2048</v>
      </c>
      <c r="I130" s="504" t="s">
        <v>2060</v>
      </c>
      <c r="J130" s="523" t="s">
        <v>2057</v>
      </c>
      <c r="K130" s="504"/>
      <c r="L130" s="402"/>
      <c r="M130" s="505" t="s">
        <v>2179</v>
      </c>
      <c r="N130" s="506" t="s">
        <v>2178</v>
      </c>
      <c r="Q130" s="493" t="s">
        <v>2047</v>
      </c>
    </row>
    <row r="131" spans="1:17" ht="15.5">
      <c r="A131" s="502">
        <v>10</v>
      </c>
      <c r="B131" s="502">
        <v>1</v>
      </c>
      <c r="C131" s="509" t="s">
        <v>2053</v>
      </c>
      <c r="D131" s="509" t="s">
        <v>209</v>
      </c>
      <c r="E131" s="509" t="s">
        <v>2048</v>
      </c>
      <c r="F131" s="509" t="s">
        <v>2060</v>
      </c>
      <c r="G131" s="509" t="s">
        <v>2057</v>
      </c>
      <c r="H131" s="509" t="s">
        <v>2048</v>
      </c>
      <c r="I131" s="509" t="s">
        <v>2060</v>
      </c>
      <c r="J131" s="524" t="s">
        <v>2057</v>
      </c>
      <c r="K131" s="509" t="s">
        <v>2048</v>
      </c>
      <c r="L131" s="402"/>
      <c r="M131" s="501" t="s">
        <v>2180</v>
      </c>
      <c r="N131" s="512" t="s">
        <v>2178</v>
      </c>
      <c r="Q131" s="493" t="s">
        <v>2047</v>
      </c>
    </row>
    <row r="132" spans="1:17" ht="15.5">
      <c r="A132" s="502"/>
      <c r="B132" s="502"/>
      <c r="C132" s="509"/>
      <c r="D132" s="509"/>
      <c r="E132" s="509"/>
      <c r="F132" s="509"/>
      <c r="G132" s="509"/>
      <c r="H132" s="509"/>
      <c r="I132" s="509"/>
      <c r="J132" s="524"/>
      <c r="K132" s="509"/>
      <c r="L132" s="402"/>
      <c r="M132" s="501"/>
      <c r="N132" s="512"/>
      <c r="Q132" s="493" t="s">
        <v>2047</v>
      </c>
    </row>
    <row r="133" spans="1:17" ht="15.5">
      <c r="A133" s="502">
        <v>7</v>
      </c>
      <c r="B133" s="521">
        <v>1</v>
      </c>
      <c r="C133" s="504" t="s">
        <v>2053</v>
      </c>
      <c r="D133" s="504" t="s">
        <v>209</v>
      </c>
      <c r="E133" s="504" t="s">
        <v>2048</v>
      </c>
      <c r="F133" s="504" t="s">
        <v>2060</v>
      </c>
      <c r="G133" s="504" t="s">
        <v>2057</v>
      </c>
      <c r="H133" s="504" t="s">
        <v>2060</v>
      </c>
      <c r="I133" s="504"/>
      <c r="J133" s="522"/>
      <c r="K133" s="521"/>
      <c r="L133" s="402"/>
      <c r="M133" s="505" t="s">
        <v>2181</v>
      </c>
      <c r="N133" s="506" t="s">
        <v>2182</v>
      </c>
      <c r="Q133" s="493" t="s">
        <v>2047</v>
      </c>
    </row>
    <row r="134" spans="1:17" ht="15.5">
      <c r="A134" s="502">
        <v>8</v>
      </c>
      <c r="B134" s="521">
        <v>1</v>
      </c>
      <c r="C134" s="504" t="s">
        <v>2053</v>
      </c>
      <c r="D134" s="504" t="s">
        <v>209</v>
      </c>
      <c r="E134" s="504" t="s">
        <v>2048</v>
      </c>
      <c r="F134" s="504" t="s">
        <v>2060</v>
      </c>
      <c r="G134" s="504" t="s">
        <v>2057</v>
      </c>
      <c r="H134" s="504" t="s">
        <v>2060</v>
      </c>
      <c r="I134" s="504" t="s">
        <v>2060</v>
      </c>
      <c r="J134" s="523"/>
      <c r="K134" s="521"/>
      <c r="L134" s="402"/>
      <c r="M134" s="505" t="s">
        <v>2183</v>
      </c>
      <c r="N134" s="506" t="s">
        <v>2184</v>
      </c>
      <c r="Q134" s="493" t="s">
        <v>2047</v>
      </c>
    </row>
    <row r="135" spans="1:17" ht="15.5">
      <c r="A135" s="502">
        <v>9</v>
      </c>
      <c r="B135" s="521">
        <v>1</v>
      </c>
      <c r="C135" s="504" t="s">
        <v>2053</v>
      </c>
      <c r="D135" s="504" t="s">
        <v>209</v>
      </c>
      <c r="E135" s="504" t="s">
        <v>2048</v>
      </c>
      <c r="F135" s="504" t="s">
        <v>2060</v>
      </c>
      <c r="G135" s="504" t="s">
        <v>2057</v>
      </c>
      <c r="H135" s="504" t="s">
        <v>2060</v>
      </c>
      <c r="I135" s="504" t="s">
        <v>2060</v>
      </c>
      <c r="J135" s="523" t="s">
        <v>2057</v>
      </c>
      <c r="K135" s="504"/>
      <c r="L135" s="402"/>
      <c r="M135" s="505" t="s">
        <v>2185</v>
      </c>
      <c r="N135" s="506" t="s">
        <v>2184</v>
      </c>
      <c r="Q135" s="493" t="s">
        <v>2047</v>
      </c>
    </row>
    <row r="136" spans="1:17" ht="15.5">
      <c r="A136" s="502">
        <v>10</v>
      </c>
      <c r="B136" s="502">
        <v>1</v>
      </c>
      <c r="C136" s="509" t="s">
        <v>2053</v>
      </c>
      <c r="D136" s="509" t="s">
        <v>209</v>
      </c>
      <c r="E136" s="509" t="s">
        <v>2048</v>
      </c>
      <c r="F136" s="509" t="s">
        <v>2060</v>
      </c>
      <c r="G136" s="509" t="s">
        <v>2057</v>
      </c>
      <c r="H136" s="509" t="s">
        <v>2060</v>
      </c>
      <c r="I136" s="509" t="s">
        <v>2060</v>
      </c>
      <c r="J136" s="524" t="s">
        <v>2057</v>
      </c>
      <c r="K136" s="509" t="s">
        <v>2048</v>
      </c>
      <c r="L136" s="402"/>
      <c r="M136" s="501" t="s">
        <v>2186</v>
      </c>
      <c r="N136" s="512" t="s">
        <v>2184</v>
      </c>
      <c r="Q136" s="493" t="s">
        <v>2047</v>
      </c>
    </row>
    <row r="137" spans="1:17" ht="15.5">
      <c r="A137" s="518"/>
      <c r="B137" s="515"/>
      <c r="C137" s="515"/>
      <c r="D137" s="515"/>
      <c r="E137" s="515"/>
      <c r="F137" s="515"/>
      <c r="G137" s="515"/>
      <c r="H137" s="515"/>
      <c r="I137" s="515"/>
      <c r="J137" s="515"/>
      <c r="K137" s="515"/>
      <c r="L137" s="402"/>
      <c r="M137" s="506"/>
      <c r="N137" s="520"/>
      <c r="Q137" s="493" t="s">
        <v>2047</v>
      </c>
    </row>
    <row r="138" spans="1:17" ht="15.5">
      <c r="A138" s="502">
        <v>5</v>
      </c>
      <c r="B138" s="521">
        <v>1</v>
      </c>
      <c r="C138" s="504" t="s">
        <v>2053</v>
      </c>
      <c r="D138" s="504" t="s">
        <v>209</v>
      </c>
      <c r="E138" s="504" t="s">
        <v>2048</v>
      </c>
      <c r="F138" s="504" t="s">
        <v>2053</v>
      </c>
      <c r="G138" s="521"/>
      <c r="H138" s="521"/>
      <c r="I138" s="521"/>
      <c r="J138" s="522"/>
      <c r="K138" s="521"/>
      <c r="L138" s="402"/>
      <c r="M138" s="505" t="s">
        <v>2187</v>
      </c>
      <c r="N138" s="506" t="s">
        <v>2188</v>
      </c>
      <c r="Q138" s="493" t="s">
        <v>2047</v>
      </c>
    </row>
    <row r="139" spans="1:17" ht="15.5">
      <c r="A139" s="502">
        <v>6</v>
      </c>
      <c r="B139" s="521">
        <v>1</v>
      </c>
      <c r="C139" s="504" t="s">
        <v>2053</v>
      </c>
      <c r="D139" s="504" t="s">
        <v>209</v>
      </c>
      <c r="E139" s="504" t="s">
        <v>2048</v>
      </c>
      <c r="F139" s="504" t="s">
        <v>2053</v>
      </c>
      <c r="G139" s="504" t="s">
        <v>2057</v>
      </c>
      <c r="H139" s="504"/>
      <c r="I139" s="521"/>
      <c r="J139" s="522"/>
      <c r="K139" s="521"/>
      <c r="L139" s="402"/>
      <c r="M139" s="505" t="s">
        <v>2189</v>
      </c>
      <c r="N139" s="506" t="s">
        <v>2188</v>
      </c>
      <c r="Q139" s="493" t="s">
        <v>2047</v>
      </c>
    </row>
    <row r="140" spans="1:17" ht="15.5">
      <c r="A140" s="502">
        <v>7</v>
      </c>
      <c r="B140" s="521">
        <v>1</v>
      </c>
      <c r="C140" s="504" t="s">
        <v>2053</v>
      </c>
      <c r="D140" s="504" t="s">
        <v>209</v>
      </c>
      <c r="E140" s="504" t="s">
        <v>2048</v>
      </c>
      <c r="F140" s="504" t="s">
        <v>2053</v>
      </c>
      <c r="G140" s="504" t="s">
        <v>2057</v>
      </c>
      <c r="H140" s="504" t="s">
        <v>2048</v>
      </c>
      <c r="I140" s="504"/>
      <c r="J140" s="522"/>
      <c r="K140" s="521"/>
      <c r="L140" s="402"/>
      <c r="M140" s="505" t="s">
        <v>2190</v>
      </c>
      <c r="N140" s="506" t="s">
        <v>2191</v>
      </c>
      <c r="Q140" s="493" t="s">
        <v>2047</v>
      </c>
    </row>
    <row r="141" spans="1:17" ht="15.5">
      <c r="A141" s="502">
        <v>8</v>
      </c>
      <c r="B141" s="521">
        <v>1</v>
      </c>
      <c r="C141" s="504" t="s">
        <v>2053</v>
      </c>
      <c r="D141" s="504" t="s">
        <v>209</v>
      </c>
      <c r="E141" s="504" t="s">
        <v>2048</v>
      </c>
      <c r="F141" s="504" t="s">
        <v>2053</v>
      </c>
      <c r="G141" s="504" t="s">
        <v>2057</v>
      </c>
      <c r="H141" s="504" t="s">
        <v>2048</v>
      </c>
      <c r="I141" s="504" t="s">
        <v>2060</v>
      </c>
      <c r="J141" s="523"/>
      <c r="K141" s="521"/>
      <c r="L141" s="402"/>
      <c r="M141" s="505" t="s">
        <v>2192</v>
      </c>
      <c r="N141" s="506" t="s">
        <v>2193</v>
      </c>
      <c r="Q141" s="493" t="s">
        <v>2047</v>
      </c>
    </row>
    <row r="142" spans="1:17" ht="15.5">
      <c r="A142" s="502">
        <v>9</v>
      </c>
      <c r="B142" s="521">
        <v>1</v>
      </c>
      <c r="C142" s="504" t="s">
        <v>2053</v>
      </c>
      <c r="D142" s="504" t="s">
        <v>209</v>
      </c>
      <c r="E142" s="504" t="s">
        <v>2048</v>
      </c>
      <c r="F142" s="504" t="s">
        <v>2053</v>
      </c>
      <c r="G142" s="504" t="s">
        <v>2057</v>
      </c>
      <c r="H142" s="504" t="s">
        <v>2048</v>
      </c>
      <c r="I142" s="504" t="s">
        <v>2060</v>
      </c>
      <c r="J142" s="523" t="s">
        <v>2057</v>
      </c>
      <c r="K142" s="504"/>
      <c r="L142" s="402"/>
      <c r="M142" s="505" t="s">
        <v>2194</v>
      </c>
      <c r="N142" s="506" t="s">
        <v>2193</v>
      </c>
      <c r="Q142" s="493" t="s">
        <v>2047</v>
      </c>
    </row>
    <row r="143" spans="1:17" ht="15.5">
      <c r="A143" s="502">
        <v>10</v>
      </c>
      <c r="B143" s="502">
        <v>1</v>
      </c>
      <c r="C143" s="509" t="s">
        <v>2053</v>
      </c>
      <c r="D143" s="509" t="s">
        <v>209</v>
      </c>
      <c r="E143" s="509" t="s">
        <v>2048</v>
      </c>
      <c r="F143" s="509" t="s">
        <v>2053</v>
      </c>
      <c r="G143" s="509" t="s">
        <v>2057</v>
      </c>
      <c r="H143" s="509" t="s">
        <v>2048</v>
      </c>
      <c r="I143" s="509" t="s">
        <v>2060</v>
      </c>
      <c r="J143" s="524" t="s">
        <v>2057</v>
      </c>
      <c r="K143" s="509" t="s">
        <v>2048</v>
      </c>
      <c r="L143" s="402"/>
      <c r="M143" s="501" t="s">
        <v>2195</v>
      </c>
      <c r="N143" s="512" t="s">
        <v>2193</v>
      </c>
      <c r="Q143" s="493" t="s">
        <v>2047</v>
      </c>
    </row>
    <row r="144" spans="1:17" ht="15.5">
      <c r="A144" s="502"/>
      <c r="B144" s="502"/>
      <c r="C144" s="509"/>
      <c r="D144" s="509"/>
      <c r="E144" s="509"/>
      <c r="F144" s="509"/>
      <c r="G144" s="509"/>
      <c r="H144" s="509"/>
      <c r="I144" s="509"/>
      <c r="J144" s="524"/>
      <c r="K144" s="509"/>
      <c r="L144" s="402"/>
      <c r="M144" s="501"/>
      <c r="N144" s="512"/>
      <c r="Q144" s="493" t="s">
        <v>2047</v>
      </c>
    </row>
    <row r="145" spans="1:22" ht="15.5">
      <c r="A145" s="502">
        <v>7</v>
      </c>
      <c r="B145" s="521">
        <v>1</v>
      </c>
      <c r="C145" s="504" t="s">
        <v>2053</v>
      </c>
      <c r="D145" s="504" t="s">
        <v>209</v>
      </c>
      <c r="E145" s="504" t="s">
        <v>2048</v>
      </c>
      <c r="F145" s="504" t="s">
        <v>2053</v>
      </c>
      <c r="G145" s="504" t="s">
        <v>2057</v>
      </c>
      <c r="H145" s="504" t="s">
        <v>2060</v>
      </c>
      <c r="I145" s="504"/>
      <c r="J145" s="522"/>
      <c r="K145" s="521"/>
      <c r="L145" s="402"/>
      <c r="M145" s="505" t="s">
        <v>2196</v>
      </c>
      <c r="N145" s="506" t="s">
        <v>2197</v>
      </c>
      <c r="Q145" s="493" t="s">
        <v>2047</v>
      </c>
    </row>
    <row r="146" spans="1:22" ht="15.5">
      <c r="A146" s="502">
        <v>8</v>
      </c>
      <c r="B146" s="521">
        <v>1</v>
      </c>
      <c r="C146" s="504" t="s">
        <v>2053</v>
      </c>
      <c r="D146" s="504" t="s">
        <v>209</v>
      </c>
      <c r="E146" s="504" t="s">
        <v>2048</v>
      </c>
      <c r="F146" s="504" t="s">
        <v>2053</v>
      </c>
      <c r="G146" s="504" t="s">
        <v>2057</v>
      </c>
      <c r="H146" s="504" t="s">
        <v>2060</v>
      </c>
      <c r="I146" s="504" t="s">
        <v>2060</v>
      </c>
      <c r="J146" s="523"/>
      <c r="K146" s="521"/>
      <c r="L146" s="402"/>
      <c r="M146" s="505" t="s">
        <v>2198</v>
      </c>
      <c r="N146" s="506" t="s">
        <v>2199</v>
      </c>
      <c r="Q146" s="493" t="s">
        <v>2047</v>
      </c>
    </row>
    <row r="147" spans="1:22" ht="15.5">
      <c r="A147" s="502">
        <v>9</v>
      </c>
      <c r="B147" s="521">
        <v>1</v>
      </c>
      <c r="C147" s="504" t="s">
        <v>2053</v>
      </c>
      <c r="D147" s="504" t="s">
        <v>209</v>
      </c>
      <c r="E147" s="504" t="s">
        <v>2048</v>
      </c>
      <c r="F147" s="504" t="s">
        <v>2053</v>
      </c>
      <c r="G147" s="504" t="s">
        <v>2057</v>
      </c>
      <c r="H147" s="504" t="s">
        <v>2060</v>
      </c>
      <c r="I147" s="504" t="s">
        <v>2060</v>
      </c>
      <c r="J147" s="523" t="s">
        <v>2057</v>
      </c>
      <c r="K147" s="504"/>
      <c r="L147" s="402"/>
      <c r="M147" s="505" t="s">
        <v>2200</v>
      </c>
      <c r="N147" s="506" t="s">
        <v>2199</v>
      </c>
      <c r="Q147" s="493" t="s">
        <v>2047</v>
      </c>
    </row>
    <row r="148" spans="1:22" ht="15.5">
      <c r="A148" s="502">
        <v>10</v>
      </c>
      <c r="B148" s="502">
        <v>1</v>
      </c>
      <c r="C148" s="509" t="s">
        <v>2053</v>
      </c>
      <c r="D148" s="509" t="s">
        <v>209</v>
      </c>
      <c r="E148" s="509" t="s">
        <v>2048</v>
      </c>
      <c r="F148" s="509" t="s">
        <v>2053</v>
      </c>
      <c r="G148" s="509" t="s">
        <v>2057</v>
      </c>
      <c r="H148" s="509" t="s">
        <v>2060</v>
      </c>
      <c r="I148" s="509" t="s">
        <v>2060</v>
      </c>
      <c r="J148" s="524" t="s">
        <v>2057</v>
      </c>
      <c r="K148" s="509" t="s">
        <v>2048</v>
      </c>
      <c r="L148" s="402"/>
      <c r="M148" s="501" t="s">
        <v>2201</v>
      </c>
      <c r="N148" s="512" t="s">
        <v>2199</v>
      </c>
      <c r="Q148" s="493" t="s">
        <v>2047</v>
      </c>
    </row>
    <row r="149" spans="1:22" ht="15.5">
      <c r="A149" s="518"/>
      <c r="B149" s="515"/>
      <c r="C149" s="515"/>
      <c r="D149" s="515"/>
      <c r="E149" s="515"/>
      <c r="F149" s="515"/>
      <c r="G149" s="515"/>
      <c r="H149" s="515"/>
      <c r="I149" s="515"/>
      <c r="J149" s="515"/>
      <c r="K149" s="515"/>
      <c r="L149" s="402"/>
      <c r="M149" s="506"/>
      <c r="N149" s="520"/>
      <c r="Q149" s="493" t="s">
        <v>2047</v>
      </c>
    </row>
    <row r="150" spans="1:22" ht="15.5">
      <c r="A150" s="502">
        <v>8</v>
      </c>
      <c r="B150" s="521">
        <v>1</v>
      </c>
      <c r="C150" s="504" t="s">
        <v>2053</v>
      </c>
      <c r="D150" s="504" t="s">
        <v>209</v>
      </c>
      <c r="E150" s="504" t="s">
        <v>2048</v>
      </c>
      <c r="F150" s="504" t="s">
        <v>2053</v>
      </c>
      <c r="G150" s="504" t="s">
        <v>2057</v>
      </c>
      <c r="H150" s="504" t="s">
        <v>2048</v>
      </c>
      <c r="I150" s="504" t="s">
        <v>2071</v>
      </c>
      <c r="J150" s="523"/>
      <c r="K150" s="521"/>
      <c r="L150" s="402"/>
      <c r="M150" s="505" t="s">
        <v>2202</v>
      </c>
      <c r="N150" s="506" t="s">
        <v>1692</v>
      </c>
      <c r="Q150" s="493" t="s">
        <v>2047</v>
      </c>
    </row>
    <row r="151" spans="1:22" ht="15.5">
      <c r="A151" s="502">
        <v>9</v>
      </c>
      <c r="B151" s="521">
        <v>1</v>
      </c>
      <c r="C151" s="504" t="s">
        <v>2053</v>
      </c>
      <c r="D151" s="504" t="s">
        <v>209</v>
      </c>
      <c r="E151" s="504" t="s">
        <v>2048</v>
      </c>
      <c r="F151" s="504" t="s">
        <v>2053</v>
      </c>
      <c r="G151" s="504" t="s">
        <v>2057</v>
      </c>
      <c r="H151" s="504" t="s">
        <v>2048</v>
      </c>
      <c r="I151" s="504" t="s">
        <v>2071</v>
      </c>
      <c r="J151" s="523" t="s">
        <v>2057</v>
      </c>
      <c r="K151" s="504"/>
      <c r="L151" s="402"/>
      <c r="M151" s="505" t="s">
        <v>2203</v>
      </c>
      <c r="N151" s="506" t="s">
        <v>1692</v>
      </c>
      <c r="Q151" s="493" t="s">
        <v>2047</v>
      </c>
    </row>
    <row r="152" spans="1:22" ht="15.5">
      <c r="A152" s="502">
        <v>10</v>
      </c>
      <c r="B152" s="502">
        <v>1</v>
      </c>
      <c r="C152" s="509" t="s">
        <v>2053</v>
      </c>
      <c r="D152" s="509" t="s">
        <v>209</v>
      </c>
      <c r="E152" s="509" t="s">
        <v>2048</v>
      </c>
      <c r="F152" s="509" t="s">
        <v>2053</v>
      </c>
      <c r="G152" s="509" t="s">
        <v>2057</v>
      </c>
      <c r="H152" s="509" t="s">
        <v>2048</v>
      </c>
      <c r="I152" s="509" t="s">
        <v>2071</v>
      </c>
      <c r="J152" s="524" t="s">
        <v>2057</v>
      </c>
      <c r="K152" s="509" t="s">
        <v>2048</v>
      </c>
      <c r="L152" s="402" t="s">
        <v>603</v>
      </c>
      <c r="M152" s="501" t="s">
        <v>1886</v>
      </c>
      <c r="N152" s="512" t="s">
        <v>1692</v>
      </c>
      <c r="O152" t="s">
        <v>603</v>
      </c>
      <c r="P152" t="e">
        <v>#N/A</v>
      </c>
      <c r="Q152" s="493">
        <v>4365641.28</v>
      </c>
      <c r="R152">
        <v>30</v>
      </c>
      <c r="U152" s="500" t="s">
        <v>206</v>
      </c>
      <c r="V152" s="501">
        <v>0</v>
      </c>
    </row>
    <row r="153" spans="1:22" ht="15.5">
      <c r="A153" s="502"/>
      <c r="B153" s="502"/>
      <c r="C153" s="509"/>
      <c r="D153" s="509"/>
      <c r="E153" s="509"/>
      <c r="F153" s="509"/>
      <c r="G153" s="509"/>
      <c r="H153" s="509"/>
      <c r="I153" s="509"/>
      <c r="J153" s="524"/>
      <c r="K153" s="509"/>
      <c r="L153" s="402"/>
      <c r="M153" s="501"/>
      <c r="N153" s="512"/>
      <c r="Q153" s="493" t="s">
        <v>2047</v>
      </c>
    </row>
    <row r="154" spans="1:22" ht="15.5">
      <c r="A154" s="502">
        <v>8</v>
      </c>
      <c r="B154" s="521">
        <v>1</v>
      </c>
      <c r="C154" s="504" t="s">
        <v>2053</v>
      </c>
      <c r="D154" s="504" t="s">
        <v>209</v>
      </c>
      <c r="E154" s="504" t="s">
        <v>2048</v>
      </c>
      <c r="F154" s="504" t="s">
        <v>2053</v>
      </c>
      <c r="G154" s="504" t="s">
        <v>2057</v>
      </c>
      <c r="H154" s="504" t="s">
        <v>2060</v>
      </c>
      <c r="I154" s="504" t="s">
        <v>2071</v>
      </c>
      <c r="J154" s="523"/>
      <c r="K154" s="521"/>
      <c r="L154" s="402"/>
      <c r="M154" s="505" t="s">
        <v>2204</v>
      </c>
      <c r="N154" s="506" t="s">
        <v>2205</v>
      </c>
      <c r="Q154" s="493" t="s">
        <v>2047</v>
      </c>
    </row>
    <row r="155" spans="1:22" ht="15.5">
      <c r="A155" s="502">
        <v>9</v>
      </c>
      <c r="B155" s="521">
        <v>1</v>
      </c>
      <c r="C155" s="504" t="s">
        <v>2053</v>
      </c>
      <c r="D155" s="504" t="s">
        <v>209</v>
      </c>
      <c r="E155" s="504" t="s">
        <v>2048</v>
      </c>
      <c r="F155" s="504" t="s">
        <v>2053</v>
      </c>
      <c r="G155" s="504" t="s">
        <v>2057</v>
      </c>
      <c r="H155" s="504" t="s">
        <v>2060</v>
      </c>
      <c r="I155" s="504" t="s">
        <v>2071</v>
      </c>
      <c r="J155" s="523" t="s">
        <v>2057</v>
      </c>
      <c r="K155" s="504"/>
      <c r="L155" s="402"/>
      <c r="M155" s="505" t="s">
        <v>2206</v>
      </c>
      <c r="N155" s="506" t="s">
        <v>2205</v>
      </c>
      <c r="Q155" s="493" t="s">
        <v>2047</v>
      </c>
    </row>
    <row r="156" spans="1:22" ht="15.5">
      <c r="A156" s="502">
        <v>10</v>
      </c>
      <c r="B156" s="502">
        <v>1</v>
      </c>
      <c r="C156" s="509" t="s">
        <v>2053</v>
      </c>
      <c r="D156" s="509" t="s">
        <v>209</v>
      </c>
      <c r="E156" s="509" t="s">
        <v>2048</v>
      </c>
      <c r="F156" s="509" t="s">
        <v>2053</v>
      </c>
      <c r="G156" s="509" t="s">
        <v>2057</v>
      </c>
      <c r="H156" s="509" t="s">
        <v>2060</v>
      </c>
      <c r="I156" s="509" t="s">
        <v>2071</v>
      </c>
      <c r="J156" s="524" t="s">
        <v>2057</v>
      </c>
      <c r="K156" s="509" t="s">
        <v>2048</v>
      </c>
      <c r="L156" s="402" t="s">
        <v>601</v>
      </c>
      <c r="M156" s="501" t="s">
        <v>1885</v>
      </c>
      <c r="N156" s="512" t="s">
        <v>1691</v>
      </c>
      <c r="O156" t="s">
        <v>601</v>
      </c>
      <c r="P156" t="e">
        <v>#N/A</v>
      </c>
      <c r="Q156" s="493">
        <v>52701.16</v>
      </c>
      <c r="R156">
        <v>30</v>
      </c>
      <c r="U156" s="500" t="s">
        <v>206</v>
      </c>
      <c r="V156" s="501">
        <v>0</v>
      </c>
    </row>
    <row r="157" spans="1:22" ht="15.5">
      <c r="A157" s="518"/>
      <c r="B157" s="515"/>
      <c r="C157" s="515"/>
      <c r="D157" s="515"/>
      <c r="E157" s="515"/>
      <c r="F157" s="515"/>
      <c r="G157" s="515"/>
      <c r="H157" s="515"/>
      <c r="I157" s="515"/>
      <c r="J157" s="515"/>
      <c r="K157" s="515"/>
      <c r="L157" s="402"/>
      <c r="M157" s="506"/>
      <c r="N157" s="520"/>
      <c r="Q157" s="493" t="s">
        <v>2047</v>
      </c>
    </row>
    <row r="158" spans="1:22" ht="15.5">
      <c r="A158" s="502">
        <v>5</v>
      </c>
      <c r="B158" s="521">
        <v>1</v>
      </c>
      <c r="C158" s="504" t="s">
        <v>2053</v>
      </c>
      <c r="D158" s="504" t="s">
        <v>209</v>
      </c>
      <c r="E158" s="504" t="s">
        <v>2048</v>
      </c>
      <c r="F158" s="504" t="s">
        <v>2110</v>
      </c>
      <c r="G158" s="521"/>
      <c r="H158" s="521"/>
      <c r="I158" s="521"/>
      <c r="J158" s="522"/>
      <c r="K158" s="521"/>
      <c r="L158" s="402"/>
      <c r="M158" s="505" t="s">
        <v>2207</v>
      </c>
      <c r="N158" s="506" t="s">
        <v>2208</v>
      </c>
      <c r="Q158" s="493" t="s">
        <v>2047</v>
      </c>
    </row>
    <row r="159" spans="1:22" ht="15.5">
      <c r="A159" s="502">
        <v>6</v>
      </c>
      <c r="B159" s="521">
        <v>1</v>
      </c>
      <c r="C159" s="504" t="s">
        <v>2053</v>
      </c>
      <c r="D159" s="504" t="s">
        <v>209</v>
      </c>
      <c r="E159" s="504" t="s">
        <v>2048</v>
      </c>
      <c r="F159" s="504" t="s">
        <v>2110</v>
      </c>
      <c r="G159" s="504" t="s">
        <v>2057</v>
      </c>
      <c r="H159" s="504"/>
      <c r="I159" s="521"/>
      <c r="J159" s="522"/>
      <c r="K159" s="521"/>
      <c r="L159" s="402"/>
      <c r="M159" s="505" t="s">
        <v>2209</v>
      </c>
      <c r="N159" s="506" t="s">
        <v>2208</v>
      </c>
      <c r="Q159" s="493" t="s">
        <v>2047</v>
      </c>
    </row>
    <row r="160" spans="1:22" ht="15.5">
      <c r="A160" s="502">
        <v>7</v>
      </c>
      <c r="B160" s="521">
        <v>1</v>
      </c>
      <c r="C160" s="504" t="s">
        <v>2053</v>
      </c>
      <c r="D160" s="504" t="s">
        <v>209</v>
      </c>
      <c r="E160" s="504" t="s">
        <v>2048</v>
      </c>
      <c r="F160" s="504" t="s">
        <v>2110</v>
      </c>
      <c r="G160" s="504" t="s">
        <v>2057</v>
      </c>
      <c r="H160" s="504" t="s">
        <v>2048</v>
      </c>
      <c r="I160" s="504"/>
      <c r="J160" s="522"/>
      <c r="K160" s="521"/>
      <c r="L160" s="402"/>
      <c r="M160" s="505" t="s">
        <v>2210</v>
      </c>
      <c r="N160" s="506" t="s">
        <v>2208</v>
      </c>
      <c r="Q160" s="493" t="s">
        <v>2047</v>
      </c>
    </row>
    <row r="161" spans="1:22" ht="15.5">
      <c r="A161" s="502">
        <v>8</v>
      </c>
      <c r="B161" s="521">
        <v>1</v>
      </c>
      <c r="C161" s="504" t="s">
        <v>2053</v>
      </c>
      <c r="D161" s="504" t="s">
        <v>209</v>
      </c>
      <c r="E161" s="504" t="s">
        <v>2048</v>
      </c>
      <c r="F161" s="504" t="s">
        <v>2110</v>
      </c>
      <c r="G161" s="504" t="s">
        <v>2057</v>
      </c>
      <c r="H161" s="504" t="s">
        <v>2048</v>
      </c>
      <c r="I161" s="504" t="s">
        <v>2060</v>
      </c>
      <c r="J161" s="523"/>
      <c r="K161" s="521"/>
      <c r="L161" s="402"/>
      <c r="M161" s="505" t="s">
        <v>2211</v>
      </c>
      <c r="N161" s="506" t="s">
        <v>1677</v>
      </c>
      <c r="Q161" s="493" t="s">
        <v>2047</v>
      </c>
    </row>
    <row r="162" spans="1:22" ht="15.5">
      <c r="A162" s="502">
        <v>9</v>
      </c>
      <c r="B162" s="521">
        <v>1</v>
      </c>
      <c r="C162" s="504" t="s">
        <v>2053</v>
      </c>
      <c r="D162" s="504" t="s">
        <v>209</v>
      </c>
      <c r="E162" s="504" t="s">
        <v>2048</v>
      </c>
      <c r="F162" s="504" t="s">
        <v>2110</v>
      </c>
      <c r="G162" s="504" t="s">
        <v>2057</v>
      </c>
      <c r="H162" s="504" t="s">
        <v>2048</v>
      </c>
      <c r="I162" s="504" t="s">
        <v>2060</v>
      </c>
      <c r="J162" s="523" t="s">
        <v>2057</v>
      </c>
      <c r="K162" s="504"/>
      <c r="L162" s="402"/>
      <c r="M162" s="505" t="s">
        <v>2212</v>
      </c>
      <c r="N162" s="506" t="s">
        <v>1677</v>
      </c>
      <c r="Q162" s="493" t="s">
        <v>2047</v>
      </c>
    </row>
    <row r="163" spans="1:22" ht="15.5">
      <c r="A163" s="502">
        <v>10</v>
      </c>
      <c r="B163" s="502">
        <v>1</v>
      </c>
      <c r="C163" s="509" t="s">
        <v>2053</v>
      </c>
      <c r="D163" s="509" t="s">
        <v>209</v>
      </c>
      <c r="E163" s="509" t="s">
        <v>2048</v>
      </c>
      <c r="F163" s="509" t="s">
        <v>2110</v>
      </c>
      <c r="G163" s="509" t="s">
        <v>2057</v>
      </c>
      <c r="H163" s="509" t="s">
        <v>2048</v>
      </c>
      <c r="I163" s="509" t="s">
        <v>2060</v>
      </c>
      <c r="J163" s="524" t="s">
        <v>2057</v>
      </c>
      <c r="K163" s="509" t="s">
        <v>2048</v>
      </c>
      <c r="L163" s="402" t="s">
        <v>607</v>
      </c>
      <c r="M163" s="501" t="s">
        <v>1874</v>
      </c>
      <c r="N163" s="512" t="s">
        <v>1677</v>
      </c>
      <c r="O163" t="s">
        <v>607</v>
      </c>
      <c r="P163" t="e">
        <v>#N/A</v>
      </c>
      <c r="Q163" s="493">
        <v>6552216.4500000002</v>
      </c>
      <c r="R163">
        <v>30</v>
      </c>
      <c r="U163" s="500" t="s">
        <v>206</v>
      </c>
      <c r="V163" s="501">
        <v>0</v>
      </c>
    </row>
    <row r="164" spans="1:22" ht="15.5">
      <c r="A164" s="502"/>
      <c r="B164" s="502"/>
      <c r="C164" s="509"/>
      <c r="D164" s="509"/>
      <c r="E164" s="509"/>
      <c r="F164" s="509"/>
      <c r="G164" s="509"/>
      <c r="H164" s="509"/>
      <c r="I164" s="509"/>
      <c r="J164" s="524"/>
      <c r="K164" s="509"/>
      <c r="L164" s="402"/>
      <c r="M164" s="501"/>
      <c r="N164" s="512"/>
      <c r="U164" s="500"/>
      <c r="V164" s="501"/>
    </row>
    <row r="165" spans="1:22" ht="15.5">
      <c r="A165" s="502">
        <v>4</v>
      </c>
      <c r="B165" s="521">
        <v>1</v>
      </c>
      <c r="C165" s="504" t="s">
        <v>2053</v>
      </c>
      <c r="D165" s="504" t="s">
        <v>209</v>
      </c>
      <c r="E165" s="504" t="s">
        <v>2060</v>
      </c>
      <c r="F165" s="504"/>
      <c r="G165" s="521"/>
      <c r="H165" s="521"/>
      <c r="I165" s="521"/>
      <c r="J165" s="522"/>
      <c r="K165" s="521"/>
      <c r="L165" s="402"/>
      <c r="M165" s="505" t="s">
        <v>2213</v>
      </c>
      <c r="N165" s="506" t="s">
        <v>2214</v>
      </c>
      <c r="Q165" s="493" t="s">
        <v>2047</v>
      </c>
    </row>
    <row r="166" spans="1:22" ht="15.5">
      <c r="A166" s="502">
        <v>5</v>
      </c>
      <c r="B166" s="521">
        <v>1</v>
      </c>
      <c r="C166" s="504" t="s">
        <v>2053</v>
      </c>
      <c r="D166" s="504" t="s">
        <v>209</v>
      </c>
      <c r="E166" s="504" t="s">
        <v>2060</v>
      </c>
      <c r="F166" s="504" t="s">
        <v>2110</v>
      </c>
      <c r="G166" s="504"/>
      <c r="H166" s="504"/>
      <c r="I166" s="504"/>
      <c r="J166" s="523"/>
      <c r="K166" s="521"/>
      <c r="L166" s="402"/>
      <c r="M166" s="505" t="s">
        <v>2215</v>
      </c>
      <c r="N166" s="506" t="s">
        <v>2214</v>
      </c>
      <c r="Q166" s="493" t="s">
        <v>2047</v>
      </c>
    </row>
    <row r="167" spans="1:22" ht="15.5">
      <c r="A167" s="502">
        <v>6</v>
      </c>
      <c r="B167" s="521">
        <v>1</v>
      </c>
      <c r="C167" s="504" t="s">
        <v>2053</v>
      </c>
      <c r="D167" s="504" t="s">
        <v>209</v>
      </c>
      <c r="E167" s="504" t="s">
        <v>2060</v>
      </c>
      <c r="F167" s="504" t="s">
        <v>2110</v>
      </c>
      <c r="G167" s="504" t="s">
        <v>2057</v>
      </c>
      <c r="H167" s="504"/>
      <c r="I167" s="504"/>
      <c r="J167" s="523"/>
      <c r="K167" s="521"/>
      <c r="L167" s="402"/>
      <c r="M167" s="505" t="s">
        <v>2216</v>
      </c>
      <c r="N167" s="506" t="s">
        <v>2214</v>
      </c>
      <c r="Q167" s="493" t="s">
        <v>2047</v>
      </c>
    </row>
    <row r="168" spans="1:22" ht="15.5">
      <c r="A168" s="502">
        <v>7</v>
      </c>
      <c r="B168" s="521">
        <v>1</v>
      </c>
      <c r="C168" s="504" t="s">
        <v>2053</v>
      </c>
      <c r="D168" s="504" t="s">
        <v>209</v>
      </c>
      <c r="E168" s="504" t="s">
        <v>2060</v>
      </c>
      <c r="F168" s="504" t="s">
        <v>2110</v>
      </c>
      <c r="G168" s="504" t="s">
        <v>2057</v>
      </c>
      <c r="H168" s="504" t="s">
        <v>2048</v>
      </c>
      <c r="I168" s="504"/>
      <c r="J168" s="523"/>
      <c r="K168" s="521"/>
      <c r="L168" s="402"/>
      <c r="M168" s="505" t="s">
        <v>2217</v>
      </c>
      <c r="N168" s="506" t="s">
        <v>2218</v>
      </c>
      <c r="Q168" s="493" t="s">
        <v>2047</v>
      </c>
    </row>
    <row r="169" spans="1:22" ht="15.5">
      <c r="A169" s="502">
        <v>8</v>
      </c>
      <c r="B169" s="521">
        <v>1</v>
      </c>
      <c r="C169" s="504" t="s">
        <v>2053</v>
      </c>
      <c r="D169" s="504" t="s">
        <v>209</v>
      </c>
      <c r="E169" s="504" t="s">
        <v>2060</v>
      </c>
      <c r="F169" s="504" t="s">
        <v>2110</v>
      </c>
      <c r="G169" s="504" t="s">
        <v>2057</v>
      </c>
      <c r="H169" s="504" t="s">
        <v>2048</v>
      </c>
      <c r="I169" s="504" t="s">
        <v>2060</v>
      </c>
      <c r="J169" s="523"/>
      <c r="K169" s="521"/>
      <c r="L169" s="402"/>
      <c r="M169" s="505" t="s">
        <v>2219</v>
      </c>
      <c r="N169" s="506" t="s">
        <v>2220</v>
      </c>
      <c r="Q169" s="493" t="s">
        <v>2047</v>
      </c>
    </row>
    <row r="170" spans="1:22" ht="15.5">
      <c r="A170" s="502">
        <v>9</v>
      </c>
      <c r="B170" s="521">
        <v>1</v>
      </c>
      <c r="C170" s="504" t="s">
        <v>2053</v>
      </c>
      <c r="D170" s="504" t="s">
        <v>209</v>
      </c>
      <c r="E170" s="504" t="s">
        <v>2060</v>
      </c>
      <c r="F170" s="504" t="s">
        <v>2110</v>
      </c>
      <c r="G170" s="504" t="s">
        <v>2057</v>
      </c>
      <c r="H170" s="504" t="s">
        <v>2048</v>
      </c>
      <c r="I170" s="504" t="s">
        <v>2060</v>
      </c>
      <c r="J170" s="523" t="s">
        <v>2053</v>
      </c>
      <c r="K170" s="521"/>
      <c r="L170" s="402"/>
      <c r="M170" s="505" t="s">
        <v>2221</v>
      </c>
      <c r="N170" s="506" t="s">
        <v>1783</v>
      </c>
      <c r="Q170" s="493" t="s">
        <v>2047</v>
      </c>
    </row>
    <row r="171" spans="1:22" ht="15.5">
      <c r="A171" s="502">
        <v>10</v>
      </c>
      <c r="B171" s="502">
        <v>1</v>
      </c>
      <c r="C171" s="509" t="s">
        <v>2053</v>
      </c>
      <c r="D171" s="509" t="s">
        <v>209</v>
      </c>
      <c r="E171" s="509" t="s">
        <v>2060</v>
      </c>
      <c r="F171" s="509" t="s">
        <v>2110</v>
      </c>
      <c r="G171" s="509" t="s">
        <v>2057</v>
      </c>
      <c r="H171" s="509" t="s">
        <v>2048</v>
      </c>
      <c r="I171" s="509" t="s">
        <v>2060</v>
      </c>
      <c r="J171" s="524" t="s">
        <v>2053</v>
      </c>
      <c r="K171" s="509" t="s">
        <v>2048</v>
      </c>
      <c r="L171" s="402" t="s">
        <v>1274</v>
      </c>
      <c r="M171" s="501" t="s">
        <v>1984</v>
      </c>
      <c r="N171" s="512" t="s">
        <v>1783</v>
      </c>
      <c r="O171" t="s">
        <v>1274</v>
      </c>
      <c r="P171" t="e">
        <v>#N/A</v>
      </c>
      <c r="Q171" s="493">
        <v>213500</v>
      </c>
      <c r="R171">
        <v>30</v>
      </c>
      <c r="T171" t="s">
        <v>2222</v>
      </c>
      <c r="U171" s="500" t="s">
        <v>206</v>
      </c>
      <c r="V171" s="501">
        <v>0</v>
      </c>
    </row>
    <row r="172" spans="1:22" ht="15.5">
      <c r="A172" s="518"/>
      <c r="B172" s="515"/>
      <c r="C172" s="515"/>
      <c r="D172" s="515"/>
      <c r="E172" s="515"/>
      <c r="F172" s="515"/>
      <c r="G172" s="515"/>
      <c r="H172" s="515"/>
      <c r="I172" s="515"/>
      <c r="J172" s="515"/>
      <c r="K172" s="515"/>
      <c r="L172" s="402"/>
      <c r="M172" s="506"/>
      <c r="N172" s="520"/>
      <c r="Q172" s="493" t="s">
        <v>2047</v>
      </c>
    </row>
    <row r="173" spans="1:22" ht="15.5">
      <c r="A173" s="502">
        <v>9</v>
      </c>
      <c r="B173" s="521">
        <v>1</v>
      </c>
      <c r="C173" s="504" t="s">
        <v>2053</v>
      </c>
      <c r="D173" s="504" t="s">
        <v>209</v>
      </c>
      <c r="E173" s="504" t="s">
        <v>2060</v>
      </c>
      <c r="F173" s="504" t="s">
        <v>2110</v>
      </c>
      <c r="G173" s="504" t="s">
        <v>2057</v>
      </c>
      <c r="H173" s="504" t="s">
        <v>2048</v>
      </c>
      <c r="I173" s="504" t="s">
        <v>2060</v>
      </c>
      <c r="J173" s="523" t="s">
        <v>2071</v>
      </c>
      <c r="K173" s="521"/>
      <c r="L173" s="402"/>
      <c r="M173" s="505" t="s">
        <v>2223</v>
      </c>
      <c r="N173" s="506" t="s">
        <v>2224</v>
      </c>
      <c r="Q173" s="493" t="s">
        <v>2047</v>
      </c>
    </row>
    <row r="174" spans="1:22" ht="15.5">
      <c r="A174" s="502">
        <v>10</v>
      </c>
      <c r="B174" s="502">
        <v>1</v>
      </c>
      <c r="C174" s="509" t="s">
        <v>2053</v>
      </c>
      <c r="D174" s="509" t="s">
        <v>209</v>
      </c>
      <c r="E174" s="509" t="s">
        <v>2060</v>
      </c>
      <c r="F174" s="509" t="s">
        <v>2110</v>
      </c>
      <c r="G174" s="509" t="s">
        <v>2057</v>
      </c>
      <c r="H174" s="509" t="s">
        <v>2048</v>
      </c>
      <c r="I174" s="509" t="s">
        <v>2060</v>
      </c>
      <c r="J174" s="524" t="s">
        <v>2071</v>
      </c>
      <c r="K174" s="509" t="s">
        <v>2048</v>
      </c>
      <c r="L174" s="402"/>
      <c r="M174" s="501" t="s">
        <v>2225</v>
      </c>
      <c r="N174" s="512" t="s">
        <v>2224</v>
      </c>
      <c r="Q174" s="493" t="s">
        <v>2047</v>
      </c>
      <c r="U174" s="500"/>
      <c r="V174" s="501"/>
    </row>
    <row r="175" spans="1:22" ht="15.5">
      <c r="A175" s="518"/>
      <c r="B175" s="515"/>
      <c r="C175" s="515"/>
      <c r="D175" s="515"/>
      <c r="E175" s="515"/>
      <c r="F175" s="515"/>
      <c r="G175" s="515"/>
      <c r="H175" s="515"/>
      <c r="I175" s="515"/>
      <c r="J175" s="515"/>
      <c r="K175" s="515"/>
      <c r="L175" s="402"/>
      <c r="M175" s="506"/>
      <c r="N175" s="520"/>
      <c r="Q175" s="493" t="s">
        <v>2047</v>
      </c>
    </row>
    <row r="176" spans="1:22" ht="15.5">
      <c r="A176" s="508">
        <v>3</v>
      </c>
      <c r="B176" s="521">
        <v>1</v>
      </c>
      <c r="C176" s="504" t="s">
        <v>2053</v>
      </c>
      <c r="D176" s="504" t="s">
        <v>2096</v>
      </c>
      <c r="E176" s="504"/>
      <c r="F176" s="521"/>
      <c r="G176" s="521"/>
      <c r="H176" s="521"/>
      <c r="I176" s="521"/>
      <c r="J176" s="522"/>
      <c r="K176" s="521"/>
      <c r="L176" s="402"/>
      <c r="M176" s="505" t="s">
        <v>2226</v>
      </c>
      <c r="N176" s="506" t="s">
        <v>2227</v>
      </c>
      <c r="Q176" s="493" t="s">
        <v>2047</v>
      </c>
    </row>
    <row r="177" spans="1:22" ht="15.5">
      <c r="A177" s="502">
        <v>4</v>
      </c>
      <c r="B177" s="521">
        <v>1</v>
      </c>
      <c r="C177" s="504" t="s">
        <v>2053</v>
      </c>
      <c r="D177" s="504" t="s">
        <v>2096</v>
      </c>
      <c r="E177" s="504" t="s">
        <v>2048</v>
      </c>
      <c r="F177" s="504"/>
      <c r="G177" s="521"/>
      <c r="H177" s="521"/>
      <c r="I177" s="521"/>
      <c r="J177" s="522"/>
      <c r="K177" s="521"/>
      <c r="L177" s="402"/>
      <c r="M177" s="505" t="s">
        <v>2228</v>
      </c>
      <c r="N177" s="506" t="s">
        <v>2229</v>
      </c>
      <c r="Q177" s="493" t="s">
        <v>2047</v>
      </c>
    </row>
    <row r="178" spans="1:22" ht="15.5">
      <c r="A178" s="502">
        <v>5</v>
      </c>
      <c r="B178" s="521">
        <v>1</v>
      </c>
      <c r="C178" s="504" t="s">
        <v>2053</v>
      </c>
      <c r="D178" s="504" t="s">
        <v>2096</v>
      </c>
      <c r="E178" s="504" t="s">
        <v>2048</v>
      </c>
      <c r="F178" s="504" t="s">
        <v>2048</v>
      </c>
      <c r="G178" s="521"/>
      <c r="H178" s="521"/>
      <c r="I178" s="521"/>
      <c r="J178" s="522"/>
      <c r="K178" s="521"/>
      <c r="L178" s="402"/>
      <c r="M178" s="505" t="s">
        <v>2230</v>
      </c>
      <c r="N178" s="506" t="s">
        <v>2231</v>
      </c>
      <c r="Q178" s="493" t="s">
        <v>2047</v>
      </c>
    </row>
    <row r="179" spans="1:22" ht="15.5">
      <c r="A179" s="502">
        <v>6</v>
      </c>
      <c r="B179" s="521">
        <v>1</v>
      </c>
      <c r="C179" s="504" t="s">
        <v>2053</v>
      </c>
      <c r="D179" s="504" t="s">
        <v>2096</v>
      </c>
      <c r="E179" s="504" t="s">
        <v>2048</v>
      </c>
      <c r="F179" s="504" t="s">
        <v>2048</v>
      </c>
      <c r="G179" s="504" t="s">
        <v>2057</v>
      </c>
      <c r="H179" s="504"/>
      <c r="I179" s="521"/>
      <c r="J179" s="522"/>
      <c r="K179" s="521"/>
      <c r="L179" s="402"/>
      <c r="M179" s="505" t="s">
        <v>2232</v>
      </c>
      <c r="N179" s="506" t="s">
        <v>2231</v>
      </c>
      <c r="Q179" s="493" t="s">
        <v>2047</v>
      </c>
    </row>
    <row r="180" spans="1:22" ht="15.5">
      <c r="A180" s="502">
        <v>7</v>
      </c>
      <c r="B180" s="521">
        <v>1</v>
      </c>
      <c r="C180" s="504" t="s">
        <v>2053</v>
      </c>
      <c r="D180" s="504" t="s">
        <v>2096</v>
      </c>
      <c r="E180" s="504" t="s">
        <v>2048</v>
      </c>
      <c r="F180" s="504" t="s">
        <v>2048</v>
      </c>
      <c r="G180" s="504" t="s">
        <v>2057</v>
      </c>
      <c r="H180" s="504" t="s">
        <v>2048</v>
      </c>
      <c r="I180" s="504"/>
      <c r="J180" s="522"/>
      <c r="K180" s="521"/>
      <c r="L180" s="402"/>
      <c r="M180" s="505" t="s">
        <v>2233</v>
      </c>
      <c r="N180" s="506" t="s">
        <v>2234</v>
      </c>
      <c r="Q180" s="493" t="s">
        <v>2047</v>
      </c>
    </row>
    <row r="181" spans="1:22" ht="15.5">
      <c r="A181" s="502">
        <v>8</v>
      </c>
      <c r="B181" s="521">
        <v>1</v>
      </c>
      <c r="C181" s="504" t="s">
        <v>2053</v>
      </c>
      <c r="D181" s="504" t="s">
        <v>2096</v>
      </c>
      <c r="E181" s="504" t="s">
        <v>2048</v>
      </c>
      <c r="F181" s="504" t="s">
        <v>2048</v>
      </c>
      <c r="G181" s="504" t="s">
        <v>2057</v>
      </c>
      <c r="H181" s="504" t="s">
        <v>2048</v>
      </c>
      <c r="I181" s="504" t="s">
        <v>2060</v>
      </c>
      <c r="J181" s="523"/>
      <c r="K181" s="521"/>
      <c r="L181" s="402"/>
      <c r="M181" s="505" t="s">
        <v>2235</v>
      </c>
      <c r="N181" s="506" t="s">
        <v>1641</v>
      </c>
      <c r="Q181" s="493" t="s">
        <v>2047</v>
      </c>
    </row>
    <row r="182" spans="1:22" ht="15.5">
      <c r="A182" s="502">
        <v>9</v>
      </c>
      <c r="B182" s="521">
        <v>1</v>
      </c>
      <c r="C182" s="504" t="s">
        <v>2053</v>
      </c>
      <c r="D182" s="504" t="s">
        <v>2096</v>
      </c>
      <c r="E182" s="504" t="s">
        <v>2048</v>
      </c>
      <c r="F182" s="504" t="s">
        <v>2048</v>
      </c>
      <c r="G182" s="504" t="s">
        <v>2057</v>
      </c>
      <c r="H182" s="504" t="s">
        <v>2048</v>
      </c>
      <c r="I182" s="504" t="s">
        <v>2060</v>
      </c>
      <c r="J182" s="523" t="s">
        <v>2057</v>
      </c>
      <c r="K182" s="504"/>
      <c r="L182" s="402"/>
      <c r="M182" s="505" t="s">
        <v>2236</v>
      </c>
      <c r="N182" s="506" t="s">
        <v>1641</v>
      </c>
      <c r="Q182" s="493" t="s">
        <v>2047</v>
      </c>
    </row>
    <row r="183" spans="1:22" ht="15.5">
      <c r="A183" s="502">
        <v>10</v>
      </c>
      <c r="B183" s="502">
        <v>1</v>
      </c>
      <c r="C183" s="509" t="s">
        <v>2053</v>
      </c>
      <c r="D183" s="509" t="s">
        <v>2096</v>
      </c>
      <c r="E183" s="509" t="s">
        <v>2048</v>
      </c>
      <c r="F183" s="509" t="s">
        <v>2048</v>
      </c>
      <c r="G183" s="509" t="s">
        <v>2057</v>
      </c>
      <c r="H183" s="509" t="s">
        <v>2048</v>
      </c>
      <c r="I183" s="509" t="s">
        <v>2060</v>
      </c>
      <c r="J183" s="524" t="s">
        <v>2057</v>
      </c>
      <c r="K183" s="509" t="s">
        <v>2048</v>
      </c>
      <c r="L183" s="402" t="s">
        <v>595</v>
      </c>
      <c r="M183" s="501" t="s">
        <v>1836</v>
      </c>
      <c r="N183" s="512" t="s">
        <v>1641</v>
      </c>
      <c r="O183" t="s">
        <v>595</v>
      </c>
      <c r="P183" t="e">
        <v>#N/A</v>
      </c>
      <c r="Q183" s="493">
        <v>4988469.2300000004</v>
      </c>
      <c r="R183">
        <v>30</v>
      </c>
      <c r="U183" s="500" t="s">
        <v>206</v>
      </c>
      <c r="V183" s="501">
        <v>0</v>
      </c>
    </row>
    <row r="184" spans="1:22" ht="15.5">
      <c r="A184" s="518"/>
      <c r="B184" s="515"/>
      <c r="C184" s="515"/>
      <c r="D184" s="515"/>
      <c r="E184" s="515"/>
      <c r="F184" s="515"/>
      <c r="G184" s="515"/>
      <c r="H184" s="515"/>
      <c r="I184" s="515"/>
      <c r="J184" s="515"/>
      <c r="K184" s="515"/>
      <c r="L184" s="402"/>
      <c r="M184" s="506"/>
      <c r="N184" s="520"/>
      <c r="Q184" s="493" t="s">
        <v>2047</v>
      </c>
    </row>
    <row r="185" spans="1:22" ht="15.5">
      <c r="A185" s="502">
        <v>7</v>
      </c>
      <c r="B185" s="521">
        <v>1</v>
      </c>
      <c r="C185" s="504" t="s">
        <v>2053</v>
      </c>
      <c r="D185" s="504" t="s">
        <v>2096</v>
      </c>
      <c r="E185" s="504" t="s">
        <v>2048</v>
      </c>
      <c r="F185" s="504" t="s">
        <v>2048</v>
      </c>
      <c r="G185" s="504" t="s">
        <v>2057</v>
      </c>
      <c r="H185" s="504" t="s">
        <v>2060</v>
      </c>
      <c r="I185" s="504"/>
      <c r="J185" s="522"/>
      <c r="K185" s="521"/>
      <c r="L185" s="402"/>
      <c r="M185" s="505" t="s">
        <v>2237</v>
      </c>
      <c r="N185" s="506" t="s">
        <v>2238</v>
      </c>
      <c r="Q185" s="493" t="s">
        <v>2047</v>
      </c>
    </row>
    <row r="186" spans="1:22" ht="15.5">
      <c r="A186" s="502">
        <v>8</v>
      </c>
      <c r="B186" s="521">
        <v>1</v>
      </c>
      <c r="C186" s="504" t="s">
        <v>2053</v>
      </c>
      <c r="D186" s="504" t="s">
        <v>2096</v>
      </c>
      <c r="E186" s="504" t="s">
        <v>2048</v>
      </c>
      <c r="F186" s="504" t="s">
        <v>2048</v>
      </c>
      <c r="G186" s="504" t="s">
        <v>2057</v>
      </c>
      <c r="H186" s="504" t="s">
        <v>2060</v>
      </c>
      <c r="I186" s="504" t="s">
        <v>2060</v>
      </c>
      <c r="J186" s="523"/>
      <c r="K186" s="521"/>
      <c r="L186" s="402"/>
      <c r="M186" s="505" t="s">
        <v>2239</v>
      </c>
      <c r="N186" s="506" t="s">
        <v>1644</v>
      </c>
      <c r="Q186" s="493" t="s">
        <v>2047</v>
      </c>
    </row>
    <row r="187" spans="1:22" ht="15.5">
      <c r="A187" s="502">
        <v>9</v>
      </c>
      <c r="B187" s="521">
        <v>1</v>
      </c>
      <c r="C187" s="504" t="s">
        <v>2053</v>
      </c>
      <c r="D187" s="504" t="s">
        <v>2096</v>
      </c>
      <c r="E187" s="504" t="s">
        <v>2048</v>
      </c>
      <c r="F187" s="504" t="s">
        <v>2048</v>
      </c>
      <c r="G187" s="504" t="s">
        <v>2057</v>
      </c>
      <c r="H187" s="504" t="s">
        <v>2060</v>
      </c>
      <c r="I187" s="504" t="s">
        <v>2060</v>
      </c>
      <c r="J187" s="523" t="s">
        <v>2057</v>
      </c>
      <c r="K187" s="504"/>
      <c r="L187" s="402"/>
      <c r="M187" s="505" t="s">
        <v>2240</v>
      </c>
      <c r="N187" s="506" t="s">
        <v>1644</v>
      </c>
      <c r="Q187" s="493" t="s">
        <v>2047</v>
      </c>
    </row>
    <row r="188" spans="1:22" ht="15.5">
      <c r="A188" s="502">
        <v>10</v>
      </c>
      <c r="B188" s="502">
        <v>1</v>
      </c>
      <c r="C188" s="509" t="s">
        <v>2053</v>
      </c>
      <c r="D188" s="509" t="s">
        <v>2096</v>
      </c>
      <c r="E188" s="509" t="s">
        <v>2048</v>
      </c>
      <c r="F188" s="509" t="s">
        <v>2048</v>
      </c>
      <c r="G188" s="509" t="s">
        <v>2057</v>
      </c>
      <c r="H188" s="509" t="s">
        <v>2060</v>
      </c>
      <c r="I188" s="509" t="s">
        <v>2060</v>
      </c>
      <c r="J188" s="524" t="s">
        <v>2057</v>
      </c>
      <c r="K188" s="509" t="s">
        <v>2048</v>
      </c>
      <c r="L188" s="402" t="s">
        <v>599</v>
      </c>
      <c r="M188" s="501" t="s">
        <v>1841</v>
      </c>
      <c r="N188" s="512" t="s">
        <v>1644</v>
      </c>
      <c r="O188" t="s">
        <v>599</v>
      </c>
      <c r="P188" t="e">
        <v>#N/A</v>
      </c>
      <c r="Q188" s="493">
        <v>89245.28</v>
      </c>
      <c r="R188">
        <v>30</v>
      </c>
      <c r="U188" s="500" t="s">
        <v>206</v>
      </c>
      <c r="V188" s="501">
        <v>0</v>
      </c>
    </row>
    <row r="189" spans="1:22" ht="15.5">
      <c r="A189" s="518"/>
      <c r="B189" s="515"/>
      <c r="C189" s="515"/>
      <c r="D189" s="515"/>
      <c r="E189" s="515"/>
      <c r="F189" s="515"/>
      <c r="G189" s="515"/>
      <c r="H189" s="515"/>
      <c r="I189" s="515"/>
      <c r="J189" s="515"/>
      <c r="K189" s="515"/>
      <c r="L189" s="402"/>
      <c r="M189" s="506"/>
      <c r="N189" s="520"/>
      <c r="Q189" s="493" t="s">
        <v>2047</v>
      </c>
    </row>
    <row r="190" spans="1:22" ht="15.5">
      <c r="A190" s="502">
        <v>5</v>
      </c>
      <c r="B190" s="521">
        <v>1</v>
      </c>
      <c r="C190" s="504" t="s">
        <v>2053</v>
      </c>
      <c r="D190" s="504" t="s">
        <v>2096</v>
      </c>
      <c r="E190" s="504" t="s">
        <v>2048</v>
      </c>
      <c r="F190" s="504" t="s">
        <v>2053</v>
      </c>
      <c r="G190" s="521"/>
      <c r="H190" s="521"/>
      <c r="I190" s="521"/>
      <c r="J190" s="522"/>
      <c r="K190" s="521"/>
      <c r="L190" s="402"/>
      <c r="M190" s="505" t="s">
        <v>2241</v>
      </c>
      <c r="N190" s="506" t="s">
        <v>2242</v>
      </c>
      <c r="Q190" s="493" t="s">
        <v>2047</v>
      </c>
    </row>
    <row r="191" spans="1:22" ht="15.5">
      <c r="A191" s="502">
        <v>6</v>
      </c>
      <c r="B191" s="521">
        <v>1</v>
      </c>
      <c r="C191" s="504" t="s">
        <v>2053</v>
      </c>
      <c r="D191" s="504" t="s">
        <v>2096</v>
      </c>
      <c r="E191" s="504" t="s">
        <v>2048</v>
      </c>
      <c r="F191" s="504" t="s">
        <v>2053</v>
      </c>
      <c r="G191" s="504" t="s">
        <v>2057</v>
      </c>
      <c r="H191" s="504"/>
      <c r="I191" s="521"/>
      <c r="J191" s="522"/>
      <c r="K191" s="521"/>
      <c r="L191" s="402"/>
      <c r="M191" s="505" t="s">
        <v>2243</v>
      </c>
      <c r="N191" s="506" t="s">
        <v>2242</v>
      </c>
      <c r="Q191" s="493" t="s">
        <v>2047</v>
      </c>
    </row>
    <row r="192" spans="1:22" ht="15.5">
      <c r="A192" s="502">
        <v>7</v>
      </c>
      <c r="B192" s="521">
        <v>1</v>
      </c>
      <c r="C192" s="504" t="s">
        <v>2053</v>
      </c>
      <c r="D192" s="504" t="s">
        <v>2096</v>
      </c>
      <c r="E192" s="504" t="s">
        <v>2048</v>
      </c>
      <c r="F192" s="504" t="s">
        <v>2053</v>
      </c>
      <c r="G192" s="504" t="s">
        <v>2057</v>
      </c>
      <c r="H192" s="504" t="s">
        <v>2048</v>
      </c>
      <c r="I192" s="504"/>
      <c r="J192" s="522"/>
      <c r="K192" s="521"/>
      <c r="L192" s="402"/>
      <c r="M192" s="505" t="s">
        <v>2244</v>
      </c>
      <c r="N192" s="506" t="s">
        <v>2245</v>
      </c>
      <c r="Q192" s="493" t="s">
        <v>2047</v>
      </c>
    </row>
    <row r="193" spans="1:22" ht="15.5">
      <c r="A193" s="502">
        <v>8</v>
      </c>
      <c r="B193" s="521">
        <v>1</v>
      </c>
      <c r="C193" s="504" t="s">
        <v>2053</v>
      </c>
      <c r="D193" s="504" t="s">
        <v>2096</v>
      </c>
      <c r="E193" s="504" t="s">
        <v>2048</v>
      </c>
      <c r="F193" s="504" t="s">
        <v>2053</v>
      </c>
      <c r="G193" s="504" t="s">
        <v>2057</v>
      </c>
      <c r="H193" s="504" t="s">
        <v>2048</v>
      </c>
      <c r="I193" s="504" t="s">
        <v>2060</v>
      </c>
      <c r="J193" s="523"/>
      <c r="K193" s="521"/>
      <c r="L193" s="402"/>
      <c r="M193" s="505" t="s">
        <v>2246</v>
      </c>
      <c r="N193" s="506" t="s">
        <v>2247</v>
      </c>
      <c r="Q193" s="493" t="s">
        <v>2047</v>
      </c>
    </row>
    <row r="194" spans="1:22" ht="15.5">
      <c r="A194" s="502">
        <v>9</v>
      </c>
      <c r="B194" s="521">
        <v>1</v>
      </c>
      <c r="C194" s="504" t="s">
        <v>2053</v>
      </c>
      <c r="D194" s="504" t="s">
        <v>2096</v>
      </c>
      <c r="E194" s="504" t="s">
        <v>2048</v>
      </c>
      <c r="F194" s="504" t="s">
        <v>2053</v>
      </c>
      <c r="G194" s="504" t="s">
        <v>2057</v>
      </c>
      <c r="H194" s="504" t="s">
        <v>2048</v>
      </c>
      <c r="I194" s="504" t="s">
        <v>2060</v>
      </c>
      <c r="J194" s="523" t="s">
        <v>2057</v>
      </c>
      <c r="K194" s="504"/>
      <c r="L194" s="402"/>
      <c r="M194" s="505" t="s">
        <v>2248</v>
      </c>
      <c r="N194" s="506" t="s">
        <v>2247</v>
      </c>
      <c r="Q194" s="493" t="s">
        <v>2047</v>
      </c>
    </row>
    <row r="195" spans="1:22" ht="15.5">
      <c r="A195" s="502">
        <v>10</v>
      </c>
      <c r="B195" s="502">
        <v>1</v>
      </c>
      <c r="C195" s="509" t="s">
        <v>2053</v>
      </c>
      <c r="D195" s="509" t="s">
        <v>2096</v>
      </c>
      <c r="E195" s="509" t="s">
        <v>2048</v>
      </c>
      <c r="F195" s="509" t="s">
        <v>2053</v>
      </c>
      <c r="G195" s="509" t="s">
        <v>2057</v>
      </c>
      <c r="H195" s="509" t="s">
        <v>2048</v>
      </c>
      <c r="I195" s="509" t="s">
        <v>2060</v>
      </c>
      <c r="J195" s="524" t="s">
        <v>2057</v>
      </c>
      <c r="K195" s="509" t="s">
        <v>2048</v>
      </c>
      <c r="L195" s="402"/>
      <c r="M195" s="501" t="s">
        <v>2249</v>
      </c>
      <c r="N195" s="512" t="s">
        <v>2247</v>
      </c>
      <c r="Q195" s="493" t="s">
        <v>2047</v>
      </c>
    </row>
    <row r="196" spans="1:22" ht="15.5">
      <c r="A196" s="502"/>
      <c r="B196" s="502"/>
      <c r="C196" s="509"/>
      <c r="D196" s="509"/>
      <c r="E196" s="509"/>
      <c r="F196" s="509"/>
      <c r="G196" s="509"/>
      <c r="H196" s="509"/>
      <c r="I196" s="509"/>
      <c r="J196" s="524"/>
      <c r="K196" s="509"/>
      <c r="L196" s="402"/>
      <c r="M196" s="501"/>
      <c r="N196" s="512"/>
      <c r="Q196" s="493" t="s">
        <v>2047</v>
      </c>
    </row>
    <row r="197" spans="1:22" ht="15.5">
      <c r="A197" s="502">
        <v>7</v>
      </c>
      <c r="B197" s="521">
        <v>1</v>
      </c>
      <c r="C197" s="504" t="s">
        <v>2053</v>
      </c>
      <c r="D197" s="504" t="s">
        <v>2096</v>
      </c>
      <c r="E197" s="504" t="s">
        <v>2048</v>
      </c>
      <c r="F197" s="504" t="s">
        <v>2053</v>
      </c>
      <c r="G197" s="504" t="s">
        <v>2057</v>
      </c>
      <c r="H197" s="504" t="s">
        <v>2060</v>
      </c>
      <c r="I197" s="504"/>
      <c r="J197" s="522"/>
      <c r="K197" s="521"/>
      <c r="L197" s="402"/>
      <c r="M197" s="505" t="s">
        <v>2250</v>
      </c>
      <c r="N197" s="506" t="s">
        <v>2251</v>
      </c>
      <c r="Q197" s="493" t="s">
        <v>2047</v>
      </c>
    </row>
    <row r="198" spans="1:22" ht="15.5">
      <c r="A198" s="502">
        <v>8</v>
      </c>
      <c r="B198" s="521">
        <v>1</v>
      </c>
      <c r="C198" s="504" t="s">
        <v>2053</v>
      </c>
      <c r="D198" s="504" t="s">
        <v>2096</v>
      </c>
      <c r="E198" s="504" t="s">
        <v>2048</v>
      </c>
      <c r="F198" s="504" t="s">
        <v>2053</v>
      </c>
      <c r="G198" s="504" t="s">
        <v>2057</v>
      </c>
      <c r="H198" s="504" t="s">
        <v>2060</v>
      </c>
      <c r="I198" s="504" t="s">
        <v>2060</v>
      </c>
      <c r="J198" s="523"/>
      <c r="K198" s="521"/>
      <c r="L198" s="402"/>
      <c r="M198" s="505" t="s">
        <v>2252</v>
      </c>
      <c r="N198" s="506" t="s">
        <v>2253</v>
      </c>
      <c r="Q198" s="493" t="s">
        <v>2047</v>
      </c>
    </row>
    <row r="199" spans="1:22" ht="15.5">
      <c r="A199" s="502">
        <v>9</v>
      </c>
      <c r="B199" s="521">
        <v>1</v>
      </c>
      <c r="C199" s="504" t="s">
        <v>2053</v>
      </c>
      <c r="D199" s="504" t="s">
        <v>2096</v>
      </c>
      <c r="E199" s="504" t="s">
        <v>2048</v>
      </c>
      <c r="F199" s="504" t="s">
        <v>2053</v>
      </c>
      <c r="G199" s="504" t="s">
        <v>2057</v>
      </c>
      <c r="H199" s="504" t="s">
        <v>2060</v>
      </c>
      <c r="I199" s="504" t="s">
        <v>2060</v>
      </c>
      <c r="J199" s="523" t="s">
        <v>2057</v>
      </c>
      <c r="K199" s="504"/>
      <c r="L199" s="402"/>
      <c r="M199" s="505" t="s">
        <v>2254</v>
      </c>
      <c r="N199" s="506" t="s">
        <v>2253</v>
      </c>
      <c r="Q199" s="493" t="s">
        <v>2047</v>
      </c>
    </row>
    <row r="200" spans="1:22" ht="15.5">
      <c r="A200" s="502">
        <v>10</v>
      </c>
      <c r="B200" s="502">
        <v>1</v>
      </c>
      <c r="C200" s="509" t="s">
        <v>2053</v>
      </c>
      <c r="D200" s="509" t="s">
        <v>2096</v>
      </c>
      <c r="E200" s="509" t="s">
        <v>2048</v>
      </c>
      <c r="F200" s="509" t="s">
        <v>2053</v>
      </c>
      <c r="G200" s="509" t="s">
        <v>2057</v>
      </c>
      <c r="H200" s="509" t="s">
        <v>2060</v>
      </c>
      <c r="I200" s="509" t="s">
        <v>2060</v>
      </c>
      <c r="J200" s="524" t="s">
        <v>2057</v>
      </c>
      <c r="K200" s="509" t="s">
        <v>2048</v>
      </c>
      <c r="L200" s="402"/>
      <c r="M200" s="501" t="s">
        <v>2255</v>
      </c>
      <c r="N200" s="512" t="s">
        <v>2253</v>
      </c>
      <c r="Q200" s="493" t="s">
        <v>2047</v>
      </c>
    </row>
    <row r="201" spans="1:22" ht="15.5">
      <c r="A201" s="518"/>
      <c r="B201" s="515"/>
      <c r="C201" s="515"/>
      <c r="D201" s="515"/>
      <c r="E201" s="515"/>
      <c r="F201" s="515"/>
      <c r="G201" s="515"/>
      <c r="H201" s="515"/>
      <c r="I201" s="515"/>
      <c r="J201" s="515"/>
      <c r="K201" s="515"/>
      <c r="L201" s="402"/>
      <c r="M201" s="506"/>
      <c r="N201" s="520"/>
      <c r="Q201" s="493" t="s">
        <v>2047</v>
      </c>
    </row>
    <row r="202" spans="1:22" ht="15.5">
      <c r="A202" s="502">
        <v>5</v>
      </c>
      <c r="B202" s="521">
        <v>1</v>
      </c>
      <c r="C202" s="504" t="s">
        <v>2053</v>
      </c>
      <c r="D202" s="504" t="s">
        <v>2096</v>
      </c>
      <c r="E202" s="504" t="s">
        <v>2048</v>
      </c>
      <c r="F202" s="504" t="s">
        <v>2110</v>
      </c>
      <c r="G202" s="521"/>
      <c r="H202" s="521"/>
      <c r="I202" s="521"/>
      <c r="J202" s="522"/>
      <c r="K202" s="521"/>
      <c r="L202" s="402"/>
      <c r="M202" s="505" t="s">
        <v>2256</v>
      </c>
      <c r="N202" s="506" t="s">
        <v>2257</v>
      </c>
      <c r="Q202" s="493" t="s">
        <v>2047</v>
      </c>
    </row>
    <row r="203" spans="1:22" ht="15.5">
      <c r="A203" s="502">
        <v>6</v>
      </c>
      <c r="B203" s="521">
        <v>1</v>
      </c>
      <c r="C203" s="504" t="s">
        <v>2053</v>
      </c>
      <c r="D203" s="504" t="s">
        <v>2096</v>
      </c>
      <c r="E203" s="504" t="s">
        <v>2048</v>
      </c>
      <c r="F203" s="504" t="s">
        <v>2110</v>
      </c>
      <c r="G203" s="504" t="s">
        <v>2057</v>
      </c>
      <c r="H203" s="504"/>
      <c r="I203" s="521"/>
      <c r="J203" s="522"/>
      <c r="K203" s="521"/>
      <c r="L203" s="402"/>
      <c r="M203" s="505" t="s">
        <v>2258</v>
      </c>
      <c r="N203" s="506" t="s">
        <v>2257</v>
      </c>
      <c r="Q203" s="493" t="s">
        <v>2047</v>
      </c>
    </row>
    <row r="204" spans="1:22" ht="15.5">
      <c r="A204" s="502">
        <v>7</v>
      </c>
      <c r="B204" s="521">
        <v>1</v>
      </c>
      <c r="C204" s="504" t="s">
        <v>2053</v>
      </c>
      <c r="D204" s="504" t="s">
        <v>2096</v>
      </c>
      <c r="E204" s="504" t="s">
        <v>2048</v>
      </c>
      <c r="F204" s="504" t="s">
        <v>2110</v>
      </c>
      <c r="G204" s="504" t="s">
        <v>2057</v>
      </c>
      <c r="H204" s="504" t="s">
        <v>2048</v>
      </c>
      <c r="I204" s="504"/>
      <c r="J204" s="522"/>
      <c r="K204" s="521"/>
      <c r="L204" s="402"/>
      <c r="M204" s="505" t="s">
        <v>2259</v>
      </c>
      <c r="N204" s="506" t="s">
        <v>2257</v>
      </c>
      <c r="Q204" s="493" t="s">
        <v>2047</v>
      </c>
    </row>
    <row r="205" spans="1:22" ht="15.5">
      <c r="A205" s="502">
        <v>8</v>
      </c>
      <c r="B205" s="521">
        <v>1</v>
      </c>
      <c r="C205" s="504" t="s">
        <v>2053</v>
      </c>
      <c r="D205" s="504" t="s">
        <v>2096</v>
      </c>
      <c r="E205" s="504" t="s">
        <v>2048</v>
      </c>
      <c r="F205" s="504" t="s">
        <v>2110</v>
      </c>
      <c r="G205" s="504" t="s">
        <v>2057</v>
      </c>
      <c r="H205" s="504" t="s">
        <v>2048</v>
      </c>
      <c r="I205" s="504" t="s">
        <v>2060</v>
      </c>
      <c r="J205" s="523"/>
      <c r="K205" s="521"/>
      <c r="L205" s="402"/>
      <c r="M205" s="505" t="s">
        <v>2260</v>
      </c>
      <c r="N205" s="506" t="s">
        <v>2261</v>
      </c>
      <c r="Q205" s="493" t="s">
        <v>2047</v>
      </c>
    </row>
    <row r="206" spans="1:22" ht="15.5">
      <c r="A206" s="502">
        <v>9</v>
      </c>
      <c r="B206" s="521">
        <v>1</v>
      </c>
      <c r="C206" s="504" t="s">
        <v>2053</v>
      </c>
      <c r="D206" s="504" t="s">
        <v>2096</v>
      </c>
      <c r="E206" s="504" t="s">
        <v>2048</v>
      </c>
      <c r="F206" s="504" t="s">
        <v>2110</v>
      </c>
      <c r="G206" s="504" t="s">
        <v>2057</v>
      </c>
      <c r="H206" s="504" t="s">
        <v>2048</v>
      </c>
      <c r="I206" s="504" t="s">
        <v>2060</v>
      </c>
      <c r="J206" s="523" t="s">
        <v>2057</v>
      </c>
      <c r="K206" s="504"/>
      <c r="L206" s="402"/>
      <c r="M206" s="505" t="s">
        <v>2262</v>
      </c>
      <c r="N206" s="506" t="s">
        <v>2261</v>
      </c>
      <c r="Q206" s="493" t="s">
        <v>2047</v>
      </c>
    </row>
    <row r="207" spans="1:22" ht="15.5">
      <c r="A207" s="502">
        <v>10</v>
      </c>
      <c r="B207" s="502">
        <v>1</v>
      </c>
      <c r="C207" s="509" t="s">
        <v>2053</v>
      </c>
      <c r="D207" s="509" t="s">
        <v>2096</v>
      </c>
      <c r="E207" s="509" t="s">
        <v>2048</v>
      </c>
      <c r="F207" s="509" t="s">
        <v>2110</v>
      </c>
      <c r="G207" s="509" t="s">
        <v>2057</v>
      </c>
      <c r="H207" s="509" t="s">
        <v>2048</v>
      </c>
      <c r="I207" s="509" t="s">
        <v>2060</v>
      </c>
      <c r="J207" s="524" t="s">
        <v>2057</v>
      </c>
      <c r="K207" s="509" t="s">
        <v>2048</v>
      </c>
      <c r="L207" s="402" t="s">
        <v>605</v>
      </c>
      <c r="M207" s="501" t="s">
        <v>2263</v>
      </c>
      <c r="N207" s="512" t="s">
        <v>2261</v>
      </c>
      <c r="O207" t="s">
        <v>605</v>
      </c>
      <c r="P207" t="e">
        <v>#N/A</v>
      </c>
      <c r="Q207" s="493">
        <v>0</v>
      </c>
      <c r="R207">
        <v>30</v>
      </c>
      <c r="U207" s="500" t="s">
        <v>206</v>
      </c>
      <c r="V207" s="501">
        <v>0</v>
      </c>
    </row>
    <row r="208" spans="1:22" ht="15.5">
      <c r="A208" s="518"/>
      <c r="B208" s="515"/>
      <c r="C208" s="515"/>
      <c r="D208" s="515"/>
      <c r="E208" s="515"/>
      <c r="F208" s="515"/>
      <c r="G208" s="515"/>
      <c r="H208" s="515"/>
      <c r="I208" s="515"/>
      <c r="J208" s="515"/>
      <c r="K208" s="515"/>
      <c r="L208" s="402"/>
      <c r="M208" s="506"/>
      <c r="N208" s="520"/>
      <c r="Q208" s="493" t="s">
        <v>2047</v>
      </c>
    </row>
    <row r="209" spans="1:22" ht="15.5">
      <c r="A209" s="502">
        <v>8</v>
      </c>
      <c r="B209" s="521">
        <v>1</v>
      </c>
      <c r="C209" s="504" t="s">
        <v>2053</v>
      </c>
      <c r="D209" s="504" t="s">
        <v>2096</v>
      </c>
      <c r="E209" s="504" t="s">
        <v>2048</v>
      </c>
      <c r="F209" s="504" t="s">
        <v>2053</v>
      </c>
      <c r="G209" s="504" t="s">
        <v>2057</v>
      </c>
      <c r="H209" s="504" t="s">
        <v>2048</v>
      </c>
      <c r="I209" s="504" t="s">
        <v>2053</v>
      </c>
      <c r="J209" s="523"/>
      <c r="K209" s="521"/>
      <c r="L209" s="402"/>
      <c r="M209" s="505" t="s">
        <v>2264</v>
      </c>
      <c r="N209" s="506" t="s">
        <v>2265</v>
      </c>
      <c r="Q209" s="493" t="s">
        <v>2047</v>
      </c>
    </row>
    <row r="210" spans="1:22" ht="15.5">
      <c r="A210" s="502">
        <v>9</v>
      </c>
      <c r="B210" s="521">
        <v>1</v>
      </c>
      <c r="C210" s="504" t="s">
        <v>2053</v>
      </c>
      <c r="D210" s="504" t="s">
        <v>2096</v>
      </c>
      <c r="E210" s="504" t="s">
        <v>2048</v>
      </c>
      <c r="F210" s="504" t="s">
        <v>2053</v>
      </c>
      <c r="G210" s="504" t="s">
        <v>2057</v>
      </c>
      <c r="H210" s="504" t="s">
        <v>2048</v>
      </c>
      <c r="I210" s="504" t="s">
        <v>2053</v>
      </c>
      <c r="J210" s="523" t="s">
        <v>2057</v>
      </c>
      <c r="K210" s="504"/>
      <c r="L210" s="402"/>
      <c r="M210" s="505" t="s">
        <v>2266</v>
      </c>
      <c r="N210" s="506" t="s">
        <v>2265</v>
      </c>
      <c r="Q210" s="493" t="s">
        <v>2047</v>
      </c>
    </row>
    <row r="211" spans="1:22" ht="15.5">
      <c r="A211" s="502">
        <v>10</v>
      </c>
      <c r="B211" s="502">
        <v>1</v>
      </c>
      <c r="C211" s="509" t="s">
        <v>2053</v>
      </c>
      <c r="D211" s="509" t="s">
        <v>2096</v>
      </c>
      <c r="E211" s="509" t="s">
        <v>2048</v>
      </c>
      <c r="F211" s="509" t="s">
        <v>2053</v>
      </c>
      <c r="G211" s="509" t="s">
        <v>2057</v>
      </c>
      <c r="H211" s="509" t="s">
        <v>2048</v>
      </c>
      <c r="I211" s="509" t="s">
        <v>2053</v>
      </c>
      <c r="J211" s="524" t="s">
        <v>2057</v>
      </c>
      <c r="K211" s="509" t="s">
        <v>2048</v>
      </c>
      <c r="L211" s="402" t="s">
        <v>610</v>
      </c>
      <c r="M211" s="501" t="s">
        <v>2267</v>
      </c>
      <c r="N211" s="512" t="s">
        <v>2265</v>
      </c>
      <c r="O211" t="s">
        <v>610</v>
      </c>
      <c r="P211" t="e">
        <v>#N/A</v>
      </c>
      <c r="Q211" s="493">
        <v>0</v>
      </c>
      <c r="R211">
        <v>30</v>
      </c>
      <c r="U211" s="500" t="s">
        <v>206</v>
      </c>
      <c r="V211" s="501">
        <v>0</v>
      </c>
    </row>
    <row r="212" spans="1:22" ht="15.5">
      <c r="A212" s="502"/>
      <c r="B212" s="502"/>
      <c r="C212" s="509"/>
      <c r="D212" s="509"/>
      <c r="E212" s="509"/>
      <c r="F212" s="509"/>
      <c r="G212" s="509"/>
      <c r="H212" s="509"/>
      <c r="I212" s="509"/>
      <c r="J212" s="524"/>
      <c r="K212" s="509"/>
      <c r="L212" s="402"/>
      <c r="M212" s="501"/>
      <c r="N212" s="512"/>
      <c r="Q212" s="493" t="s">
        <v>2047</v>
      </c>
    </row>
    <row r="213" spans="1:22" ht="15.5">
      <c r="A213" s="502">
        <v>8</v>
      </c>
      <c r="B213" s="521">
        <v>1</v>
      </c>
      <c r="C213" s="504" t="s">
        <v>2053</v>
      </c>
      <c r="D213" s="504" t="s">
        <v>2096</v>
      </c>
      <c r="E213" s="504" t="s">
        <v>2048</v>
      </c>
      <c r="F213" s="504" t="s">
        <v>2053</v>
      </c>
      <c r="G213" s="504" t="s">
        <v>2057</v>
      </c>
      <c r="H213" s="504" t="s">
        <v>2060</v>
      </c>
      <c r="I213" s="504" t="s">
        <v>2053</v>
      </c>
      <c r="J213" s="523"/>
      <c r="K213" s="521"/>
      <c r="L213" s="402"/>
      <c r="M213" s="505" t="s">
        <v>2268</v>
      </c>
      <c r="N213" s="506" t="s">
        <v>2269</v>
      </c>
      <c r="Q213" s="493" t="s">
        <v>2047</v>
      </c>
    </row>
    <row r="214" spans="1:22" ht="15.5">
      <c r="A214" s="502">
        <v>9</v>
      </c>
      <c r="B214" s="521">
        <v>1</v>
      </c>
      <c r="C214" s="504" t="s">
        <v>2053</v>
      </c>
      <c r="D214" s="504" t="s">
        <v>2096</v>
      </c>
      <c r="E214" s="504" t="s">
        <v>2048</v>
      </c>
      <c r="F214" s="504" t="s">
        <v>2053</v>
      </c>
      <c r="G214" s="504" t="s">
        <v>2057</v>
      </c>
      <c r="H214" s="504" t="s">
        <v>2060</v>
      </c>
      <c r="I214" s="504" t="s">
        <v>2053</v>
      </c>
      <c r="J214" s="523" t="s">
        <v>2057</v>
      </c>
      <c r="K214" s="504"/>
      <c r="L214" s="402"/>
      <c r="M214" s="505" t="s">
        <v>2270</v>
      </c>
      <c r="N214" s="506" t="s">
        <v>2269</v>
      </c>
      <c r="Q214" s="493" t="s">
        <v>2047</v>
      </c>
    </row>
    <row r="215" spans="1:22" ht="15.5">
      <c r="A215" s="502">
        <v>10</v>
      </c>
      <c r="B215" s="502">
        <v>1</v>
      </c>
      <c r="C215" s="509" t="s">
        <v>2053</v>
      </c>
      <c r="D215" s="509" t="s">
        <v>2096</v>
      </c>
      <c r="E215" s="509" t="s">
        <v>2048</v>
      </c>
      <c r="F215" s="509" t="s">
        <v>2053</v>
      </c>
      <c r="G215" s="509" t="s">
        <v>2057</v>
      </c>
      <c r="H215" s="509" t="s">
        <v>2060</v>
      </c>
      <c r="I215" s="509" t="s">
        <v>2053</v>
      </c>
      <c r="J215" s="524" t="s">
        <v>2057</v>
      </c>
      <c r="K215" s="509" t="s">
        <v>2048</v>
      </c>
      <c r="L215" s="402" t="s">
        <v>609</v>
      </c>
      <c r="M215" s="501" t="s">
        <v>2271</v>
      </c>
      <c r="N215" s="512" t="s">
        <v>2269</v>
      </c>
      <c r="O215" t="s">
        <v>609</v>
      </c>
      <c r="P215" t="e">
        <v>#N/A</v>
      </c>
      <c r="Q215" s="493">
        <v>0</v>
      </c>
      <c r="R215">
        <v>30</v>
      </c>
      <c r="U215" s="500" t="s">
        <v>206</v>
      </c>
      <c r="V215" s="501">
        <v>0</v>
      </c>
    </row>
    <row r="216" spans="1:22" ht="15.5">
      <c r="A216" s="518"/>
      <c r="B216" s="515"/>
      <c r="C216" s="515"/>
      <c r="D216" s="515"/>
      <c r="E216" s="515"/>
      <c r="F216" s="515"/>
      <c r="G216" s="515"/>
      <c r="H216" s="515"/>
      <c r="I216" s="515"/>
      <c r="J216" s="515"/>
      <c r="K216" s="515"/>
      <c r="L216" s="402"/>
      <c r="M216" s="506"/>
      <c r="N216" s="520"/>
      <c r="Q216" s="493" t="s">
        <v>2047</v>
      </c>
    </row>
    <row r="217" spans="1:22" ht="15.5">
      <c r="A217" s="508">
        <v>2</v>
      </c>
      <c r="B217" s="503">
        <v>1</v>
      </c>
      <c r="C217" s="494" t="s">
        <v>2110</v>
      </c>
      <c r="D217" s="504"/>
      <c r="E217" s="494"/>
      <c r="F217" s="494"/>
      <c r="G217" s="494"/>
      <c r="H217" s="494"/>
      <c r="I217" s="507"/>
      <c r="J217" s="494"/>
      <c r="K217" s="494"/>
      <c r="L217" s="402"/>
      <c r="M217" s="505" t="s">
        <v>2272</v>
      </c>
      <c r="N217" s="505" t="s">
        <v>2273</v>
      </c>
      <c r="Q217" s="493" t="s">
        <v>2047</v>
      </c>
    </row>
    <row r="218" spans="1:22" ht="15.5">
      <c r="A218" s="508">
        <v>3</v>
      </c>
      <c r="B218" s="521">
        <v>1</v>
      </c>
      <c r="C218" s="504" t="s">
        <v>2110</v>
      </c>
      <c r="D218" s="504" t="s">
        <v>209</v>
      </c>
      <c r="E218" s="494"/>
      <c r="F218" s="494"/>
      <c r="G218" s="494"/>
      <c r="H218" s="494"/>
      <c r="I218" s="507"/>
      <c r="J218" s="494"/>
      <c r="K218" s="494"/>
      <c r="L218" s="402"/>
      <c r="M218" s="505" t="s">
        <v>2274</v>
      </c>
      <c r="N218" s="505" t="s">
        <v>2275</v>
      </c>
      <c r="Q218" s="493" t="s">
        <v>2047</v>
      </c>
    </row>
    <row r="219" spans="1:22" ht="15.5">
      <c r="A219" s="502">
        <v>4</v>
      </c>
      <c r="B219" s="503">
        <v>1</v>
      </c>
      <c r="C219" s="494" t="s">
        <v>2110</v>
      </c>
      <c r="D219" s="504" t="s">
        <v>209</v>
      </c>
      <c r="E219" s="494" t="s">
        <v>2048</v>
      </c>
      <c r="F219" s="494"/>
      <c r="G219" s="494"/>
      <c r="H219" s="494"/>
      <c r="I219" s="507"/>
      <c r="J219" s="494"/>
      <c r="K219" s="494"/>
      <c r="L219" s="402"/>
      <c r="M219" s="505" t="s">
        <v>2276</v>
      </c>
      <c r="N219" s="505" t="s">
        <v>2277</v>
      </c>
      <c r="Q219" s="493" t="s">
        <v>2047</v>
      </c>
    </row>
    <row r="220" spans="1:22" ht="15.5">
      <c r="A220" s="502">
        <v>5</v>
      </c>
      <c r="B220" s="503">
        <v>1</v>
      </c>
      <c r="C220" s="494" t="s">
        <v>2110</v>
      </c>
      <c r="D220" s="504" t="s">
        <v>209</v>
      </c>
      <c r="E220" s="494" t="s">
        <v>2048</v>
      </c>
      <c r="F220" s="494" t="s">
        <v>2071</v>
      </c>
      <c r="G220" s="494"/>
      <c r="H220" s="494"/>
      <c r="I220" s="507"/>
      <c r="J220" s="494"/>
      <c r="K220" s="494"/>
      <c r="L220" s="402"/>
      <c r="M220" s="505" t="s">
        <v>2278</v>
      </c>
      <c r="N220" s="505" t="s">
        <v>2277</v>
      </c>
      <c r="Q220" s="493" t="s">
        <v>2047</v>
      </c>
    </row>
    <row r="221" spans="1:22" ht="15.5">
      <c r="A221" s="502">
        <v>6</v>
      </c>
      <c r="B221" s="503">
        <v>1</v>
      </c>
      <c r="C221" s="494" t="s">
        <v>2110</v>
      </c>
      <c r="D221" s="504" t="s">
        <v>209</v>
      </c>
      <c r="E221" s="494" t="s">
        <v>2048</v>
      </c>
      <c r="F221" s="494" t="s">
        <v>2071</v>
      </c>
      <c r="G221" s="494" t="s">
        <v>2057</v>
      </c>
      <c r="H221" s="494"/>
      <c r="I221" s="507"/>
      <c r="J221" s="494"/>
      <c r="K221" s="494"/>
      <c r="L221" s="402"/>
      <c r="M221" s="505" t="s">
        <v>2279</v>
      </c>
      <c r="N221" s="505" t="s">
        <v>2277</v>
      </c>
      <c r="Q221" s="493" t="s">
        <v>2047</v>
      </c>
    </row>
    <row r="222" spans="1:22" ht="15.5">
      <c r="A222" s="502">
        <v>7</v>
      </c>
      <c r="B222" s="503">
        <v>1</v>
      </c>
      <c r="C222" s="494" t="s">
        <v>2110</v>
      </c>
      <c r="D222" s="504" t="s">
        <v>209</v>
      </c>
      <c r="E222" s="494" t="s">
        <v>2048</v>
      </c>
      <c r="F222" s="494" t="s">
        <v>2071</v>
      </c>
      <c r="G222" s="494" t="s">
        <v>2057</v>
      </c>
      <c r="H222" s="494" t="s">
        <v>2057</v>
      </c>
      <c r="I222" s="507"/>
      <c r="J222" s="494"/>
      <c r="K222" s="494"/>
      <c r="L222" s="402"/>
      <c r="M222" s="505" t="s">
        <v>2280</v>
      </c>
      <c r="N222" s="505" t="s">
        <v>2277</v>
      </c>
      <c r="Q222" s="493" t="s">
        <v>2047</v>
      </c>
    </row>
    <row r="223" spans="1:22" ht="15.5">
      <c r="A223" s="502">
        <v>8</v>
      </c>
      <c r="B223" s="503">
        <v>1</v>
      </c>
      <c r="C223" s="494" t="s">
        <v>2110</v>
      </c>
      <c r="D223" s="504" t="s">
        <v>209</v>
      </c>
      <c r="E223" s="494" t="s">
        <v>2048</v>
      </c>
      <c r="F223" s="494" t="s">
        <v>2071</v>
      </c>
      <c r="G223" s="494" t="s">
        <v>2057</v>
      </c>
      <c r="H223" s="494" t="s">
        <v>2057</v>
      </c>
      <c r="I223" s="494" t="s">
        <v>2071</v>
      </c>
      <c r="J223" s="494"/>
      <c r="K223" s="494"/>
      <c r="L223" s="402"/>
      <c r="M223" s="505" t="s">
        <v>2281</v>
      </c>
      <c r="N223" s="505" t="s">
        <v>2282</v>
      </c>
      <c r="Q223" s="493" t="s">
        <v>2047</v>
      </c>
    </row>
    <row r="224" spans="1:22" ht="15.5">
      <c r="A224" s="502">
        <v>9</v>
      </c>
      <c r="B224" s="503">
        <v>1</v>
      </c>
      <c r="C224" s="494" t="s">
        <v>2110</v>
      </c>
      <c r="D224" s="504" t="s">
        <v>209</v>
      </c>
      <c r="E224" s="494" t="s">
        <v>2048</v>
      </c>
      <c r="F224" s="494" t="s">
        <v>2071</v>
      </c>
      <c r="G224" s="494" t="s">
        <v>2057</v>
      </c>
      <c r="H224" s="494" t="s">
        <v>2057</v>
      </c>
      <c r="I224" s="494" t="s">
        <v>2071</v>
      </c>
      <c r="J224" s="494" t="s">
        <v>2071</v>
      </c>
      <c r="K224" s="494"/>
      <c r="L224" s="402"/>
      <c r="M224" s="505" t="s">
        <v>2283</v>
      </c>
      <c r="N224" s="505" t="s">
        <v>1638</v>
      </c>
      <c r="Q224" s="493" t="s">
        <v>2047</v>
      </c>
    </row>
    <row r="225" spans="1:22" ht="15.5">
      <c r="A225" s="502">
        <v>10</v>
      </c>
      <c r="B225" s="508">
        <v>1</v>
      </c>
      <c r="C225" s="510" t="s">
        <v>2110</v>
      </c>
      <c r="D225" s="509" t="s">
        <v>209</v>
      </c>
      <c r="E225" s="510" t="s">
        <v>2048</v>
      </c>
      <c r="F225" s="510" t="s">
        <v>2071</v>
      </c>
      <c r="G225" s="510" t="s">
        <v>2057</v>
      </c>
      <c r="H225" s="510" t="s">
        <v>2057</v>
      </c>
      <c r="I225" s="510" t="s">
        <v>2071</v>
      </c>
      <c r="J225" s="510" t="s">
        <v>2071</v>
      </c>
      <c r="K225" s="510" t="s">
        <v>2048</v>
      </c>
      <c r="L225" s="402" t="s">
        <v>754</v>
      </c>
      <c r="M225" s="501" t="s">
        <v>1835</v>
      </c>
      <c r="N225" s="501" t="s">
        <v>1638</v>
      </c>
      <c r="O225" t="s">
        <v>754</v>
      </c>
      <c r="P225" t="e">
        <v>#N/A</v>
      </c>
      <c r="Q225" s="493">
        <v>75000</v>
      </c>
      <c r="R225">
        <v>0</v>
      </c>
      <c r="U225" s="500" t="s">
        <v>206</v>
      </c>
      <c r="V225" s="501">
        <v>0</v>
      </c>
    </row>
    <row r="226" spans="1:22" ht="15.5">
      <c r="A226" s="518"/>
      <c r="B226" s="515"/>
      <c r="C226" s="515"/>
      <c r="D226" s="515"/>
      <c r="E226" s="515"/>
      <c r="F226" s="515"/>
      <c r="G226" s="515"/>
      <c r="H226" s="515"/>
      <c r="I226" s="515"/>
      <c r="J226" s="515"/>
      <c r="K226" s="515"/>
      <c r="L226" s="402"/>
      <c r="M226" s="506"/>
      <c r="N226" s="520"/>
      <c r="Q226" s="493" t="s">
        <v>2047</v>
      </c>
    </row>
    <row r="227" spans="1:22" ht="15.5">
      <c r="A227" s="508">
        <v>2</v>
      </c>
      <c r="B227" s="503">
        <v>1</v>
      </c>
      <c r="C227" s="494" t="s">
        <v>2115</v>
      </c>
      <c r="D227" s="504"/>
      <c r="E227" s="494"/>
      <c r="F227" s="494"/>
      <c r="G227" s="494"/>
      <c r="H227" s="494"/>
      <c r="I227" s="494"/>
      <c r="J227" s="494"/>
      <c r="K227" s="494"/>
      <c r="L227" s="402"/>
      <c r="M227" s="505" t="s">
        <v>2284</v>
      </c>
      <c r="N227" s="505" t="s">
        <v>2285</v>
      </c>
      <c r="Q227" s="493" t="s">
        <v>2047</v>
      </c>
    </row>
    <row r="228" spans="1:22" ht="15.5">
      <c r="A228" s="508">
        <v>3</v>
      </c>
      <c r="B228" s="503">
        <v>1</v>
      </c>
      <c r="C228" s="494" t="s">
        <v>2115</v>
      </c>
      <c r="D228" s="504" t="s">
        <v>209</v>
      </c>
      <c r="E228" s="494"/>
      <c r="F228" s="494"/>
      <c r="G228" s="494"/>
      <c r="H228" s="494"/>
      <c r="I228" s="494"/>
      <c r="J228" s="494"/>
      <c r="K228" s="494"/>
      <c r="L228" s="402"/>
      <c r="M228" s="505" t="s">
        <v>2286</v>
      </c>
      <c r="N228" s="505" t="s">
        <v>2285</v>
      </c>
      <c r="Q228" s="493" t="s">
        <v>2047</v>
      </c>
    </row>
    <row r="229" spans="1:22" ht="15.5">
      <c r="A229" s="502">
        <v>4</v>
      </c>
      <c r="B229" s="503">
        <v>1</v>
      </c>
      <c r="C229" s="494" t="s">
        <v>2115</v>
      </c>
      <c r="D229" s="504" t="s">
        <v>209</v>
      </c>
      <c r="E229" s="494" t="s">
        <v>2048</v>
      </c>
      <c r="F229" s="494"/>
      <c r="G229" s="494"/>
      <c r="H229" s="494"/>
      <c r="I229" s="507"/>
      <c r="J229" s="494"/>
      <c r="K229" s="494"/>
      <c r="L229" s="402"/>
      <c r="M229" s="505" t="s">
        <v>2287</v>
      </c>
      <c r="N229" s="505" t="s">
        <v>2288</v>
      </c>
      <c r="Q229" s="493" t="s">
        <v>2047</v>
      </c>
    </row>
    <row r="230" spans="1:22" ht="15.5">
      <c r="A230" s="502">
        <v>5</v>
      </c>
      <c r="B230" s="503">
        <v>1</v>
      </c>
      <c r="C230" s="494" t="s">
        <v>2115</v>
      </c>
      <c r="D230" s="504" t="s">
        <v>209</v>
      </c>
      <c r="E230" s="494" t="s">
        <v>2048</v>
      </c>
      <c r="F230" s="494" t="s">
        <v>2057</v>
      </c>
      <c r="G230" s="494"/>
      <c r="H230" s="494"/>
      <c r="I230" s="507"/>
      <c r="J230" s="494"/>
      <c r="K230" s="494"/>
      <c r="L230" s="402"/>
      <c r="M230" s="505" t="s">
        <v>2289</v>
      </c>
      <c r="N230" s="505" t="s">
        <v>2288</v>
      </c>
      <c r="Q230" s="493" t="s">
        <v>2047</v>
      </c>
    </row>
    <row r="231" spans="1:22" ht="15.5">
      <c r="A231" s="502">
        <v>6</v>
      </c>
      <c r="B231" s="503">
        <v>1</v>
      </c>
      <c r="C231" s="494" t="s">
        <v>2115</v>
      </c>
      <c r="D231" s="504" t="s">
        <v>209</v>
      </c>
      <c r="E231" s="494" t="s">
        <v>2048</v>
      </c>
      <c r="F231" s="494" t="s">
        <v>2057</v>
      </c>
      <c r="G231" s="494" t="s">
        <v>2057</v>
      </c>
      <c r="H231" s="494"/>
      <c r="I231" s="507"/>
      <c r="J231" s="494"/>
      <c r="K231" s="494"/>
      <c r="L231" s="402"/>
      <c r="M231" s="505" t="s">
        <v>2290</v>
      </c>
      <c r="N231" s="505" t="s">
        <v>2288</v>
      </c>
      <c r="Q231" s="493" t="s">
        <v>2047</v>
      </c>
    </row>
    <row r="232" spans="1:22" ht="15.5">
      <c r="A232" s="502">
        <v>7</v>
      </c>
      <c r="B232" s="503">
        <v>1</v>
      </c>
      <c r="C232" s="494" t="s">
        <v>2115</v>
      </c>
      <c r="D232" s="504" t="s">
        <v>209</v>
      </c>
      <c r="E232" s="494" t="s">
        <v>2048</v>
      </c>
      <c r="F232" s="494" t="s">
        <v>2057</v>
      </c>
      <c r="G232" s="494" t="s">
        <v>2057</v>
      </c>
      <c r="H232" s="494" t="s">
        <v>2057</v>
      </c>
      <c r="I232" s="507"/>
      <c r="J232" s="494"/>
      <c r="K232" s="494"/>
      <c r="L232" s="402"/>
      <c r="M232" s="505" t="s">
        <v>2291</v>
      </c>
      <c r="N232" s="505" t="s">
        <v>2288</v>
      </c>
      <c r="Q232" s="493" t="s">
        <v>2047</v>
      </c>
    </row>
    <row r="233" spans="1:22" ht="15.5">
      <c r="A233" s="502">
        <v>8</v>
      </c>
      <c r="B233" s="503">
        <v>1</v>
      </c>
      <c r="C233" s="494" t="s">
        <v>2115</v>
      </c>
      <c r="D233" s="504" t="s">
        <v>209</v>
      </c>
      <c r="E233" s="494" t="s">
        <v>2048</v>
      </c>
      <c r="F233" s="494" t="s">
        <v>2057</v>
      </c>
      <c r="G233" s="494" t="s">
        <v>2057</v>
      </c>
      <c r="H233" s="494" t="s">
        <v>2057</v>
      </c>
      <c r="I233" s="494" t="s">
        <v>2057</v>
      </c>
      <c r="J233" s="494"/>
      <c r="K233" s="494"/>
      <c r="L233" s="402"/>
      <c r="M233" s="505" t="s">
        <v>2292</v>
      </c>
      <c r="N233" s="505" t="s">
        <v>2288</v>
      </c>
      <c r="Q233" s="493" t="s">
        <v>2047</v>
      </c>
    </row>
    <row r="234" spans="1:22" ht="15.5">
      <c r="A234" s="502">
        <v>9</v>
      </c>
      <c r="B234" s="503">
        <v>1</v>
      </c>
      <c r="C234" s="494" t="s">
        <v>2115</v>
      </c>
      <c r="D234" s="504" t="s">
        <v>209</v>
      </c>
      <c r="E234" s="494" t="s">
        <v>2048</v>
      </c>
      <c r="F234" s="494" t="s">
        <v>2057</v>
      </c>
      <c r="G234" s="494" t="s">
        <v>2057</v>
      </c>
      <c r="H234" s="494" t="s">
        <v>2057</v>
      </c>
      <c r="I234" s="494" t="s">
        <v>2057</v>
      </c>
      <c r="J234" s="494" t="s">
        <v>2048</v>
      </c>
      <c r="K234" s="494"/>
      <c r="L234" s="402"/>
      <c r="M234" s="505" t="s">
        <v>2293</v>
      </c>
      <c r="N234" s="505" t="s">
        <v>1614</v>
      </c>
      <c r="Q234" s="493" t="s">
        <v>2047</v>
      </c>
    </row>
    <row r="235" spans="1:22" ht="15.5">
      <c r="A235" s="502">
        <v>10</v>
      </c>
      <c r="B235" s="508">
        <v>1</v>
      </c>
      <c r="C235" s="510" t="s">
        <v>2115</v>
      </c>
      <c r="D235" s="509" t="s">
        <v>209</v>
      </c>
      <c r="E235" s="510" t="s">
        <v>2048</v>
      </c>
      <c r="F235" s="510" t="s">
        <v>2057</v>
      </c>
      <c r="G235" s="510" t="s">
        <v>2057</v>
      </c>
      <c r="H235" s="510" t="s">
        <v>2057</v>
      </c>
      <c r="I235" s="510" t="s">
        <v>2057</v>
      </c>
      <c r="J235" s="510" t="s">
        <v>2048</v>
      </c>
      <c r="K235" s="510" t="s">
        <v>2048</v>
      </c>
      <c r="L235" s="402" t="s">
        <v>1093</v>
      </c>
      <c r="M235" s="501" t="s">
        <v>1812</v>
      </c>
      <c r="N235" s="501" t="s">
        <v>1614</v>
      </c>
      <c r="O235" t="s">
        <v>1093</v>
      </c>
      <c r="P235" t="e">
        <v>#N/A</v>
      </c>
      <c r="Q235" s="493">
        <v>416940.29</v>
      </c>
      <c r="R235">
        <v>30</v>
      </c>
      <c r="U235" s="500" t="s">
        <v>206</v>
      </c>
      <c r="V235" s="501">
        <v>0</v>
      </c>
    </row>
    <row r="236" spans="1:22" ht="15.5">
      <c r="A236" s="518"/>
      <c r="B236" s="515"/>
      <c r="C236" s="515"/>
      <c r="D236" s="515"/>
      <c r="E236" s="515"/>
      <c r="F236" s="515"/>
      <c r="G236" s="515"/>
      <c r="H236" s="515"/>
      <c r="I236" s="515"/>
      <c r="J236" s="515"/>
      <c r="K236" s="515"/>
      <c r="L236" s="402"/>
      <c r="M236" s="506"/>
      <c r="N236" s="520"/>
      <c r="Q236" s="493" t="s">
        <v>2047</v>
      </c>
    </row>
    <row r="237" spans="1:22" ht="15.5">
      <c r="A237" s="502">
        <v>4</v>
      </c>
      <c r="B237" s="521">
        <v>1</v>
      </c>
      <c r="C237" s="504" t="s">
        <v>2115</v>
      </c>
      <c r="D237" s="504" t="s">
        <v>209</v>
      </c>
      <c r="E237" s="504" t="s">
        <v>2060</v>
      </c>
      <c r="F237" s="504"/>
      <c r="G237" s="504"/>
      <c r="H237" s="504"/>
      <c r="I237" s="523"/>
      <c r="J237" s="504"/>
      <c r="K237" s="504"/>
      <c r="L237" s="402"/>
      <c r="M237" s="506" t="s">
        <v>2294</v>
      </c>
      <c r="N237" s="506" t="s">
        <v>2295</v>
      </c>
      <c r="Q237" s="493" t="s">
        <v>2047</v>
      </c>
    </row>
    <row r="238" spans="1:22" ht="15.5">
      <c r="A238" s="502">
        <v>5</v>
      </c>
      <c r="B238" s="521">
        <v>1</v>
      </c>
      <c r="C238" s="504" t="s">
        <v>2115</v>
      </c>
      <c r="D238" s="504" t="s">
        <v>209</v>
      </c>
      <c r="E238" s="504" t="s">
        <v>2060</v>
      </c>
      <c r="F238" s="504" t="s">
        <v>2048</v>
      </c>
      <c r="G238" s="504"/>
      <c r="H238" s="504"/>
      <c r="I238" s="523"/>
      <c r="J238" s="504"/>
      <c r="K238" s="504"/>
      <c r="L238" s="402"/>
      <c r="M238" s="506" t="s">
        <v>2296</v>
      </c>
      <c r="N238" s="506" t="s">
        <v>2297</v>
      </c>
      <c r="Q238" s="493" t="s">
        <v>2047</v>
      </c>
    </row>
    <row r="239" spans="1:22" ht="15.5">
      <c r="A239" s="502">
        <v>6</v>
      </c>
      <c r="B239" s="521">
        <v>1</v>
      </c>
      <c r="C239" s="504" t="s">
        <v>2115</v>
      </c>
      <c r="D239" s="504" t="s">
        <v>209</v>
      </c>
      <c r="E239" s="504" t="s">
        <v>2060</v>
      </c>
      <c r="F239" s="504" t="s">
        <v>2048</v>
      </c>
      <c r="G239" s="504" t="s">
        <v>2057</v>
      </c>
      <c r="H239" s="504"/>
      <c r="I239" s="523"/>
      <c r="J239" s="504"/>
      <c r="K239" s="504"/>
      <c r="L239" s="402"/>
      <c r="M239" s="506" t="s">
        <v>2298</v>
      </c>
      <c r="N239" s="506" t="s">
        <v>2297</v>
      </c>
      <c r="Q239" s="493" t="s">
        <v>2047</v>
      </c>
    </row>
    <row r="240" spans="1:22" ht="15.5">
      <c r="A240" s="502">
        <v>7</v>
      </c>
      <c r="B240" s="521">
        <v>1</v>
      </c>
      <c r="C240" s="504" t="s">
        <v>2115</v>
      </c>
      <c r="D240" s="504" t="s">
        <v>209</v>
      </c>
      <c r="E240" s="504" t="s">
        <v>2060</v>
      </c>
      <c r="F240" s="504" t="s">
        <v>2048</v>
      </c>
      <c r="G240" s="504" t="s">
        <v>2057</v>
      </c>
      <c r="H240" s="504" t="s">
        <v>2057</v>
      </c>
      <c r="I240" s="523"/>
      <c r="J240" s="504"/>
      <c r="K240" s="504"/>
      <c r="L240" s="402"/>
      <c r="M240" s="506" t="s">
        <v>2299</v>
      </c>
      <c r="N240" s="506" t="s">
        <v>2297</v>
      </c>
      <c r="Q240" s="493" t="s">
        <v>2047</v>
      </c>
    </row>
    <row r="241" spans="1:22" ht="15.5">
      <c r="A241" s="502">
        <v>8</v>
      </c>
      <c r="B241" s="521">
        <v>1</v>
      </c>
      <c r="C241" s="504" t="s">
        <v>2115</v>
      </c>
      <c r="D241" s="504" t="s">
        <v>209</v>
      </c>
      <c r="E241" s="504" t="s">
        <v>2060</v>
      </c>
      <c r="F241" s="504" t="s">
        <v>2048</v>
      </c>
      <c r="G241" s="504" t="s">
        <v>2057</v>
      </c>
      <c r="H241" s="504" t="s">
        <v>2057</v>
      </c>
      <c r="I241" s="504" t="s">
        <v>2057</v>
      </c>
      <c r="J241" s="504"/>
      <c r="K241" s="504"/>
      <c r="L241" s="402"/>
      <c r="M241" s="506" t="s">
        <v>2300</v>
      </c>
      <c r="N241" s="506" t="s">
        <v>2297</v>
      </c>
      <c r="Q241" s="493" t="s">
        <v>2047</v>
      </c>
    </row>
    <row r="242" spans="1:22" ht="15.5">
      <c r="A242" s="502">
        <v>9</v>
      </c>
      <c r="B242" s="521">
        <v>1</v>
      </c>
      <c r="C242" s="504" t="s">
        <v>2115</v>
      </c>
      <c r="D242" s="504" t="s">
        <v>209</v>
      </c>
      <c r="E242" s="504" t="s">
        <v>2060</v>
      </c>
      <c r="F242" s="504" t="s">
        <v>2048</v>
      </c>
      <c r="G242" s="504" t="s">
        <v>2057</v>
      </c>
      <c r="H242" s="504" t="s">
        <v>2057</v>
      </c>
      <c r="I242" s="504" t="s">
        <v>2057</v>
      </c>
      <c r="J242" s="504" t="s">
        <v>2053</v>
      </c>
      <c r="K242" s="504"/>
      <c r="L242" s="402"/>
      <c r="M242" s="506" t="s">
        <v>2301</v>
      </c>
      <c r="N242" s="506" t="s">
        <v>1760</v>
      </c>
      <c r="Q242" s="493" t="s">
        <v>2047</v>
      </c>
    </row>
    <row r="243" spans="1:22" ht="15.5">
      <c r="A243" s="502">
        <v>10</v>
      </c>
      <c r="B243" s="502">
        <v>1</v>
      </c>
      <c r="C243" s="509" t="s">
        <v>2115</v>
      </c>
      <c r="D243" s="509" t="s">
        <v>209</v>
      </c>
      <c r="E243" s="509" t="s">
        <v>2060</v>
      </c>
      <c r="F243" s="509" t="s">
        <v>2048</v>
      </c>
      <c r="G243" s="509" t="s">
        <v>2057</v>
      </c>
      <c r="H243" s="509" t="s">
        <v>2057</v>
      </c>
      <c r="I243" s="509" t="s">
        <v>2057</v>
      </c>
      <c r="J243" s="509" t="s">
        <v>2053</v>
      </c>
      <c r="K243" s="509" t="s">
        <v>2048</v>
      </c>
      <c r="L243" s="402" t="s">
        <v>974</v>
      </c>
      <c r="M243" s="512" t="s">
        <v>1956</v>
      </c>
      <c r="N243" s="512" t="s">
        <v>1760</v>
      </c>
      <c r="O243" t="s">
        <v>974</v>
      </c>
      <c r="P243" t="e">
        <v>#N/A</v>
      </c>
      <c r="Q243" s="493">
        <v>1658.28</v>
      </c>
      <c r="R243">
        <v>30</v>
      </c>
      <c r="U243" s="500" t="s">
        <v>206</v>
      </c>
      <c r="V243" s="501">
        <v>0</v>
      </c>
    </row>
    <row r="244" spans="1:22" ht="15.5">
      <c r="A244" s="518"/>
      <c r="B244" s="515"/>
      <c r="C244" s="515"/>
      <c r="D244" s="515"/>
      <c r="E244" s="515"/>
      <c r="F244" s="515"/>
      <c r="G244" s="515"/>
      <c r="H244" s="515"/>
      <c r="I244" s="515"/>
      <c r="J244" s="515"/>
      <c r="K244" s="515"/>
      <c r="L244" s="402"/>
      <c r="M244" s="506"/>
      <c r="N244" s="520"/>
      <c r="Q244" s="493" t="s">
        <v>2047</v>
      </c>
    </row>
    <row r="245" spans="1:22" ht="15.5">
      <c r="A245" s="502">
        <v>4</v>
      </c>
      <c r="B245" s="521">
        <v>1</v>
      </c>
      <c r="C245" s="504" t="s">
        <v>2115</v>
      </c>
      <c r="D245" s="504" t="s">
        <v>209</v>
      </c>
      <c r="E245" s="504" t="s">
        <v>2053</v>
      </c>
      <c r="F245" s="504"/>
      <c r="G245" s="504"/>
      <c r="H245" s="504"/>
      <c r="I245" s="523"/>
      <c r="J245" s="504"/>
      <c r="K245" s="504"/>
      <c r="L245" s="402"/>
      <c r="M245" s="506" t="s">
        <v>2302</v>
      </c>
      <c r="N245" s="505" t="s">
        <v>2303</v>
      </c>
      <c r="Q245" s="493" t="s">
        <v>2047</v>
      </c>
    </row>
    <row r="246" spans="1:22" ht="15.5">
      <c r="A246" s="502">
        <v>5</v>
      </c>
      <c r="B246" s="521">
        <v>1</v>
      </c>
      <c r="C246" s="504" t="s">
        <v>2115</v>
      </c>
      <c r="D246" s="504" t="s">
        <v>209</v>
      </c>
      <c r="E246" s="504" t="s">
        <v>2053</v>
      </c>
      <c r="F246" s="504" t="s">
        <v>2048</v>
      </c>
      <c r="G246" s="504"/>
      <c r="H246" s="504"/>
      <c r="I246" s="523"/>
      <c r="J246" s="504"/>
      <c r="K246" s="504"/>
      <c r="L246" s="402"/>
      <c r="M246" s="506" t="s">
        <v>2304</v>
      </c>
      <c r="N246" s="505" t="s">
        <v>1779</v>
      </c>
      <c r="Q246" s="493" t="s">
        <v>2047</v>
      </c>
    </row>
    <row r="247" spans="1:22" ht="15.5">
      <c r="A247" s="502">
        <v>6</v>
      </c>
      <c r="B247" s="521">
        <v>1</v>
      </c>
      <c r="C247" s="504" t="s">
        <v>2115</v>
      </c>
      <c r="D247" s="504" t="s">
        <v>209</v>
      </c>
      <c r="E247" s="504" t="s">
        <v>2053</v>
      </c>
      <c r="F247" s="504" t="s">
        <v>2048</v>
      </c>
      <c r="G247" s="504" t="s">
        <v>2057</v>
      </c>
      <c r="H247" s="504"/>
      <c r="I247" s="523"/>
      <c r="J247" s="504"/>
      <c r="K247" s="504"/>
      <c r="L247" s="402"/>
      <c r="M247" s="506" t="s">
        <v>2305</v>
      </c>
      <c r="N247" s="505" t="s">
        <v>1779</v>
      </c>
      <c r="Q247" s="493" t="s">
        <v>2047</v>
      </c>
    </row>
    <row r="248" spans="1:22" ht="15.5">
      <c r="A248" s="502">
        <v>7</v>
      </c>
      <c r="B248" s="521">
        <v>1</v>
      </c>
      <c r="C248" s="504" t="s">
        <v>2115</v>
      </c>
      <c r="D248" s="504" t="s">
        <v>209</v>
      </c>
      <c r="E248" s="504" t="s">
        <v>2053</v>
      </c>
      <c r="F248" s="504" t="s">
        <v>2048</v>
      </c>
      <c r="G248" s="504" t="s">
        <v>2057</v>
      </c>
      <c r="H248" s="504" t="s">
        <v>2057</v>
      </c>
      <c r="I248" s="523"/>
      <c r="J248" s="504"/>
      <c r="K248" s="504"/>
      <c r="L248" s="402"/>
      <c r="M248" s="506" t="s">
        <v>2306</v>
      </c>
      <c r="N248" s="505" t="s">
        <v>1779</v>
      </c>
      <c r="Q248" s="493" t="s">
        <v>2047</v>
      </c>
    </row>
    <row r="249" spans="1:22" ht="15.5">
      <c r="A249" s="502">
        <v>8</v>
      </c>
      <c r="B249" s="521">
        <v>1</v>
      </c>
      <c r="C249" s="504" t="s">
        <v>2115</v>
      </c>
      <c r="D249" s="504" t="s">
        <v>209</v>
      </c>
      <c r="E249" s="504" t="s">
        <v>2053</v>
      </c>
      <c r="F249" s="504" t="s">
        <v>2048</v>
      </c>
      <c r="G249" s="504" t="s">
        <v>2057</v>
      </c>
      <c r="H249" s="504" t="s">
        <v>2057</v>
      </c>
      <c r="I249" s="504" t="s">
        <v>2057</v>
      </c>
      <c r="J249" s="504"/>
      <c r="K249" s="504"/>
      <c r="L249" s="402"/>
      <c r="M249" s="506" t="s">
        <v>2307</v>
      </c>
      <c r="N249" s="505" t="s">
        <v>1779</v>
      </c>
      <c r="Q249" s="493" t="s">
        <v>2047</v>
      </c>
    </row>
    <row r="250" spans="1:22" ht="15.5">
      <c r="A250" s="502">
        <v>9</v>
      </c>
      <c r="B250" s="521">
        <v>1</v>
      </c>
      <c r="C250" s="504" t="s">
        <v>2115</v>
      </c>
      <c r="D250" s="504" t="s">
        <v>209</v>
      </c>
      <c r="E250" s="504" t="s">
        <v>2053</v>
      </c>
      <c r="F250" s="504" t="s">
        <v>2048</v>
      </c>
      <c r="G250" s="504" t="s">
        <v>2057</v>
      </c>
      <c r="H250" s="504" t="s">
        <v>2057</v>
      </c>
      <c r="I250" s="504" t="s">
        <v>2057</v>
      </c>
      <c r="J250" s="504" t="s">
        <v>2048</v>
      </c>
      <c r="K250" s="504"/>
      <c r="L250" s="402"/>
      <c r="M250" s="506" t="s">
        <v>2308</v>
      </c>
      <c r="N250" s="505" t="s">
        <v>1779</v>
      </c>
      <c r="Q250" s="493" t="s">
        <v>2047</v>
      </c>
    </row>
    <row r="251" spans="1:22" ht="15.5">
      <c r="A251" s="502">
        <v>10</v>
      </c>
      <c r="B251" s="502">
        <v>1</v>
      </c>
      <c r="C251" s="509" t="s">
        <v>2115</v>
      </c>
      <c r="D251" s="509" t="s">
        <v>209</v>
      </c>
      <c r="E251" s="509" t="s">
        <v>2053</v>
      </c>
      <c r="F251" s="509" t="s">
        <v>2048</v>
      </c>
      <c r="G251" s="509" t="s">
        <v>2057</v>
      </c>
      <c r="H251" s="509" t="s">
        <v>2057</v>
      </c>
      <c r="I251" s="509" t="s">
        <v>2057</v>
      </c>
      <c r="J251" s="509" t="s">
        <v>2048</v>
      </c>
      <c r="K251" s="509" t="s">
        <v>2048</v>
      </c>
      <c r="L251" s="402" t="s">
        <v>1066</v>
      </c>
      <c r="M251" s="512" t="s">
        <v>1980</v>
      </c>
      <c r="N251" s="501" t="s">
        <v>1779</v>
      </c>
      <c r="O251" t="s">
        <v>1066</v>
      </c>
      <c r="P251" t="s">
        <v>1067</v>
      </c>
      <c r="Q251" s="493">
        <v>59651.93</v>
      </c>
      <c r="R251" s="525" t="s">
        <v>2309</v>
      </c>
      <c r="U251" s="526" t="s">
        <v>206</v>
      </c>
      <c r="V251" s="527" t="s">
        <v>2057</v>
      </c>
    </row>
    <row r="252" spans="1:22" ht="15.5">
      <c r="A252" s="502"/>
      <c r="B252" s="502"/>
      <c r="C252" s="509"/>
      <c r="D252" s="509"/>
      <c r="E252" s="509"/>
      <c r="F252" s="509"/>
      <c r="G252" s="509"/>
      <c r="H252" s="509"/>
      <c r="I252" s="509"/>
      <c r="J252" s="509"/>
      <c r="K252" s="509"/>
      <c r="L252" s="402"/>
      <c r="M252" s="512"/>
      <c r="N252" s="512"/>
      <c r="Q252" s="493" t="s">
        <v>2047</v>
      </c>
      <c r="U252" s="500"/>
      <c r="V252" s="501"/>
    </row>
    <row r="253" spans="1:22" ht="15.5">
      <c r="A253" s="508">
        <v>2</v>
      </c>
      <c r="B253" s="503">
        <v>1</v>
      </c>
      <c r="C253" s="494" t="s">
        <v>2119</v>
      </c>
      <c r="D253" s="504"/>
      <c r="E253" s="510"/>
      <c r="F253" s="510"/>
      <c r="G253" s="510"/>
      <c r="H253" s="510"/>
      <c r="I253" s="511"/>
      <c r="J253" s="510"/>
      <c r="K253" s="510"/>
      <c r="L253" s="402"/>
      <c r="M253" s="505" t="s">
        <v>2310</v>
      </c>
      <c r="N253" s="505" t="s">
        <v>2311</v>
      </c>
      <c r="Q253" s="493" t="s">
        <v>2047</v>
      </c>
    </row>
    <row r="254" spans="1:22" ht="15.5">
      <c r="A254" s="508">
        <v>3</v>
      </c>
      <c r="B254" s="503">
        <v>1</v>
      </c>
      <c r="C254" s="494" t="s">
        <v>2119</v>
      </c>
      <c r="D254" s="504" t="s">
        <v>209</v>
      </c>
      <c r="E254" s="494"/>
      <c r="F254" s="494"/>
      <c r="G254" s="494"/>
      <c r="H254" s="494"/>
      <c r="I254" s="507"/>
      <c r="J254" s="494"/>
      <c r="K254" s="494"/>
      <c r="L254" s="402"/>
      <c r="M254" s="505" t="s">
        <v>2312</v>
      </c>
      <c r="N254" s="505" t="s">
        <v>2311</v>
      </c>
      <c r="Q254" s="493" t="s">
        <v>2047</v>
      </c>
    </row>
    <row r="255" spans="1:22" ht="15.5">
      <c r="A255" s="502">
        <v>4</v>
      </c>
      <c r="B255" s="503">
        <v>1</v>
      </c>
      <c r="C255" s="494" t="s">
        <v>2119</v>
      </c>
      <c r="D255" s="504" t="s">
        <v>209</v>
      </c>
      <c r="E255" s="494" t="s">
        <v>2060</v>
      </c>
      <c r="F255" s="494"/>
      <c r="G255" s="494"/>
      <c r="H255" s="494"/>
      <c r="I255" s="507"/>
      <c r="J255" s="494"/>
      <c r="K255" s="494"/>
      <c r="L255" s="402"/>
      <c r="M255" s="505" t="s">
        <v>2313</v>
      </c>
      <c r="N255" s="505" t="s">
        <v>2314</v>
      </c>
      <c r="Q255" s="493" t="s">
        <v>2047</v>
      </c>
    </row>
    <row r="256" spans="1:22" ht="15.5">
      <c r="A256" s="502">
        <v>5</v>
      </c>
      <c r="B256" s="503">
        <v>1</v>
      </c>
      <c r="C256" s="494" t="s">
        <v>2119</v>
      </c>
      <c r="D256" s="504" t="s">
        <v>209</v>
      </c>
      <c r="E256" s="494" t="s">
        <v>2060</v>
      </c>
      <c r="F256" s="494" t="s">
        <v>2071</v>
      </c>
      <c r="G256" s="494"/>
      <c r="H256" s="494"/>
      <c r="I256" s="507"/>
      <c r="J256" s="494"/>
      <c r="K256" s="494"/>
      <c r="L256" s="402"/>
      <c r="M256" s="505" t="s">
        <v>2315</v>
      </c>
      <c r="N256" s="505" t="s">
        <v>2316</v>
      </c>
      <c r="Q256" s="493" t="s">
        <v>2047</v>
      </c>
    </row>
    <row r="257" spans="1:22" ht="15.5">
      <c r="A257" s="502">
        <v>6</v>
      </c>
      <c r="B257" s="503">
        <v>1</v>
      </c>
      <c r="C257" s="494" t="s">
        <v>2119</v>
      </c>
      <c r="D257" s="504" t="s">
        <v>209</v>
      </c>
      <c r="E257" s="494" t="s">
        <v>2060</v>
      </c>
      <c r="F257" s="494" t="s">
        <v>2071</v>
      </c>
      <c r="G257" s="494" t="s">
        <v>2057</v>
      </c>
      <c r="H257" s="494"/>
      <c r="I257" s="507"/>
      <c r="J257" s="494"/>
      <c r="K257" s="494"/>
      <c r="L257" s="402"/>
      <c r="M257" s="505" t="s">
        <v>2317</v>
      </c>
      <c r="N257" s="505" t="s">
        <v>2316</v>
      </c>
      <c r="Q257" s="493" t="s">
        <v>2047</v>
      </c>
    </row>
    <row r="258" spans="1:22" ht="15.5">
      <c r="A258" s="502">
        <v>7</v>
      </c>
      <c r="B258" s="503">
        <v>1</v>
      </c>
      <c r="C258" s="494" t="s">
        <v>2119</v>
      </c>
      <c r="D258" s="504" t="s">
        <v>209</v>
      </c>
      <c r="E258" s="494" t="s">
        <v>2060</v>
      </c>
      <c r="F258" s="494" t="s">
        <v>2071</v>
      </c>
      <c r="G258" s="494" t="s">
        <v>2057</v>
      </c>
      <c r="H258" s="494" t="s">
        <v>2048</v>
      </c>
      <c r="I258" s="507"/>
      <c r="J258" s="494"/>
      <c r="K258" s="494"/>
      <c r="L258" s="402"/>
      <c r="M258" s="505" t="s">
        <v>2318</v>
      </c>
      <c r="N258" s="505" t="s">
        <v>2319</v>
      </c>
      <c r="Q258" s="493" t="s">
        <v>2047</v>
      </c>
    </row>
    <row r="259" spans="1:22" ht="15.5">
      <c r="A259" s="502">
        <v>8</v>
      </c>
      <c r="B259" s="503">
        <v>1</v>
      </c>
      <c r="C259" s="494" t="s">
        <v>2119</v>
      </c>
      <c r="D259" s="504" t="s">
        <v>209</v>
      </c>
      <c r="E259" s="494" t="s">
        <v>2060</v>
      </c>
      <c r="F259" s="494" t="s">
        <v>2071</v>
      </c>
      <c r="G259" s="494" t="s">
        <v>2057</v>
      </c>
      <c r="H259" s="494" t="s">
        <v>2048</v>
      </c>
      <c r="I259" s="507" t="s">
        <v>2057</v>
      </c>
      <c r="J259" s="494"/>
      <c r="K259" s="494"/>
      <c r="L259" s="402"/>
      <c r="M259" s="505" t="s">
        <v>2320</v>
      </c>
      <c r="N259" s="505" t="s">
        <v>2319</v>
      </c>
      <c r="Q259" s="493" t="s">
        <v>2047</v>
      </c>
    </row>
    <row r="260" spans="1:22" ht="15.5">
      <c r="A260" s="502">
        <v>9</v>
      </c>
      <c r="B260" s="503">
        <v>1</v>
      </c>
      <c r="C260" s="494" t="s">
        <v>2119</v>
      </c>
      <c r="D260" s="504" t="s">
        <v>209</v>
      </c>
      <c r="E260" s="494" t="s">
        <v>2060</v>
      </c>
      <c r="F260" s="494" t="s">
        <v>2071</v>
      </c>
      <c r="G260" s="494" t="s">
        <v>2057</v>
      </c>
      <c r="H260" s="494" t="s">
        <v>2048</v>
      </c>
      <c r="I260" s="507" t="s">
        <v>2057</v>
      </c>
      <c r="J260" s="494" t="s">
        <v>2057</v>
      </c>
      <c r="K260" s="494"/>
      <c r="L260" s="402"/>
      <c r="M260" s="505" t="s">
        <v>2321</v>
      </c>
      <c r="N260" s="505" t="s">
        <v>2319</v>
      </c>
      <c r="Q260" s="493" t="s">
        <v>2047</v>
      </c>
    </row>
    <row r="261" spans="1:22" ht="15.5">
      <c r="A261" s="502">
        <v>10</v>
      </c>
      <c r="B261" s="508">
        <v>1</v>
      </c>
      <c r="C261" s="510" t="s">
        <v>2119</v>
      </c>
      <c r="D261" s="509" t="s">
        <v>209</v>
      </c>
      <c r="E261" s="510" t="s">
        <v>2060</v>
      </c>
      <c r="F261" s="510" t="s">
        <v>2071</v>
      </c>
      <c r="G261" s="510" t="s">
        <v>2057</v>
      </c>
      <c r="H261" s="510" t="s">
        <v>2048</v>
      </c>
      <c r="I261" s="511" t="s">
        <v>2057</v>
      </c>
      <c r="J261" s="510" t="s">
        <v>2057</v>
      </c>
      <c r="K261" s="510" t="s">
        <v>2048</v>
      </c>
      <c r="L261" s="402" t="s">
        <v>2322</v>
      </c>
      <c r="M261" s="501" t="s">
        <v>2323</v>
      </c>
      <c r="N261" s="501" t="s">
        <v>2319</v>
      </c>
      <c r="O261" t="s">
        <v>2322</v>
      </c>
      <c r="P261" t="e">
        <v>#N/A</v>
      </c>
      <c r="Q261" s="493">
        <v>0</v>
      </c>
      <c r="R261">
        <v>30</v>
      </c>
      <c r="U261" s="500" t="s">
        <v>206</v>
      </c>
      <c r="V261" s="501">
        <v>0</v>
      </c>
    </row>
    <row r="262" spans="1:22" ht="15.5">
      <c r="A262" s="508"/>
      <c r="B262" s="508"/>
      <c r="C262" s="510"/>
      <c r="D262" s="509"/>
      <c r="E262" s="510"/>
      <c r="F262" s="510"/>
      <c r="G262" s="510"/>
      <c r="H262" s="510"/>
      <c r="I262" s="511"/>
      <c r="J262" s="510"/>
      <c r="K262" s="510"/>
      <c r="L262" s="402"/>
      <c r="M262" s="501"/>
      <c r="N262" s="501"/>
      <c r="Q262" s="493" t="s">
        <v>2047</v>
      </c>
    </row>
    <row r="263" spans="1:22" ht="15.5">
      <c r="A263" s="502">
        <v>7</v>
      </c>
      <c r="B263" s="503">
        <v>1</v>
      </c>
      <c r="C263" s="494" t="s">
        <v>2119</v>
      </c>
      <c r="D263" s="504" t="s">
        <v>209</v>
      </c>
      <c r="E263" s="494" t="s">
        <v>2060</v>
      </c>
      <c r="F263" s="494" t="s">
        <v>2071</v>
      </c>
      <c r="G263" s="494" t="s">
        <v>2057</v>
      </c>
      <c r="H263" s="494" t="s">
        <v>2060</v>
      </c>
      <c r="I263" s="507"/>
      <c r="J263" s="494"/>
      <c r="K263" s="494"/>
      <c r="L263" s="402"/>
      <c r="M263" s="505" t="s">
        <v>2324</v>
      </c>
      <c r="N263" s="505" t="s">
        <v>2325</v>
      </c>
      <c r="Q263" s="493" t="s">
        <v>2047</v>
      </c>
    </row>
    <row r="264" spans="1:22" ht="15.5">
      <c r="A264" s="502">
        <v>8</v>
      </c>
      <c r="B264" s="503">
        <v>1</v>
      </c>
      <c r="C264" s="494" t="s">
        <v>2119</v>
      </c>
      <c r="D264" s="504" t="s">
        <v>209</v>
      </c>
      <c r="E264" s="494" t="s">
        <v>2060</v>
      </c>
      <c r="F264" s="494" t="s">
        <v>2071</v>
      </c>
      <c r="G264" s="494" t="s">
        <v>2057</v>
      </c>
      <c r="H264" s="494" t="s">
        <v>2060</v>
      </c>
      <c r="I264" s="507" t="s">
        <v>2057</v>
      </c>
      <c r="J264" s="494"/>
      <c r="K264" s="494"/>
      <c r="L264" s="402"/>
      <c r="M264" s="505" t="s">
        <v>2326</v>
      </c>
      <c r="N264" s="505" t="s">
        <v>2325</v>
      </c>
      <c r="Q264" s="493" t="s">
        <v>2047</v>
      </c>
    </row>
    <row r="265" spans="1:22" ht="15.5">
      <c r="A265" s="502">
        <v>9</v>
      </c>
      <c r="B265" s="503">
        <v>1</v>
      </c>
      <c r="C265" s="494" t="s">
        <v>2119</v>
      </c>
      <c r="D265" s="504" t="s">
        <v>209</v>
      </c>
      <c r="E265" s="494" t="s">
        <v>2060</v>
      </c>
      <c r="F265" s="494" t="s">
        <v>2071</v>
      </c>
      <c r="G265" s="494" t="s">
        <v>2057</v>
      </c>
      <c r="H265" s="494" t="s">
        <v>2060</v>
      </c>
      <c r="I265" s="507" t="s">
        <v>2057</v>
      </c>
      <c r="J265" s="494" t="s">
        <v>2057</v>
      </c>
      <c r="K265" s="494"/>
      <c r="L265" s="402"/>
      <c r="M265" s="505" t="s">
        <v>2327</v>
      </c>
      <c r="N265" s="505" t="s">
        <v>2325</v>
      </c>
      <c r="Q265" s="493" t="s">
        <v>2047</v>
      </c>
    </row>
    <row r="266" spans="1:22" ht="15.5">
      <c r="A266" s="502">
        <v>10</v>
      </c>
      <c r="B266" s="508">
        <v>1</v>
      </c>
      <c r="C266" s="510" t="s">
        <v>2119</v>
      </c>
      <c r="D266" s="509" t="s">
        <v>209</v>
      </c>
      <c r="E266" s="510" t="s">
        <v>2060</v>
      </c>
      <c r="F266" s="510" t="s">
        <v>2071</v>
      </c>
      <c r="G266" s="510" t="s">
        <v>2057</v>
      </c>
      <c r="H266" s="510" t="s">
        <v>2060</v>
      </c>
      <c r="I266" s="511" t="s">
        <v>2057</v>
      </c>
      <c r="J266" s="510" t="s">
        <v>2057</v>
      </c>
      <c r="K266" s="510" t="s">
        <v>2048</v>
      </c>
      <c r="L266" s="402" t="s">
        <v>2328</v>
      </c>
      <c r="M266" s="501" t="s">
        <v>2329</v>
      </c>
      <c r="N266" s="501" t="s">
        <v>2325</v>
      </c>
      <c r="O266" t="s">
        <v>2328</v>
      </c>
      <c r="P266" t="e">
        <v>#N/A</v>
      </c>
      <c r="Q266" s="493">
        <v>0</v>
      </c>
      <c r="R266">
        <v>30</v>
      </c>
      <c r="U266" s="500" t="s">
        <v>206</v>
      </c>
      <c r="V266" s="501">
        <v>0</v>
      </c>
    </row>
    <row r="267" spans="1:22" ht="15.5">
      <c r="A267" s="518"/>
      <c r="B267" s="515"/>
      <c r="C267" s="515"/>
      <c r="D267" s="515"/>
      <c r="E267" s="515"/>
      <c r="F267" s="515"/>
      <c r="G267" s="515"/>
      <c r="H267" s="515"/>
      <c r="I267" s="515"/>
      <c r="J267" s="515"/>
      <c r="K267" s="515"/>
      <c r="L267" s="402"/>
      <c r="M267" s="506"/>
      <c r="N267" s="520"/>
      <c r="Q267" s="493" t="s">
        <v>2047</v>
      </c>
    </row>
    <row r="268" spans="1:22" ht="15.5">
      <c r="A268" s="508">
        <v>2</v>
      </c>
      <c r="B268" s="503">
        <v>1</v>
      </c>
      <c r="C268" s="494" t="s">
        <v>2105</v>
      </c>
      <c r="D268" s="515"/>
      <c r="E268" s="510"/>
      <c r="F268" s="510"/>
      <c r="G268" s="510"/>
      <c r="H268" s="510"/>
      <c r="I268" s="511"/>
      <c r="J268" s="510"/>
      <c r="K268" s="510"/>
      <c r="L268" s="402"/>
      <c r="M268" s="505" t="s">
        <v>2330</v>
      </c>
      <c r="N268" s="520" t="s">
        <v>2331</v>
      </c>
      <c r="Q268" s="493" t="s">
        <v>2047</v>
      </c>
    </row>
    <row r="269" spans="1:22" ht="15.5">
      <c r="A269" s="508">
        <v>3</v>
      </c>
      <c r="B269" s="503">
        <v>1</v>
      </c>
      <c r="C269" s="494" t="s">
        <v>2105</v>
      </c>
      <c r="D269" s="504" t="s">
        <v>209</v>
      </c>
      <c r="E269" s="494"/>
      <c r="F269" s="494"/>
      <c r="G269" s="494"/>
      <c r="H269" s="494"/>
      <c r="I269" s="507"/>
      <c r="J269" s="494"/>
      <c r="K269" s="494"/>
      <c r="L269" s="402"/>
      <c r="M269" s="505" t="s">
        <v>2332</v>
      </c>
      <c r="N269" s="520" t="s">
        <v>2333</v>
      </c>
      <c r="Q269" s="493" t="s">
        <v>2047</v>
      </c>
    </row>
    <row r="270" spans="1:22" ht="15.5">
      <c r="A270" s="502">
        <v>4</v>
      </c>
      <c r="B270" s="503">
        <v>1</v>
      </c>
      <c r="C270" s="494" t="s">
        <v>2105</v>
      </c>
      <c r="D270" s="504" t="s">
        <v>209</v>
      </c>
      <c r="E270" s="494" t="s">
        <v>2060</v>
      </c>
      <c r="F270" s="494"/>
      <c r="G270" s="494"/>
      <c r="H270" s="494"/>
      <c r="I270" s="507"/>
      <c r="J270" s="494"/>
      <c r="K270" s="494"/>
      <c r="L270" s="402"/>
      <c r="M270" s="505" t="s">
        <v>2334</v>
      </c>
      <c r="N270" s="505" t="s">
        <v>2333</v>
      </c>
      <c r="Q270" s="493" t="s">
        <v>2047</v>
      </c>
    </row>
    <row r="271" spans="1:22" ht="15.5">
      <c r="A271" s="502">
        <v>5</v>
      </c>
      <c r="B271" s="503">
        <v>1</v>
      </c>
      <c r="C271" s="494" t="s">
        <v>2105</v>
      </c>
      <c r="D271" s="504" t="s">
        <v>209</v>
      </c>
      <c r="E271" s="494" t="s">
        <v>2060</v>
      </c>
      <c r="F271" s="494" t="s">
        <v>2057</v>
      </c>
      <c r="G271" s="494"/>
      <c r="H271" s="494"/>
      <c r="I271" s="507"/>
      <c r="J271" s="494"/>
      <c r="K271" s="494"/>
      <c r="L271" s="402"/>
      <c r="M271" s="505" t="s">
        <v>2335</v>
      </c>
      <c r="N271" s="505" t="s">
        <v>2333</v>
      </c>
      <c r="Q271" s="493" t="s">
        <v>2047</v>
      </c>
    </row>
    <row r="272" spans="1:22" ht="15.5">
      <c r="A272" s="502">
        <v>6</v>
      </c>
      <c r="B272" s="503">
        <v>1</v>
      </c>
      <c r="C272" s="494" t="s">
        <v>2105</v>
      </c>
      <c r="D272" s="504" t="s">
        <v>209</v>
      </c>
      <c r="E272" s="494" t="s">
        <v>2060</v>
      </c>
      <c r="F272" s="494" t="s">
        <v>2057</v>
      </c>
      <c r="G272" s="494" t="s">
        <v>2048</v>
      </c>
      <c r="H272" s="494"/>
      <c r="I272" s="507"/>
      <c r="J272" s="494"/>
      <c r="K272" s="494"/>
      <c r="L272" s="402"/>
      <c r="M272" s="505" t="s">
        <v>2336</v>
      </c>
      <c r="N272" s="505" t="s">
        <v>2337</v>
      </c>
      <c r="Q272" s="493" t="s">
        <v>2047</v>
      </c>
    </row>
    <row r="273" spans="1:22" ht="15.5">
      <c r="A273" s="502">
        <v>7</v>
      </c>
      <c r="B273" s="503">
        <v>1</v>
      </c>
      <c r="C273" s="494" t="s">
        <v>2105</v>
      </c>
      <c r="D273" s="504" t="s">
        <v>209</v>
      </c>
      <c r="E273" s="494" t="s">
        <v>2060</v>
      </c>
      <c r="F273" s="494" t="s">
        <v>2057</v>
      </c>
      <c r="G273" s="494" t="s">
        <v>2048</v>
      </c>
      <c r="H273" s="494" t="s">
        <v>2048</v>
      </c>
      <c r="I273" s="507"/>
      <c r="J273" s="494"/>
      <c r="K273" s="494"/>
      <c r="L273" s="402"/>
      <c r="M273" s="505" t="s">
        <v>2338</v>
      </c>
      <c r="N273" s="505" t="s">
        <v>2339</v>
      </c>
      <c r="Q273" s="493" t="s">
        <v>2047</v>
      </c>
    </row>
    <row r="274" spans="1:22" ht="15.5">
      <c r="A274" s="502">
        <v>8</v>
      </c>
      <c r="B274" s="503">
        <v>1</v>
      </c>
      <c r="C274" s="494" t="s">
        <v>2105</v>
      </c>
      <c r="D274" s="504" t="s">
        <v>209</v>
      </c>
      <c r="E274" s="494" t="s">
        <v>2060</v>
      </c>
      <c r="F274" s="494" t="s">
        <v>2057</v>
      </c>
      <c r="G274" s="494" t="s">
        <v>2048</v>
      </c>
      <c r="H274" s="494" t="s">
        <v>2048</v>
      </c>
      <c r="I274" s="494" t="s">
        <v>2057</v>
      </c>
      <c r="J274" s="494"/>
      <c r="K274" s="494"/>
      <c r="L274" s="402"/>
      <c r="M274" s="505" t="s">
        <v>2340</v>
      </c>
      <c r="N274" s="505" t="s">
        <v>2339</v>
      </c>
      <c r="Q274" s="493" t="s">
        <v>2047</v>
      </c>
    </row>
    <row r="275" spans="1:22" ht="15.5">
      <c r="A275" s="502">
        <v>9</v>
      </c>
      <c r="B275" s="503">
        <v>1</v>
      </c>
      <c r="C275" s="494" t="s">
        <v>2105</v>
      </c>
      <c r="D275" s="504" t="s">
        <v>209</v>
      </c>
      <c r="E275" s="494" t="s">
        <v>2060</v>
      </c>
      <c r="F275" s="494" t="s">
        <v>2057</v>
      </c>
      <c r="G275" s="494" t="s">
        <v>2048</v>
      </c>
      <c r="H275" s="494" t="s">
        <v>2048</v>
      </c>
      <c r="I275" s="494" t="s">
        <v>2057</v>
      </c>
      <c r="J275" s="494" t="s">
        <v>2048</v>
      </c>
      <c r="K275" s="494"/>
      <c r="L275" s="402"/>
      <c r="M275" s="505" t="s">
        <v>2341</v>
      </c>
      <c r="N275" s="505" t="s">
        <v>2339</v>
      </c>
      <c r="Q275" s="493" t="s">
        <v>2047</v>
      </c>
    </row>
    <row r="276" spans="1:22" ht="15.5">
      <c r="A276" s="502">
        <v>10</v>
      </c>
      <c r="B276" s="508">
        <v>1</v>
      </c>
      <c r="C276" s="510" t="s">
        <v>2105</v>
      </c>
      <c r="D276" s="509" t="s">
        <v>209</v>
      </c>
      <c r="E276" s="510" t="s">
        <v>2060</v>
      </c>
      <c r="F276" s="510" t="s">
        <v>2057</v>
      </c>
      <c r="G276" s="510" t="s">
        <v>2048</v>
      </c>
      <c r="H276" s="510" t="s">
        <v>2048</v>
      </c>
      <c r="I276" s="510" t="s">
        <v>2057</v>
      </c>
      <c r="J276" s="510" t="s">
        <v>2048</v>
      </c>
      <c r="K276" s="510" t="s">
        <v>2048</v>
      </c>
      <c r="L276" s="402" t="s">
        <v>2342</v>
      </c>
      <c r="M276" s="501" t="s">
        <v>2343</v>
      </c>
      <c r="N276" s="501" t="s">
        <v>2339</v>
      </c>
      <c r="O276" t="s">
        <v>2342</v>
      </c>
      <c r="P276" t="e">
        <v>#N/A</v>
      </c>
      <c r="Q276" s="493">
        <v>0</v>
      </c>
      <c r="R276">
        <v>30</v>
      </c>
      <c r="U276" s="500" t="s">
        <v>206</v>
      </c>
      <c r="V276" s="501">
        <v>0</v>
      </c>
    </row>
    <row r="277" spans="1:22" ht="15.5">
      <c r="A277" s="518"/>
      <c r="B277" s="515"/>
      <c r="C277" s="515"/>
      <c r="D277" s="515"/>
      <c r="E277" s="515"/>
      <c r="F277" s="515"/>
      <c r="G277" s="515"/>
      <c r="H277" s="515"/>
      <c r="I277" s="515"/>
      <c r="J277" s="515"/>
      <c r="K277" s="515"/>
      <c r="L277" s="402"/>
      <c r="M277" s="506"/>
      <c r="N277" s="520"/>
      <c r="Q277" s="493" t="s">
        <v>2047</v>
      </c>
    </row>
    <row r="278" spans="1:22" ht="15.5">
      <c r="A278" s="502">
        <v>7</v>
      </c>
      <c r="B278" s="503">
        <v>1</v>
      </c>
      <c r="C278" s="494" t="s">
        <v>2105</v>
      </c>
      <c r="D278" s="504" t="s">
        <v>209</v>
      </c>
      <c r="E278" s="494" t="s">
        <v>2060</v>
      </c>
      <c r="F278" s="494" t="s">
        <v>2057</v>
      </c>
      <c r="G278" s="494" t="s">
        <v>2048</v>
      </c>
      <c r="H278" s="494" t="s">
        <v>2060</v>
      </c>
      <c r="I278" s="507"/>
      <c r="J278" s="494"/>
      <c r="K278" s="494"/>
      <c r="L278" s="402"/>
      <c r="M278" s="505" t="s">
        <v>2344</v>
      </c>
      <c r="N278" s="505" t="s">
        <v>2345</v>
      </c>
      <c r="Q278" s="493" t="s">
        <v>2047</v>
      </c>
    </row>
    <row r="279" spans="1:22" ht="15.5">
      <c r="A279" s="502">
        <v>8</v>
      </c>
      <c r="B279" s="503">
        <v>1</v>
      </c>
      <c r="C279" s="494" t="s">
        <v>2105</v>
      </c>
      <c r="D279" s="504" t="s">
        <v>209</v>
      </c>
      <c r="E279" s="494" t="s">
        <v>2060</v>
      </c>
      <c r="F279" s="494" t="s">
        <v>2057</v>
      </c>
      <c r="G279" s="494" t="s">
        <v>2048</v>
      </c>
      <c r="H279" s="494" t="s">
        <v>2060</v>
      </c>
      <c r="I279" s="494" t="s">
        <v>2057</v>
      </c>
      <c r="J279" s="494"/>
      <c r="K279" s="494"/>
      <c r="L279" s="402"/>
      <c r="M279" s="505" t="s">
        <v>2346</v>
      </c>
      <c r="N279" s="505" t="s">
        <v>2345</v>
      </c>
      <c r="Q279" s="493" t="s">
        <v>2047</v>
      </c>
    </row>
    <row r="280" spans="1:22" ht="15.5">
      <c r="A280" s="502">
        <v>9</v>
      </c>
      <c r="B280" s="503">
        <v>1</v>
      </c>
      <c r="C280" s="494" t="s">
        <v>2105</v>
      </c>
      <c r="D280" s="504" t="s">
        <v>209</v>
      </c>
      <c r="E280" s="494" t="s">
        <v>2060</v>
      </c>
      <c r="F280" s="494" t="s">
        <v>2057</v>
      </c>
      <c r="G280" s="494" t="s">
        <v>2048</v>
      </c>
      <c r="H280" s="494" t="s">
        <v>2060</v>
      </c>
      <c r="I280" s="494" t="s">
        <v>2057</v>
      </c>
      <c r="J280" s="494" t="s">
        <v>2048</v>
      </c>
      <c r="K280" s="494"/>
      <c r="L280" s="402"/>
      <c r="M280" s="505" t="s">
        <v>2347</v>
      </c>
      <c r="N280" s="505" t="s">
        <v>2345</v>
      </c>
      <c r="Q280" s="493" t="s">
        <v>2047</v>
      </c>
    </row>
    <row r="281" spans="1:22" ht="15.5">
      <c r="A281" s="502">
        <v>10</v>
      </c>
      <c r="B281" s="508">
        <v>1</v>
      </c>
      <c r="C281" s="510" t="s">
        <v>2105</v>
      </c>
      <c r="D281" s="509" t="s">
        <v>209</v>
      </c>
      <c r="E281" s="510" t="s">
        <v>2060</v>
      </c>
      <c r="F281" s="510" t="s">
        <v>2057</v>
      </c>
      <c r="G281" s="510" t="s">
        <v>2048</v>
      </c>
      <c r="H281" s="510" t="s">
        <v>2060</v>
      </c>
      <c r="I281" s="510" t="s">
        <v>2057</v>
      </c>
      <c r="J281" s="510" t="s">
        <v>2048</v>
      </c>
      <c r="K281" s="510" t="s">
        <v>2048</v>
      </c>
      <c r="L281" s="402" t="s">
        <v>2348</v>
      </c>
      <c r="M281" s="501" t="s">
        <v>2349</v>
      </c>
      <c r="N281" s="501" t="s">
        <v>2345</v>
      </c>
      <c r="O281" t="s">
        <v>2348</v>
      </c>
      <c r="P281" t="e">
        <v>#N/A</v>
      </c>
      <c r="Q281" s="493">
        <v>0</v>
      </c>
      <c r="R281">
        <v>30</v>
      </c>
      <c r="U281" s="500" t="s">
        <v>206</v>
      </c>
      <c r="V281" s="501">
        <v>0</v>
      </c>
    </row>
    <row r="282" spans="1:22" ht="15.5">
      <c r="A282" s="518"/>
      <c r="B282" s="515"/>
      <c r="C282" s="515"/>
      <c r="D282" s="515"/>
      <c r="E282" s="515"/>
      <c r="F282" s="515"/>
      <c r="G282" s="515"/>
      <c r="H282" s="515"/>
      <c r="I282" s="515"/>
      <c r="J282" s="515"/>
      <c r="K282" s="515"/>
      <c r="L282" s="402"/>
      <c r="M282" s="506"/>
      <c r="N282" s="520"/>
      <c r="Q282" s="493" t="s">
        <v>2047</v>
      </c>
    </row>
    <row r="283" spans="1:22" ht="15.5">
      <c r="A283" s="502">
        <v>6</v>
      </c>
      <c r="B283" s="503">
        <v>1</v>
      </c>
      <c r="C283" s="494" t="s">
        <v>2105</v>
      </c>
      <c r="D283" s="504" t="s">
        <v>209</v>
      </c>
      <c r="E283" s="494" t="s">
        <v>2060</v>
      </c>
      <c r="F283" s="494" t="s">
        <v>2057</v>
      </c>
      <c r="G283" s="494" t="s">
        <v>2060</v>
      </c>
      <c r="H283" s="494"/>
      <c r="I283" s="507"/>
      <c r="J283" s="494"/>
      <c r="K283" s="494"/>
      <c r="L283" s="402"/>
      <c r="M283" s="505" t="s">
        <v>2350</v>
      </c>
      <c r="N283" s="505" t="s">
        <v>2351</v>
      </c>
      <c r="Q283" s="493" t="s">
        <v>2047</v>
      </c>
    </row>
    <row r="284" spans="1:22" ht="15.5">
      <c r="A284" s="502">
        <v>7</v>
      </c>
      <c r="B284" s="503">
        <v>1</v>
      </c>
      <c r="C284" s="494" t="s">
        <v>2105</v>
      </c>
      <c r="D284" s="504" t="s">
        <v>209</v>
      </c>
      <c r="E284" s="494" t="s">
        <v>2060</v>
      </c>
      <c r="F284" s="494" t="s">
        <v>2057</v>
      </c>
      <c r="G284" s="494" t="s">
        <v>2060</v>
      </c>
      <c r="H284" s="494" t="s">
        <v>2048</v>
      </c>
      <c r="I284" s="507"/>
      <c r="J284" s="494"/>
      <c r="K284" s="494"/>
      <c r="L284" s="402"/>
      <c r="M284" s="505" t="s">
        <v>2352</v>
      </c>
      <c r="N284" s="505" t="s">
        <v>1704</v>
      </c>
      <c r="Q284" s="493" t="s">
        <v>2047</v>
      </c>
    </row>
    <row r="285" spans="1:22" ht="15.5">
      <c r="A285" s="502">
        <v>8</v>
      </c>
      <c r="B285" s="503">
        <v>1</v>
      </c>
      <c r="C285" s="494" t="s">
        <v>2105</v>
      </c>
      <c r="D285" s="504" t="s">
        <v>209</v>
      </c>
      <c r="E285" s="494" t="s">
        <v>2060</v>
      </c>
      <c r="F285" s="494" t="s">
        <v>2057</v>
      </c>
      <c r="G285" s="494" t="s">
        <v>2060</v>
      </c>
      <c r="H285" s="494" t="s">
        <v>2048</v>
      </c>
      <c r="I285" s="494" t="s">
        <v>2057</v>
      </c>
      <c r="J285" s="494"/>
      <c r="K285" s="494"/>
      <c r="L285" s="402"/>
      <c r="M285" s="505" t="s">
        <v>2353</v>
      </c>
      <c r="N285" s="505" t="s">
        <v>1704</v>
      </c>
      <c r="Q285" s="493" t="s">
        <v>2047</v>
      </c>
    </row>
    <row r="286" spans="1:22" ht="15.5">
      <c r="A286" s="502">
        <v>9</v>
      </c>
      <c r="B286" s="503">
        <v>1</v>
      </c>
      <c r="C286" s="494" t="s">
        <v>2105</v>
      </c>
      <c r="D286" s="504" t="s">
        <v>209</v>
      </c>
      <c r="E286" s="494" t="s">
        <v>2060</v>
      </c>
      <c r="F286" s="494" t="s">
        <v>2057</v>
      </c>
      <c r="G286" s="494" t="s">
        <v>2060</v>
      </c>
      <c r="H286" s="494" t="s">
        <v>2048</v>
      </c>
      <c r="I286" s="494" t="s">
        <v>2057</v>
      </c>
      <c r="J286" s="494" t="s">
        <v>2048</v>
      </c>
      <c r="K286" s="494"/>
      <c r="L286" s="402"/>
      <c r="M286" s="505" t="s">
        <v>2354</v>
      </c>
      <c r="N286" s="505" t="s">
        <v>1704</v>
      </c>
      <c r="Q286" s="493" t="s">
        <v>2047</v>
      </c>
    </row>
    <row r="287" spans="1:22" ht="15.5">
      <c r="A287" s="502">
        <v>10</v>
      </c>
      <c r="B287" s="508">
        <v>1</v>
      </c>
      <c r="C287" s="510" t="s">
        <v>2105</v>
      </c>
      <c r="D287" s="509" t="s">
        <v>209</v>
      </c>
      <c r="E287" s="510" t="s">
        <v>2060</v>
      </c>
      <c r="F287" s="510" t="s">
        <v>2057</v>
      </c>
      <c r="G287" s="510" t="s">
        <v>2060</v>
      </c>
      <c r="H287" s="510" t="s">
        <v>2048</v>
      </c>
      <c r="I287" s="510" t="s">
        <v>2057</v>
      </c>
      <c r="J287" s="510" t="s">
        <v>2048</v>
      </c>
      <c r="K287" s="510" t="s">
        <v>2048</v>
      </c>
      <c r="L287" s="402" t="s">
        <v>1426</v>
      </c>
      <c r="M287" s="501" t="s">
        <v>1897</v>
      </c>
      <c r="N287" s="501" t="s">
        <v>1704</v>
      </c>
      <c r="O287" t="s">
        <v>1426</v>
      </c>
      <c r="P287" t="e">
        <v>#N/A</v>
      </c>
      <c r="Q287" s="493">
        <v>534578.34</v>
      </c>
      <c r="R287">
        <v>30</v>
      </c>
      <c r="U287" s="500" t="s">
        <v>206</v>
      </c>
      <c r="V287" s="501">
        <v>0</v>
      </c>
    </row>
    <row r="288" spans="1:22" ht="15.5">
      <c r="A288" s="508"/>
      <c r="B288" s="508"/>
      <c r="C288" s="510"/>
      <c r="D288" s="509"/>
      <c r="E288" s="510"/>
      <c r="F288" s="510"/>
      <c r="G288" s="510"/>
      <c r="H288" s="510"/>
      <c r="I288" s="510"/>
      <c r="J288" s="510"/>
      <c r="K288" s="510"/>
      <c r="L288" s="402"/>
      <c r="M288" s="501"/>
      <c r="N288" s="501"/>
      <c r="Q288" s="493" t="s">
        <v>2047</v>
      </c>
    </row>
    <row r="289" spans="1:22" ht="15.5">
      <c r="A289" s="502">
        <v>7</v>
      </c>
      <c r="B289" s="503">
        <v>1</v>
      </c>
      <c r="C289" s="494" t="s">
        <v>2105</v>
      </c>
      <c r="D289" s="504" t="s">
        <v>209</v>
      </c>
      <c r="E289" s="494" t="s">
        <v>2060</v>
      </c>
      <c r="F289" s="494" t="s">
        <v>2057</v>
      </c>
      <c r="G289" s="494" t="s">
        <v>2060</v>
      </c>
      <c r="H289" s="494" t="s">
        <v>2060</v>
      </c>
      <c r="I289" s="507"/>
      <c r="J289" s="494"/>
      <c r="K289" s="494"/>
      <c r="L289" s="402"/>
      <c r="M289" s="505" t="s">
        <v>2355</v>
      </c>
      <c r="N289" s="505" t="s">
        <v>1631</v>
      </c>
      <c r="Q289" s="493" t="s">
        <v>2047</v>
      </c>
    </row>
    <row r="290" spans="1:22" ht="15.5">
      <c r="A290" s="502">
        <v>8</v>
      </c>
      <c r="B290" s="503">
        <v>1</v>
      </c>
      <c r="C290" s="494" t="s">
        <v>2105</v>
      </c>
      <c r="D290" s="504" t="s">
        <v>209</v>
      </c>
      <c r="E290" s="494" t="s">
        <v>2060</v>
      </c>
      <c r="F290" s="494" t="s">
        <v>2057</v>
      </c>
      <c r="G290" s="494" t="s">
        <v>2060</v>
      </c>
      <c r="H290" s="494" t="s">
        <v>2060</v>
      </c>
      <c r="I290" s="494" t="s">
        <v>2057</v>
      </c>
      <c r="J290" s="494"/>
      <c r="K290" s="494"/>
      <c r="L290" s="402"/>
      <c r="M290" s="505" t="s">
        <v>2356</v>
      </c>
      <c r="N290" s="505" t="s">
        <v>1631</v>
      </c>
      <c r="Q290" s="493" t="s">
        <v>2047</v>
      </c>
    </row>
    <row r="291" spans="1:22" ht="15.5">
      <c r="A291" s="502">
        <v>9</v>
      </c>
      <c r="B291" s="503">
        <v>1</v>
      </c>
      <c r="C291" s="494" t="s">
        <v>2105</v>
      </c>
      <c r="D291" s="504" t="s">
        <v>209</v>
      </c>
      <c r="E291" s="494" t="s">
        <v>2060</v>
      </c>
      <c r="F291" s="494" t="s">
        <v>2057</v>
      </c>
      <c r="G291" s="494" t="s">
        <v>2060</v>
      </c>
      <c r="H291" s="494" t="s">
        <v>2060</v>
      </c>
      <c r="I291" s="494" t="s">
        <v>2057</v>
      </c>
      <c r="J291" s="494" t="s">
        <v>2048</v>
      </c>
      <c r="K291" s="494"/>
      <c r="L291" s="402"/>
      <c r="M291" s="505" t="s">
        <v>2357</v>
      </c>
      <c r="N291" s="505" t="s">
        <v>1631</v>
      </c>
      <c r="Q291" s="493" t="s">
        <v>2047</v>
      </c>
    </row>
    <row r="292" spans="1:22" ht="15.5">
      <c r="A292" s="502">
        <v>10</v>
      </c>
      <c r="B292" s="508">
        <v>1</v>
      </c>
      <c r="C292" s="510" t="s">
        <v>2105</v>
      </c>
      <c r="D292" s="509" t="s">
        <v>209</v>
      </c>
      <c r="E292" s="510" t="s">
        <v>2060</v>
      </c>
      <c r="F292" s="510" t="s">
        <v>2057</v>
      </c>
      <c r="G292" s="510" t="s">
        <v>2060</v>
      </c>
      <c r="H292" s="510" t="s">
        <v>2060</v>
      </c>
      <c r="I292" s="510" t="s">
        <v>2057</v>
      </c>
      <c r="J292" s="510" t="s">
        <v>2048</v>
      </c>
      <c r="K292" s="510" t="s">
        <v>2048</v>
      </c>
      <c r="L292" s="402" t="s">
        <v>1435</v>
      </c>
      <c r="M292" s="501" t="s">
        <v>1828</v>
      </c>
      <c r="N292" s="501" t="s">
        <v>1631</v>
      </c>
      <c r="O292" t="s">
        <v>1435</v>
      </c>
      <c r="P292" t="e">
        <v>#N/A</v>
      </c>
      <c r="Q292" s="493">
        <v>-241904.63</v>
      </c>
      <c r="R292">
        <v>30</v>
      </c>
      <c r="U292" s="500" t="s">
        <v>206</v>
      </c>
      <c r="V292" s="501">
        <v>0</v>
      </c>
    </row>
    <row r="293" spans="1:22" ht="15.5">
      <c r="A293" s="518"/>
      <c r="B293" s="515"/>
      <c r="C293" s="515"/>
      <c r="D293" s="515"/>
      <c r="E293" s="515"/>
      <c r="F293" s="515"/>
      <c r="G293" s="515"/>
      <c r="H293" s="515"/>
      <c r="I293" s="515"/>
      <c r="J293" s="515"/>
      <c r="K293" s="515"/>
      <c r="L293" s="402"/>
      <c r="M293" s="506"/>
      <c r="N293" s="520"/>
      <c r="Q293" s="493" t="s">
        <v>2047</v>
      </c>
    </row>
    <row r="294" spans="1:22" ht="15.5">
      <c r="A294" s="502">
        <v>6</v>
      </c>
      <c r="B294" s="503">
        <v>1</v>
      </c>
      <c r="C294" s="494" t="s">
        <v>2105</v>
      </c>
      <c r="D294" s="504" t="s">
        <v>209</v>
      </c>
      <c r="E294" s="494" t="s">
        <v>2060</v>
      </c>
      <c r="F294" s="494" t="s">
        <v>2057</v>
      </c>
      <c r="G294" s="494" t="s">
        <v>2053</v>
      </c>
      <c r="H294" s="494"/>
      <c r="I294" s="507"/>
      <c r="J294" s="494"/>
      <c r="K294" s="494"/>
      <c r="L294" s="402"/>
      <c r="M294" s="505" t="s">
        <v>2358</v>
      </c>
      <c r="N294" s="505" t="s">
        <v>2359</v>
      </c>
      <c r="Q294" s="493" t="s">
        <v>2047</v>
      </c>
    </row>
    <row r="295" spans="1:22" ht="15.5">
      <c r="A295" s="502">
        <v>7</v>
      </c>
      <c r="B295" s="503">
        <v>1</v>
      </c>
      <c r="C295" s="494" t="s">
        <v>2105</v>
      </c>
      <c r="D295" s="504" t="s">
        <v>209</v>
      </c>
      <c r="E295" s="494" t="s">
        <v>2060</v>
      </c>
      <c r="F295" s="494" t="s">
        <v>2057</v>
      </c>
      <c r="G295" s="494" t="s">
        <v>2053</v>
      </c>
      <c r="H295" s="494" t="s">
        <v>2048</v>
      </c>
      <c r="I295" s="507"/>
      <c r="J295" s="494"/>
      <c r="K295" s="494"/>
      <c r="L295" s="402"/>
      <c r="M295" s="505" t="s">
        <v>2360</v>
      </c>
      <c r="N295" s="505" t="s">
        <v>2361</v>
      </c>
      <c r="Q295" s="493" t="s">
        <v>2047</v>
      </c>
    </row>
    <row r="296" spans="1:22" ht="15.5">
      <c r="A296" s="502">
        <v>8</v>
      </c>
      <c r="B296" s="503">
        <v>1</v>
      </c>
      <c r="C296" s="494" t="s">
        <v>2105</v>
      </c>
      <c r="D296" s="504" t="s">
        <v>209</v>
      </c>
      <c r="E296" s="494" t="s">
        <v>2060</v>
      </c>
      <c r="F296" s="494" t="s">
        <v>2057</v>
      </c>
      <c r="G296" s="494" t="s">
        <v>2053</v>
      </c>
      <c r="H296" s="494" t="s">
        <v>2048</v>
      </c>
      <c r="I296" s="494" t="s">
        <v>2057</v>
      </c>
      <c r="J296" s="494"/>
      <c r="K296" s="494"/>
      <c r="L296" s="402"/>
      <c r="M296" s="505" t="s">
        <v>2362</v>
      </c>
      <c r="N296" s="505" t="s">
        <v>2361</v>
      </c>
      <c r="Q296" s="493" t="s">
        <v>2047</v>
      </c>
    </row>
    <row r="297" spans="1:22" ht="15.5">
      <c r="A297" s="502">
        <v>9</v>
      </c>
      <c r="B297" s="503">
        <v>1</v>
      </c>
      <c r="C297" s="494" t="s">
        <v>2105</v>
      </c>
      <c r="D297" s="504" t="s">
        <v>209</v>
      </c>
      <c r="E297" s="494" t="s">
        <v>2060</v>
      </c>
      <c r="F297" s="494" t="s">
        <v>2057</v>
      </c>
      <c r="G297" s="494" t="s">
        <v>2053</v>
      </c>
      <c r="H297" s="494" t="s">
        <v>2048</v>
      </c>
      <c r="I297" s="494" t="s">
        <v>2057</v>
      </c>
      <c r="J297" s="494" t="s">
        <v>2048</v>
      </c>
      <c r="K297" s="494"/>
      <c r="L297" s="402"/>
      <c r="M297" s="505" t="s">
        <v>2363</v>
      </c>
      <c r="N297" s="505" t="s">
        <v>2361</v>
      </c>
      <c r="Q297" s="493" t="s">
        <v>2047</v>
      </c>
    </row>
    <row r="298" spans="1:22" ht="15.5">
      <c r="A298" s="502">
        <v>10</v>
      </c>
      <c r="B298" s="508">
        <v>1</v>
      </c>
      <c r="C298" s="510" t="s">
        <v>2105</v>
      </c>
      <c r="D298" s="509" t="s">
        <v>209</v>
      </c>
      <c r="E298" s="510" t="s">
        <v>2060</v>
      </c>
      <c r="F298" s="510" t="s">
        <v>2057</v>
      </c>
      <c r="G298" s="510" t="s">
        <v>2053</v>
      </c>
      <c r="H298" s="510" t="s">
        <v>2048</v>
      </c>
      <c r="I298" s="510" t="s">
        <v>2057</v>
      </c>
      <c r="J298" s="510" t="s">
        <v>2048</v>
      </c>
      <c r="K298" s="510" t="s">
        <v>2048</v>
      </c>
      <c r="L298" s="402" t="s">
        <v>2364</v>
      </c>
      <c r="M298" s="501" t="s">
        <v>2365</v>
      </c>
      <c r="N298" s="501" t="s">
        <v>2361</v>
      </c>
      <c r="O298" t="s">
        <v>2364</v>
      </c>
      <c r="P298" t="e">
        <v>#N/A</v>
      </c>
      <c r="Q298" s="493">
        <v>0</v>
      </c>
      <c r="R298">
        <v>30</v>
      </c>
      <c r="U298" s="500" t="s">
        <v>206</v>
      </c>
      <c r="V298" s="501">
        <v>0</v>
      </c>
    </row>
    <row r="299" spans="1:22" ht="15.5">
      <c r="A299" s="518"/>
      <c r="B299" s="515"/>
      <c r="C299" s="515"/>
      <c r="D299" s="515"/>
      <c r="E299" s="515"/>
      <c r="F299" s="515"/>
      <c r="G299" s="515"/>
      <c r="H299" s="515"/>
      <c r="I299" s="515"/>
      <c r="J299" s="515"/>
      <c r="K299" s="515"/>
      <c r="L299" s="402"/>
      <c r="M299" s="506"/>
      <c r="N299" s="520"/>
      <c r="Q299" s="493" t="s">
        <v>2047</v>
      </c>
    </row>
    <row r="300" spans="1:22" ht="15.5">
      <c r="A300" s="502">
        <v>4</v>
      </c>
      <c r="B300" s="503">
        <v>1</v>
      </c>
      <c r="C300" s="494" t="s">
        <v>2105</v>
      </c>
      <c r="D300" s="504" t="s">
        <v>209</v>
      </c>
      <c r="E300" s="494" t="s">
        <v>2053</v>
      </c>
      <c r="F300" s="494"/>
      <c r="G300" s="494"/>
      <c r="H300" s="494"/>
      <c r="I300" s="507"/>
      <c r="J300" s="494"/>
      <c r="K300" s="494"/>
      <c r="L300" s="402"/>
      <c r="M300" s="505" t="s">
        <v>2366</v>
      </c>
      <c r="N300" s="505" t="s">
        <v>2367</v>
      </c>
      <c r="Q300" s="493" t="s">
        <v>2047</v>
      </c>
    </row>
    <row r="301" spans="1:22" ht="15.5">
      <c r="A301" s="502">
        <v>5</v>
      </c>
      <c r="B301" s="503">
        <v>1</v>
      </c>
      <c r="C301" s="494" t="s">
        <v>2105</v>
      </c>
      <c r="D301" s="504" t="s">
        <v>209</v>
      </c>
      <c r="E301" s="494" t="s">
        <v>2053</v>
      </c>
      <c r="F301" s="494" t="s">
        <v>2057</v>
      </c>
      <c r="G301" s="494"/>
      <c r="H301" s="494"/>
      <c r="I301" s="507"/>
      <c r="J301" s="494"/>
      <c r="K301" s="494"/>
      <c r="L301" s="402"/>
      <c r="M301" s="505" t="s">
        <v>2368</v>
      </c>
      <c r="N301" s="505" t="s">
        <v>2367</v>
      </c>
      <c r="Q301" s="493" t="s">
        <v>2047</v>
      </c>
    </row>
    <row r="302" spans="1:22" ht="15.5">
      <c r="A302" s="502">
        <v>6</v>
      </c>
      <c r="B302" s="503">
        <v>1</v>
      </c>
      <c r="C302" s="494" t="s">
        <v>2105</v>
      </c>
      <c r="D302" s="504" t="s">
        <v>209</v>
      </c>
      <c r="E302" s="494" t="s">
        <v>2053</v>
      </c>
      <c r="F302" s="494" t="s">
        <v>2057</v>
      </c>
      <c r="G302" s="494" t="s">
        <v>2057</v>
      </c>
      <c r="H302" s="494"/>
      <c r="I302" s="507"/>
      <c r="J302" s="494"/>
      <c r="K302" s="494"/>
      <c r="L302" s="402"/>
      <c r="M302" s="505" t="s">
        <v>2369</v>
      </c>
      <c r="N302" s="505" t="s">
        <v>2367</v>
      </c>
      <c r="Q302" s="493" t="s">
        <v>2047</v>
      </c>
    </row>
    <row r="303" spans="1:22" ht="15.5">
      <c r="A303" s="502">
        <v>7</v>
      </c>
      <c r="B303" s="503">
        <v>1</v>
      </c>
      <c r="C303" s="494" t="s">
        <v>2105</v>
      </c>
      <c r="D303" s="504" t="s">
        <v>209</v>
      </c>
      <c r="E303" s="494" t="s">
        <v>2053</v>
      </c>
      <c r="F303" s="494" t="s">
        <v>2057</v>
      </c>
      <c r="G303" s="494" t="s">
        <v>2057</v>
      </c>
      <c r="H303" s="494" t="s">
        <v>2048</v>
      </c>
      <c r="I303" s="494"/>
      <c r="J303" s="494"/>
      <c r="K303" s="494"/>
      <c r="L303" s="402"/>
      <c r="M303" s="505" t="s">
        <v>2370</v>
      </c>
      <c r="N303" s="505" t="s">
        <v>1705</v>
      </c>
      <c r="Q303" s="493" t="s">
        <v>2047</v>
      </c>
    </row>
    <row r="304" spans="1:22" ht="15.5">
      <c r="A304" s="502">
        <v>8</v>
      </c>
      <c r="B304" s="503">
        <v>1</v>
      </c>
      <c r="C304" s="494" t="s">
        <v>2105</v>
      </c>
      <c r="D304" s="504" t="s">
        <v>209</v>
      </c>
      <c r="E304" s="494" t="s">
        <v>2053</v>
      </c>
      <c r="F304" s="494" t="s">
        <v>2057</v>
      </c>
      <c r="G304" s="494" t="s">
        <v>2057</v>
      </c>
      <c r="H304" s="494" t="s">
        <v>2048</v>
      </c>
      <c r="I304" s="494" t="s">
        <v>2057</v>
      </c>
      <c r="J304" s="503"/>
      <c r="K304" s="503"/>
      <c r="L304" s="402"/>
      <c r="M304" s="505" t="s">
        <v>2371</v>
      </c>
      <c r="N304" s="505" t="s">
        <v>1705</v>
      </c>
      <c r="Q304" s="493" t="s">
        <v>2047</v>
      </c>
    </row>
    <row r="305" spans="1:22" ht="15.5">
      <c r="A305" s="502">
        <v>9</v>
      </c>
      <c r="B305" s="503">
        <v>1</v>
      </c>
      <c r="C305" s="494" t="s">
        <v>2105</v>
      </c>
      <c r="D305" s="504" t="s">
        <v>209</v>
      </c>
      <c r="E305" s="494" t="s">
        <v>2053</v>
      </c>
      <c r="F305" s="494" t="s">
        <v>2057</v>
      </c>
      <c r="G305" s="494" t="s">
        <v>2057</v>
      </c>
      <c r="H305" s="494" t="s">
        <v>2048</v>
      </c>
      <c r="I305" s="494" t="s">
        <v>2057</v>
      </c>
      <c r="J305" s="494" t="s">
        <v>2048</v>
      </c>
      <c r="K305" s="503"/>
      <c r="L305" s="402"/>
      <c r="M305" s="505" t="s">
        <v>2372</v>
      </c>
      <c r="N305" s="505" t="s">
        <v>1705</v>
      </c>
      <c r="Q305" s="493" t="s">
        <v>2047</v>
      </c>
    </row>
    <row r="306" spans="1:22" ht="15.5">
      <c r="A306" s="502">
        <v>10</v>
      </c>
      <c r="B306" s="508">
        <v>1</v>
      </c>
      <c r="C306" s="510" t="s">
        <v>2105</v>
      </c>
      <c r="D306" s="509" t="s">
        <v>209</v>
      </c>
      <c r="E306" s="510" t="s">
        <v>2053</v>
      </c>
      <c r="F306" s="510" t="s">
        <v>2057</v>
      </c>
      <c r="G306" s="510" t="s">
        <v>2057</v>
      </c>
      <c r="H306" s="510" t="s">
        <v>2048</v>
      </c>
      <c r="I306" s="510" t="s">
        <v>2057</v>
      </c>
      <c r="J306" s="510" t="s">
        <v>2048</v>
      </c>
      <c r="K306" s="510" t="s">
        <v>2048</v>
      </c>
      <c r="L306" s="402" t="s">
        <v>1442</v>
      </c>
      <c r="M306" s="501" t="s">
        <v>1898</v>
      </c>
      <c r="N306" s="501" t="s">
        <v>1705</v>
      </c>
      <c r="O306" t="s">
        <v>1442</v>
      </c>
      <c r="P306" t="e">
        <v>#N/A</v>
      </c>
      <c r="Q306" s="493">
        <v>10000</v>
      </c>
      <c r="R306">
        <v>30</v>
      </c>
      <c r="U306" s="500" t="s">
        <v>206</v>
      </c>
      <c r="V306" s="501">
        <v>0</v>
      </c>
    </row>
    <row r="307" spans="1:22" ht="15.5">
      <c r="A307" s="502"/>
      <c r="B307" s="508"/>
      <c r="C307" s="510"/>
      <c r="D307" s="509"/>
      <c r="E307" s="510"/>
      <c r="F307" s="510"/>
      <c r="G307" s="510"/>
      <c r="H307" s="510"/>
      <c r="I307" s="510"/>
      <c r="J307" s="510"/>
      <c r="K307" s="510"/>
      <c r="L307" s="402"/>
      <c r="M307" s="501"/>
      <c r="N307" s="501"/>
      <c r="U307" s="500"/>
      <c r="V307" s="501"/>
    </row>
    <row r="308" spans="1:22" ht="15.5">
      <c r="A308" s="502">
        <v>2</v>
      </c>
      <c r="B308" s="521">
        <v>1</v>
      </c>
      <c r="C308" s="504" t="s">
        <v>2128</v>
      </c>
      <c r="D308" s="521"/>
      <c r="E308" s="521"/>
      <c r="F308" s="521"/>
      <c r="G308" s="521"/>
      <c r="H308" s="521"/>
      <c r="I308" s="522"/>
      <c r="J308" s="521"/>
      <c r="K308" s="521"/>
      <c r="L308" s="402"/>
      <c r="M308" s="506" t="s">
        <v>2373</v>
      </c>
      <c r="N308" s="506" t="s">
        <v>1134</v>
      </c>
      <c r="U308" s="500"/>
      <c r="V308" s="501"/>
    </row>
    <row r="309" spans="1:22" ht="15.5">
      <c r="A309" s="508">
        <v>3</v>
      </c>
      <c r="B309" s="503">
        <v>1</v>
      </c>
      <c r="C309" s="504" t="s">
        <v>2128</v>
      </c>
      <c r="D309" s="504" t="s">
        <v>209</v>
      </c>
      <c r="E309" s="494"/>
      <c r="F309" s="494"/>
      <c r="G309" s="494"/>
      <c r="H309" s="494"/>
      <c r="I309" s="507"/>
      <c r="J309" s="494"/>
      <c r="K309" s="494"/>
      <c r="L309" s="402"/>
      <c r="M309" s="505" t="s">
        <v>2374</v>
      </c>
      <c r="N309" s="506" t="s">
        <v>1134</v>
      </c>
      <c r="U309" s="500"/>
      <c r="V309" s="501"/>
    </row>
    <row r="310" spans="1:22" ht="15.5">
      <c r="A310" s="502">
        <v>4</v>
      </c>
      <c r="B310" s="503">
        <v>1</v>
      </c>
      <c r="C310" s="504" t="s">
        <v>2128</v>
      </c>
      <c r="D310" s="504" t="s">
        <v>209</v>
      </c>
      <c r="E310" s="507" t="s">
        <v>2057</v>
      </c>
      <c r="F310" s="494"/>
      <c r="G310" s="494"/>
      <c r="H310" s="494"/>
      <c r="I310" s="507"/>
      <c r="J310" s="494"/>
      <c r="K310" s="494"/>
      <c r="L310" s="402"/>
      <c r="M310" s="505" t="s">
        <v>2375</v>
      </c>
      <c r="N310" s="506" t="s">
        <v>1134</v>
      </c>
      <c r="U310" s="500"/>
      <c r="V310" s="501"/>
    </row>
    <row r="311" spans="1:22" ht="15.5">
      <c r="A311" s="502">
        <v>5</v>
      </c>
      <c r="B311" s="503">
        <v>1</v>
      </c>
      <c r="C311" s="504" t="s">
        <v>2128</v>
      </c>
      <c r="D311" s="504" t="s">
        <v>209</v>
      </c>
      <c r="E311" s="507" t="s">
        <v>2057</v>
      </c>
      <c r="F311" s="507" t="s">
        <v>2057</v>
      </c>
      <c r="G311" s="494"/>
      <c r="H311" s="494"/>
      <c r="I311" s="507"/>
      <c r="J311" s="494"/>
      <c r="K311" s="494"/>
      <c r="L311" s="402"/>
      <c r="M311" s="505" t="s">
        <v>2376</v>
      </c>
      <c r="N311" s="506" t="s">
        <v>1134</v>
      </c>
      <c r="U311" s="500"/>
      <c r="V311" s="501"/>
    </row>
    <row r="312" spans="1:22" ht="15.5">
      <c r="A312" s="502">
        <v>6</v>
      </c>
      <c r="B312" s="503">
        <v>1</v>
      </c>
      <c r="C312" s="504" t="s">
        <v>2128</v>
      </c>
      <c r="D312" s="504" t="s">
        <v>209</v>
      </c>
      <c r="E312" s="507" t="s">
        <v>2057</v>
      </c>
      <c r="F312" s="507" t="s">
        <v>2057</v>
      </c>
      <c r="G312" s="507" t="s">
        <v>2057</v>
      </c>
      <c r="H312" s="494"/>
      <c r="I312" s="507"/>
      <c r="J312" s="494"/>
      <c r="K312" s="494"/>
      <c r="L312" s="402"/>
      <c r="M312" s="505" t="s">
        <v>2377</v>
      </c>
      <c r="N312" s="506" t="s">
        <v>1134</v>
      </c>
      <c r="U312" s="500"/>
      <c r="V312" s="501"/>
    </row>
    <row r="313" spans="1:22" ht="15.5">
      <c r="A313" s="502">
        <v>7</v>
      </c>
      <c r="B313" s="503">
        <v>1</v>
      </c>
      <c r="C313" s="504" t="s">
        <v>2128</v>
      </c>
      <c r="D313" s="504" t="s">
        <v>209</v>
      </c>
      <c r="E313" s="507" t="s">
        <v>2057</v>
      </c>
      <c r="F313" s="507" t="s">
        <v>2057</v>
      </c>
      <c r="G313" s="507" t="s">
        <v>2057</v>
      </c>
      <c r="H313" s="507" t="s">
        <v>2057</v>
      </c>
      <c r="I313" s="507"/>
      <c r="J313" s="494"/>
      <c r="K313" s="494"/>
      <c r="L313" s="402"/>
      <c r="M313" s="505" t="s">
        <v>2378</v>
      </c>
      <c r="N313" s="506" t="s">
        <v>1134</v>
      </c>
      <c r="U313" s="500"/>
      <c r="V313" s="501"/>
    </row>
    <row r="314" spans="1:22" ht="15.5">
      <c r="A314" s="502">
        <v>8</v>
      </c>
      <c r="B314" s="503">
        <v>1</v>
      </c>
      <c r="C314" s="504" t="s">
        <v>2128</v>
      </c>
      <c r="D314" s="504" t="s">
        <v>209</v>
      </c>
      <c r="E314" s="507" t="s">
        <v>2057</v>
      </c>
      <c r="F314" s="507" t="s">
        <v>2057</v>
      </c>
      <c r="G314" s="507" t="s">
        <v>2057</v>
      </c>
      <c r="H314" s="507" t="s">
        <v>2057</v>
      </c>
      <c r="I314" s="507" t="s">
        <v>2057</v>
      </c>
      <c r="J314" s="494"/>
      <c r="K314" s="494"/>
      <c r="L314" s="402"/>
      <c r="M314" s="505" t="s">
        <v>2379</v>
      </c>
      <c r="N314" s="506" t="s">
        <v>1134</v>
      </c>
      <c r="U314" s="500"/>
      <c r="V314" s="501"/>
    </row>
    <row r="315" spans="1:22" ht="15.5">
      <c r="A315" s="502">
        <v>9</v>
      </c>
      <c r="B315" s="503">
        <v>1</v>
      </c>
      <c r="C315" s="504" t="s">
        <v>2128</v>
      </c>
      <c r="D315" s="504" t="s">
        <v>209</v>
      </c>
      <c r="E315" s="507" t="s">
        <v>2057</v>
      </c>
      <c r="F315" s="507" t="s">
        <v>2057</v>
      </c>
      <c r="G315" s="507" t="s">
        <v>2057</v>
      </c>
      <c r="H315" s="507" t="s">
        <v>2057</v>
      </c>
      <c r="I315" s="507" t="s">
        <v>2057</v>
      </c>
      <c r="J315" s="507" t="s">
        <v>2057</v>
      </c>
      <c r="K315" s="494"/>
      <c r="L315" s="402"/>
      <c r="M315" s="505" t="s">
        <v>2380</v>
      </c>
      <c r="N315" s="506" t="s">
        <v>1134</v>
      </c>
      <c r="U315" s="500"/>
      <c r="V315" s="501"/>
    </row>
    <row r="316" spans="1:22" ht="15.5">
      <c r="A316" s="502">
        <v>10</v>
      </c>
      <c r="B316" s="508">
        <v>1</v>
      </c>
      <c r="C316" s="510" t="s">
        <v>2128</v>
      </c>
      <c r="D316" s="509" t="s">
        <v>209</v>
      </c>
      <c r="E316" s="511" t="s">
        <v>2057</v>
      </c>
      <c r="F316" s="511" t="s">
        <v>2057</v>
      </c>
      <c r="G316" s="511" t="s">
        <v>2057</v>
      </c>
      <c r="H316" s="511" t="s">
        <v>2057</v>
      </c>
      <c r="I316" s="511" t="s">
        <v>2057</v>
      </c>
      <c r="J316" s="511" t="s">
        <v>2057</v>
      </c>
      <c r="K316" s="510" t="s">
        <v>2048</v>
      </c>
      <c r="L316" s="402"/>
      <c r="M316" s="501" t="s">
        <v>1977</v>
      </c>
      <c r="N316" s="512" t="s">
        <v>1134</v>
      </c>
      <c r="R316">
        <v>30</v>
      </c>
      <c r="U316" s="500" t="s">
        <v>206</v>
      </c>
      <c r="V316" s="501">
        <v>0</v>
      </c>
    </row>
    <row r="317" spans="1:22" ht="15.5">
      <c r="A317" s="502"/>
      <c r="B317" s="508"/>
      <c r="C317" s="510"/>
      <c r="D317" s="509"/>
      <c r="E317" s="510"/>
      <c r="F317" s="510"/>
      <c r="G317" s="510"/>
      <c r="H317" s="510"/>
      <c r="I317" s="510"/>
      <c r="J317" s="510"/>
      <c r="K317" s="510"/>
      <c r="L317" s="402"/>
      <c r="M317" s="501"/>
      <c r="N317" s="501"/>
      <c r="U317" s="500"/>
      <c r="V317" s="501"/>
    </row>
    <row r="318" spans="1:22" ht="15.5">
      <c r="A318" s="508">
        <v>2</v>
      </c>
      <c r="B318" s="503">
        <v>1</v>
      </c>
      <c r="C318" s="494" t="s">
        <v>2138</v>
      </c>
      <c r="D318" s="515"/>
      <c r="E318" s="515"/>
      <c r="F318" s="494"/>
      <c r="G318" s="494"/>
      <c r="H318" s="510"/>
      <c r="I318" s="511"/>
      <c r="J318" s="511"/>
      <c r="K318" s="510"/>
      <c r="L318" s="402"/>
      <c r="M318" s="505" t="s">
        <v>2381</v>
      </c>
      <c r="N318" s="520" t="s">
        <v>2382</v>
      </c>
      <c r="Q318" s="493" t="s">
        <v>2047</v>
      </c>
    </row>
    <row r="319" spans="1:22" ht="15.5">
      <c r="A319" s="508">
        <v>3</v>
      </c>
      <c r="B319" s="503">
        <v>1</v>
      </c>
      <c r="C319" s="494" t="s">
        <v>2138</v>
      </c>
      <c r="D319" s="504" t="s">
        <v>209</v>
      </c>
      <c r="E319" s="515"/>
      <c r="F319" s="494"/>
      <c r="G319" s="494"/>
      <c r="H319" s="494"/>
      <c r="I319" s="507"/>
      <c r="J319" s="494"/>
      <c r="K319" s="494"/>
      <c r="L319" s="402"/>
      <c r="M319" s="505" t="s">
        <v>2383</v>
      </c>
      <c r="N319" s="520" t="s">
        <v>2382</v>
      </c>
      <c r="Q319" s="493" t="s">
        <v>2047</v>
      </c>
    </row>
    <row r="320" spans="1:22" ht="15.5">
      <c r="A320" s="502">
        <v>4</v>
      </c>
      <c r="B320" s="503">
        <v>1</v>
      </c>
      <c r="C320" s="494" t="s">
        <v>2138</v>
      </c>
      <c r="D320" s="504" t="s">
        <v>209</v>
      </c>
      <c r="E320" s="494" t="s">
        <v>2060</v>
      </c>
      <c r="F320" s="494"/>
      <c r="G320" s="494"/>
      <c r="H320" s="494"/>
      <c r="I320" s="507"/>
      <c r="J320" s="494"/>
      <c r="K320" s="494"/>
      <c r="L320" s="402"/>
      <c r="M320" s="505" t="s">
        <v>2384</v>
      </c>
      <c r="N320" s="520" t="s">
        <v>2382</v>
      </c>
      <c r="Q320" s="493" t="s">
        <v>2047</v>
      </c>
    </row>
    <row r="321" spans="1:22" ht="15.5">
      <c r="A321" s="502">
        <v>5</v>
      </c>
      <c r="B321" s="503">
        <v>1</v>
      </c>
      <c r="C321" s="494" t="s">
        <v>2138</v>
      </c>
      <c r="D321" s="504" t="s">
        <v>209</v>
      </c>
      <c r="E321" s="494" t="s">
        <v>2060</v>
      </c>
      <c r="F321" s="494" t="s">
        <v>2060</v>
      </c>
      <c r="G321" s="494"/>
      <c r="H321" s="494"/>
      <c r="I321" s="507"/>
      <c r="J321" s="494"/>
      <c r="K321" s="494"/>
      <c r="L321" s="402"/>
      <c r="M321" s="505" t="s">
        <v>2385</v>
      </c>
      <c r="N321" s="505" t="s">
        <v>2386</v>
      </c>
      <c r="Q321" s="493" t="s">
        <v>2047</v>
      </c>
    </row>
    <row r="322" spans="1:22" ht="15.5">
      <c r="A322" s="502">
        <v>6</v>
      </c>
      <c r="B322" s="503">
        <v>1</v>
      </c>
      <c r="C322" s="494" t="s">
        <v>2138</v>
      </c>
      <c r="D322" s="504" t="s">
        <v>209</v>
      </c>
      <c r="E322" s="494" t="s">
        <v>2060</v>
      </c>
      <c r="F322" s="494" t="s">
        <v>2060</v>
      </c>
      <c r="G322" s="494" t="s">
        <v>2057</v>
      </c>
      <c r="H322" s="494"/>
      <c r="I322" s="507"/>
      <c r="J322" s="494"/>
      <c r="K322" s="494"/>
      <c r="L322" s="402"/>
      <c r="M322" s="505" t="s">
        <v>2387</v>
      </c>
      <c r="N322" s="505" t="s">
        <v>2386</v>
      </c>
      <c r="Q322" s="493" t="s">
        <v>2047</v>
      </c>
    </row>
    <row r="323" spans="1:22" ht="15.5">
      <c r="A323" s="502">
        <v>7</v>
      </c>
      <c r="B323" s="503">
        <v>1</v>
      </c>
      <c r="C323" s="494" t="s">
        <v>2138</v>
      </c>
      <c r="D323" s="504" t="s">
        <v>209</v>
      </c>
      <c r="E323" s="494" t="s">
        <v>2060</v>
      </c>
      <c r="F323" s="494" t="s">
        <v>2060</v>
      </c>
      <c r="G323" s="494" t="s">
        <v>2057</v>
      </c>
      <c r="H323" s="494" t="s">
        <v>2048</v>
      </c>
      <c r="I323" s="507"/>
      <c r="J323" s="494"/>
      <c r="K323" s="494"/>
      <c r="L323" s="402"/>
      <c r="M323" s="505" t="s">
        <v>2388</v>
      </c>
      <c r="N323" s="505" t="s">
        <v>2389</v>
      </c>
      <c r="Q323" s="493" t="s">
        <v>2047</v>
      </c>
    </row>
    <row r="324" spans="1:22" ht="15.5">
      <c r="A324" s="502">
        <v>8</v>
      </c>
      <c r="B324" s="503">
        <v>1</v>
      </c>
      <c r="C324" s="494" t="s">
        <v>2138</v>
      </c>
      <c r="D324" s="504" t="s">
        <v>209</v>
      </c>
      <c r="E324" s="494" t="s">
        <v>2060</v>
      </c>
      <c r="F324" s="494" t="s">
        <v>2060</v>
      </c>
      <c r="G324" s="494" t="s">
        <v>2057</v>
      </c>
      <c r="H324" s="494" t="s">
        <v>2048</v>
      </c>
      <c r="I324" s="494" t="s">
        <v>2057</v>
      </c>
      <c r="J324" s="494"/>
      <c r="K324" s="494"/>
      <c r="L324" s="402"/>
      <c r="M324" s="505" t="s">
        <v>2390</v>
      </c>
      <c r="N324" s="505" t="s">
        <v>2389</v>
      </c>
      <c r="Q324" s="493" t="s">
        <v>2047</v>
      </c>
    </row>
    <row r="325" spans="1:22" ht="15.5">
      <c r="A325" s="502">
        <v>9</v>
      </c>
      <c r="B325" s="503">
        <v>1</v>
      </c>
      <c r="C325" s="494" t="s">
        <v>2138</v>
      </c>
      <c r="D325" s="504" t="s">
        <v>209</v>
      </c>
      <c r="E325" s="494" t="s">
        <v>2060</v>
      </c>
      <c r="F325" s="494" t="s">
        <v>2060</v>
      </c>
      <c r="G325" s="494" t="s">
        <v>2057</v>
      </c>
      <c r="H325" s="494" t="s">
        <v>2048</v>
      </c>
      <c r="I325" s="494" t="s">
        <v>2057</v>
      </c>
      <c r="J325" s="494" t="s">
        <v>2057</v>
      </c>
      <c r="K325" s="494"/>
      <c r="L325" s="402"/>
      <c r="M325" s="505" t="s">
        <v>2391</v>
      </c>
      <c r="N325" s="505" t="s">
        <v>2389</v>
      </c>
      <c r="Q325" s="493" t="s">
        <v>2047</v>
      </c>
    </row>
    <row r="326" spans="1:22" ht="15.5">
      <c r="A326" s="502">
        <v>10</v>
      </c>
      <c r="B326" s="508">
        <v>1</v>
      </c>
      <c r="C326" s="510" t="s">
        <v>2138</v>
      </c>
      <c r="D326" s="509" t="s">
        <v>209</v>
      </c>
      <c r="E326" s="510" t="s">
        <v>2060</v>
      </c>
      <c r="F326" s="510" t="s">
        <v>2060</v>
      </c>
      <c r="G326" s="510" t="s">
        <v>2057</v>
      </c>
      <c r="H326" s="510" t="s">
        <v>2048</v>
      </c>
      <c r="I326" s="510" t="s">
        <v>2057</v>
      </c>
      <c r="J326" s="510" t="s">
        <v>2057</v>
      </c>
      <c r="K326" s="510" t="s">
        <v>2048</v>
      </c>
      <c r="L326" s="402" t="s">
        <v>2392</v>
      </c>
      <c r="M326" s="501" t="s">
        <v>2393</v>
      </c>
      <c r="N326" s="501" t="s">
        <v>2389</v>
      </c>
      <c r="O326" t="s">
        <v>2392</v>
      </c>
      <c r="P326" t="e">
        <v>#N/A</v>
      </c>
      <c r="Q326" s="493">
        <v>0</v>
      </c>
      <c r="R326">
        <v>30</v>
      </c>
      <c r="U326" s="500" t="s">
        <v>206</v>
      </c>
      <c r="V326" s="501">
        <v>0</v>
      </c>
    </row>
    <row r="327" spans="1:22" ht="15.5">
      <c r="A327" s="508"/>
      <c r="B327" s="508"/>
      <c r="C327" s="510"/>
      <c r="D327" s="509"/>
      <c r="E327" s="510"/>
      <c r="F327" s="510"/>
      <c r="G327" s="510"/>
      <c r="H327" s="510"/>
      <c r="I327" s="510"/>
      <c r="J327" s="510"/>
      <c r="K327" s="510"/>
      <c r="L327" s="402"/>
      <c r="M327" s="501"/>
      <c r="N327" s="501"/>
      <c r="Q327" s="493" t="s">
        <v>2047</v>
      </c>
    </row>
    <row r="328" spans="1:22" ht="15.5">
      <c r="A328" s="502">
        <v>7</v>
      </c>
      <c r="B328" s="503">
        <v>1</v>
      </c>
      <c r="C328" s="494" t="s">
        <v>2138</v>
      </c>
      <c r="D328" s="504" t="s">
        <v>209</v>
      </c>
      <c r="E328" s="494" t="s">
        <v>2060</v>
      </c>
      <c r="F328" s="494" t="s">
        <v>2060</v>
      </c>
      <c r="G328" s="494" t="s">
        <v>2057</v>
      </c>
      <c r="H328" s="494" t="s">
        <v>2060</v>
      </c>
      <c r="I328" s="507"/>
      <c r="J328" s="494"/>
      <c r="K328" s="494"/>
      <c r="L328" s="402"/>
      <c r="M328" s="505" t="s">
        <v>2394</v>
      </c>
      <c r="N328" s="505" t="s">
        <v>2395</v>
      </c>
      <c r="Q328" s="493" t="s">
        <v>2047</v>
      </c>
    </row>
    <row r="329" spans="1:22" ht="15.5">
      <c r="A329" s="502">
        <v>8</v>
      </c>
      <c r="B329" s="503">
        <v>1</v>
      </c>
      <c r="C329" s="494" t="s">
        <v>2138</v>
      </c>
      <c r="D329" s="504" t="s">
        <v>209</v>
      </c>
      <c r="E329" s="494" t="s">
        <v>2060</v>
      </c>
      <c r="F329" s="494" t="s">
        <v>2060</v>
      </c>
      <c r="G329" s="494" t="s">
        <v>2057</v>
      </c>
      <c r="H329" s="494" t="s">
        <v>2060</v>
      </c>
      <c r="I329" s="494" t="s">
        <v>2057</v>
      </c>
      <c r="J329" s="494"/>
      <c r="K329" s="494"/>
      <c r="L329" s="402"/>
      <c r="M329" s="505" t="s">
        <v>2396</v>
      </c>
      <c r="N329" s="505" t="s">
        <v>2395</v>
      </c>
      <c r="Q329" s="493" t="s">
        <v>2047</v>
      </c>
    </row>
    <row r="330" spans="1:22" ht="15.5">
      <c r="A330" s="502">
        <v>9</v>
      </c>
      <c r="B330" s="503">
        <v>1</v>
      </c>
      <c r="C330" s="494" t="s">
        <v>2138</v>
      </c>
      <c r="D330" s="504" t="s">
        <v>209</v>
      </c>
      <c r="E330" s="494" t="s">
        <v>2060</v>
      </c>
      <c r="F330" s="494" t="s">
        <v>2060</v>
      </c>
      <c r="G330" s="494" t="s">
        <v>2057</v>
      </c>
      <c r="H330" s="494" t="s">
        <v>2060</v>
      </c>
      <c r="I330" s="494" t="s">
        <v>2057</v>
      </c>
      <c r="J330" s="494" t="s">
        <v>2057</v>
      </c>
      <c r="K330" s="494"/>
      <c r="L330" s="402"/>
      <c r="M330" s="505" t="s">
        <v>2397</v>
      </c>
      <c r="N330" s="505" t="s">
        <v>2395</v>
      </c>
      <c r="Q330" s="493" t="s">
        <v>2047</v>
      </c>
    </row>
    <row r="331" spans="1:22" ht="15.5">
      <c r="A331" s="502">
        <v>10</v>
      </c>
      <c r="B331" s="508">
        <v>1</v>
      </c>
      <c r="C331" s="510" t="s">
        <v>2138</v>
      </c>
      <c r="D331" s="509" t="s">
        <v>209</v>
      </c>
      <c r="E331" s="510" t="s">
        <v>2060</v>
      </c>
      <c r="F331" s="510" t="s">
        <v>2060</v>
      </c>
      <c r="G331" s="510" t="s">
        <v>2057</v>
      </c>
      <c r="H331" s="510" t="s">
        <v>2060</v>
      </c>
      <c r="I331" s="510" t="s">
        <v>2057</v>
      </c>
      <c r="J331" s="510" t="s">
        <v>2057</v>
      </c>
      <c r="K331" s="510" t="s">
        <v>2048</v>
      </c>
      <c r="L331" s="402" t="s">
        <v>2398</v>
      </c>
      <c r="M331" s="501" t="s">
        <v>2399</v>
      </c>
      <c r="N331" s="501" t="s">
        <v>2395</v>
      </c>
      <c r="O331" t="s">
        <v>2398</v>
      </c>
      <c r="P331" t="e">
        <v>#N/A</v>
      </c>
      <c r="Q331" s="493">
        <v>0</v>
      </c>
      <c r="R331">
        <v>30</v>
      </c>
      <c r="U331" s="500" t="s">
        <v>206</v>
      </c>
      <c r="V331" s="501">
        <v>0</v>
      </c>
    </row>
    <row r="332" spans="1:22" ht="15.5">
      <c r="A332" s="518"/>
      <c r="B332" s="515"/>
      <c r="C332" s="515"/>
      <c r="D332" s="515"/>
      <c r="E332" s="515"/>
      <c r="F332" s="515"/>
      <c r="G332" s="515"/>
      <c r="H332" s="515"/>
      <c r="I332" s="515"/>
      <c r="J332" s="515"/>
      <c r="K332" s="515"/>
      <c r="L332" s="402"/>
      <c r="M332" s="506"/>
      <c r="N332" s="520"/>
      <c r="Q332" s="493" t="s">
        <v>2047</v>
      </c>
    </row>
    <row r="333" spans="1:22" ht="15.5">
      <c r="A333" s="508">
        <v>2</v>
      </c>
      <c r="B333" s="503">
        <v>1</v>
      </c>
      <c r="C333" s="494" t="s">
        <v>2140</v>
      </c>
      <c r="D333" s="504"/>
      <c r="E333" s="494"/>
      <c r="F333" s="494"/>
      <c r="G333" s="494"/>
      <c r="H333" s="510"/>
      <c r="I333" s="511"/>
      <c r="J333" s="511"/>
      <c r="K333" s="510"/>
      <c r="L333" s="402"/>
      <c r="M333" s="505" t="s">
        <v>2400</v>
      </c>
      <c r="N333" s="505" t="s">
        <v>2401</v>
      </c>
      <c r="Q333" s="493" t="s">
        <v>2047</v>
      </c>
    </row>
    <row r="334" spans="1:22" ht="15.5">
      <c r="A334" s="508">
        <v>3</v>
      </c>
      <c r="B334" s="503">
        <v>1</v>
      </c>
      <c r="C334" s="494" t="s">
        <v>2140</v>
      </c>
      <c r="D334" s="504" t="s">
        <v>209</v>
      </c>
      <c r="E334" s="494"/>
      <c r="F334" s="494"/>
      <c r="G334" s="494"/>
      <c r="H334" s="494"/>
      <c r="I334" s="507"/>
      <c r="J334" s="494"/>
      <c r="K334" s="494"/>
      <c r="L334" s="402"/>
      <c r="M334" s="505" t="s">
        <v>2402</v>
      </c>
      <c r="N334" s="505" t="s">
        <v>2401</v>
      </c>
      <c r="Q334" s="493" t="s">
        <v>2047</v>
      </c>
    </row>
    <row r="335" spans="1:22" ht="15.5">
      <c r="A335" s="502">
        <v>4</v>
      </c>
      <c r="B335" s="503">
        <v>1</v>
      </c>
      <c r="C335" s="494" t="s">
        <v>2140</v>
      </c>
      <c r="D335" s="504" t="s">
        <v>209</v>
      </c>
      <c r="E335" s="494" t="s">
        <v>2048</v>
      </c>
      <c r="F335" s="494"/>
      <c r="G335" s="494"/>
      <c r="H335" s="494"/>
      <c r="I335" s="507"/>
      <c r="J335" s="494"/>
      <c r="K335" s="494"/>
      <c r="L335" s="402"/>
      <c r="M335" s="505" t="s">
        <v>2403</v>
      </c>
      <c r="N335" s="505" t="s">
        <v>2404</v>
      </c>
      <c r="Q335" s="493" t="s">
        <v>2047</v>
      </c>
    </row>
    <row r="336" spans="1:22" ht="15.5">
      <c r="A336" s="502">
        <v>5</v>
      </c>
      <c r="B336" s="503">
        <v>1</v>
      </c>
      <c r="C336" s="494" t="s">
        <v>2140</v>
      </c>
      <c r="D336" s="504" t="s">
        <v>209</v>
      </c>
      <c r="E336" s="494" t="s">
        <v>2048</v>
      </c>
      <c r="F336" s="494" t="s">
        <v>2057</v>
      </c>
      <c r="G336" s="494"/>
      <c r="H336" s="494"/>
      <c r="I336" s="507"/>
      <c r="J336" s="494"/>
      <c r="K336" s="494"/>
      <c r="L336" s="402"/>
      <c r="M336" s="505" t="s">
        <v>2405</v>
      </c>
      <c r="N336" s="505" t="s">
        <v>2404</v>
      </c>
      <c r="Q336" s="493" t="s">
        <v>2047</v>
      </c>
    </row>
    <row r="337" spans="1:23" ht="15.5">
      <c r="A337" s="502">
        <v>6</v>
      </c>
      <c r="B337" s="503">
        <v>1</v>
      </c>
      <c r="C337" s="494" t="s">
        <v>2140</v>
      </c>
      <c r="D337" s="504" t="s">
        <v>209</v>
      </c>
      <c r="E337" s="494" t="s">
        <v>2048</v>
      </c>
      <c r="F337" s="494" t="s">
        <v>2057</v>
      </c>
      <c r="G337" s="494" t="s">
        <v>2057</v>
      </c>
      <c r="H337" s="494"/>
      <c r="I337" s="507"/>
      <c r="J337" s="494"/>
      <c r="K337" s="494"/>
      <c r="L337" s="402"/>
      <c r="M337" s="505" t="s">
        <v>2406</v>
      </c>
      <c r="N337" s="505" t="s">
        <v>2404</v>
      </c>
      <c r="Q337" s="493" t="s">
        <v>2047</v>
      </c>
    </row>
    <row r="338" spans="1:23" ht="15.5">
      <c r="A338" s="502">
        <v>7</v>
      </c>
      <c r="B338" s="503">
        <v>1</v>
      </c>
      <c r="C338" s="494" t="s">
        <v>2140</v>
      </c>
      <c r="D338" s="504" t="s">
        <v>209</v>
      </c>
      <c r="E338" s="494" t="s">
        <v>2048</v>
      </c>
      <c r="F338" s="494" t="s">
        <v>2057</v>
      </c>
      <c r="G338" s="494" t="s">
        <v>2057</v>
      </c>
      <c r="H338" s="494" t="s">
        <v>2057</v>
      </c>
      <c r="I338" s="507"/>
      <c r="J338" s="494"/>
      <c r="K338" s="494"/>
      <c r="L338" s="402"/>
      <c r="M338" s="505" t="s">
        <v>2407</v>
      </c>
      <c r="N338" s="505" t="s">
        <v>2404</v>
      </c>
      <c r="Q338" s="493" t="s">
        <v>2047</v>
      </c>
    </row>
    <row r="339" spans="1:23" ht="15.5">
      <c r="A339" s="502">
        <v>8</v>
      </c>
      <c r="B339" s="503">
        <v>1</v>
      </c>
      <c r="C339" s="494" t="s">
        <v>2140</v>
      </c>
      <c r="D339" s="504" t="s">
        <v>209</v>
      </c>
      <c r="E339" s="494" t="s">
        <v>2048</v>
      </c>
      <c r="F339" s="494" t="s">
        <v>2057</v>
      </c>
      <c r="G339" s="494" t="s">
        <v>2057</v>
      </c>
      <c r="H339" s="494" t="s">
        <v>2057</v>
      </c>
      <c r="I339" s="494" t="s">
        <v>2057</v>
      </c>
      <c r="J339" s="494"/>
      <c r="K339" s="494"/>
      <c r="L339" s="402"/>
      <c r="M339" s="505" t="s">
        <v>2408</v>
      </c>
      <c r="N339" s="505" t="s">
        <v>2404</v>
      </c>
      <c r="Q339" s="493" t="s">
        <v>2047</v>
      </c>
    </row>
    <row r="340" spans="1:23" ht="15.5">
      <c r="A340" s="502">
        <v>9</v>
      </c>
      <c r="B340" s="503">
        <v>1</v>
      </c>
      <c r="C340" s="494" t="s">
        <v>2140</v>
      </c>
      <c r="D340" s="504" t="s">
        <v>209</v>
      </c>
      <c r="E340" s="494" t="s">
        <v>2048</v>
      </c>
      <c r="F340" s="494" t="s">
        <v>2057</v>
      </c>
      <c r="G340" s="494" t="s">
        <v>2057</v>
      </c>
      <c r="H340" s="494" t="s">
        <v>2057</v>
      </c>
      <c r="I340" s="494" t="s">
        <v>2057</v>
      </c>
      <c r="J340" s="504" t="s">
        <v>2048</v>
      </c>
      <c r="K340" s="494"/>
      <c r="L340" s="402"/>
      <c r="M340" s="505" t="s">
        <v>2409</v>
      </c>
      <c r="N340" s="505" t="s">
        <v>1694</v>
      </c>
      <c r="Q340" s="493" t="s">
        <v>2047</v>
      </c>
    </row>
    <row r="341" spans="1:23" ht="15.5">
      <c r="A341" s="502">
        <v>10</v>
      </c>
      <c r="B341" s="508">
        <v>1</v>
      </c>
      <c r="C341" s="510" t="s">
        <v>2140</v>
      </c>
      <c r="D341" s="509" t="s">
        <v>209</v>
      </c>
      <c r="E341" s="510" t="s">
        <v>2048</v>
      </c>
      <c r="F341" s="510" t="s">
        <v>2057</v>
      </c>
      <c r="G341" s="510" t="s">
        <v>2057</v>
      </c>
      <c r="H341" s="510" t="s">
        <v>2057</v>
      </c>
      <c r="I341" s="510" t="s">
        <v>2057</v>
      </c>
      <c r="J341" s="509" t="s">
        <v>2048</v>
      </c>
      <c r="K341" s="510" t="s">
        <v>2048</v>
      </c>
      <c r="L341" s="402" t="s">
        <v>1083</v>
      </c>
      <c r="M341" s="501" t="s">
        <v>1890</v>
      </c>
      <c r="N341" s="501" t="s">
        <v>1694</v>
      </c>
      <c r="O341" t="s">
        <v>1083</v>
      </c>
      <c r="P341" t="e">
        <v>#N/A</v>
      </c>
      <c r="Q341" s="493">
        <v>44966.66</v>
      </c>
      <c r="R341">
        <v>30</v>
      </c>
      <c r="U341" s="500" t="s">
        <v>206</v>
      </c>
      <c r="V341" s="501">
        <v>0</v>
      </c>
    </row>
    <row r="342" spans="1:23" ht="15.5">
      <c r="A342" s="508"/>
      <c r="B342" s="508"/>
      <c r="C342" s="510"/>
      <c r="D342" s="509"/>
      <c r="E342" s="510"/>
      <c r="F342" s="510"/>
      <c r="G342" s="510"/>
      <c r="H342" s="510"/>
      <c r="I342" s="510"/>
      <c r="J342" s="509"/>
      <c r="K342" s="510"/>
      <c r="L342" s="402"/>
      <c r="M342" s="501"/>
      <c r="N342" s="501"/>
      <c r="Q342" s="493" t="s">
        <v>2047</v>
      </c>
    </row>
    <row r="343" spans="1:23" ht="15.5">
      <c r="A343" s="502">
        <v>9</v>
      </c>
      <c r="B343" s="503">
        <v>1</v>
      </c>
      <c r="C343" s="494" t="s">
        <v>2140</v>
      </c>
      <c r="D343" s="504" t="s">
        <v>209</v>
      </c>
      <c r="E343" s="494" t="s">
        <v>2048</v>
      </c>
      <c r="F343" s="494" t="s">
        <v>2057</v>
      </c>
      <c r="G343" s="494" t="s">
        <v>2057</v>
      </c>
      <c r="H343" s="494" t="s">
        <v>2057</v>
      </c>
      <c r="I343" s="494" t="s">
        <v>2057</v>
      </c>
      <c r="J343" s="504" t="s">
        <v>2060</v>
      </c>
      <c r="K343" s="494"/>
      <c r="L343" s="402"/>
      <c r="M343" s="505" t="s">
        <v>2410</v>
      </c>
      <c r="N343" s="505" t="s">
        <v>2411</v>
      </c>
      <c r="Q343" s="493" t="s">
        <v>2047</v>
      </c>
    </row>
    <row r="344" spans="1:23" ht="15.5">
      <c r="A344" s="502">
        <v>10</v>
      </c>
      <c r="B344" s="508">
        <v>1</v>
      </c>
      <c r="C344" s="510" t="s">
        <v>2140</v>
      </c>
      <c r="D344" s="509" t="s">
        <v>209</v>
      </c>
      <c r="E344" s="510" t="s">
        <v>2048</v>
      </c>
      <c r="F344" s="510" t="s">
        <v>2057</v>
      </c>
      <c r="G344" s="510" t="s">
        <v>2057</v>
      </c>
      <c r="H344" s="510" t="s">
        <v>2057</v>
      </c>
      <c r="I344" s="510" t="s">
        <v>2057</v>
      </c>
      <c r="J344" s="509" t="s">
        <v>2060</v>
      </c>
      <c r="K344" s="510" t="s">
        <v>2048</v>
      </c>
      <c r="L344" s="402" t="s">
        <v>2412</v>
      </c>
      <c r="M344" s="501" t="s">
        <v>2413</v>
      </c>
      <c r="N344" s="501" t="s">
        <v>2411</v>
      </c>
      <c r="O344" t="s">
        <v>2412</v>
      </c>
      <c r="P344" t="e">
        <v>#N/A</v>
      </c>
      <c r="Q344" s="493">
        <v>0</v>
      </c>
      <c r="R344">
        <v>30</v>
      </c>
      <c r="U344" s="500" t="s">
        <v>206</v>
      </c>
      <c r="V344" s="501">
        <v>0</v>
      </c>
      <c r="W344" t="s">
        <v>2414</v>
      </c>
    </row>
    <row r="345" spans="1:23" ht="15.5">
      <c r="A345" s="508"/>
      <c r="B345" s="508"/>
      <c r="C345" s="510"/>
      <c r="D345" s="509"/>
      <c r="E345" s="510"/>
      <c r="F345" s="510"/>
      <c r="G345" s="510"/>
      <c r="H345" s="510"/>
      <c r="I345" s="510"/>
      <c r="J345" s="509"/>
      <c r="K345" s="510"/>
      <c r="L345" s="402"/>
      <c r="M345" s="501"/>
      <c r="N345" s="501"/>
      <c r="Q345" s="493" t="s">
        <v>2047</v>
      </c>
    </row>
    <row r="346" spans="1:23" ht="15.5">
      <c r="A346" s="502">
        <v>9</v>
      </c>
      <c r="B346" s="503">
        <v>1</v>
      </c>
      <c r="C346" s="494" t="s">
        <v>2140</v>
      </c>
      <c r="D346" s="504" t="s">
        <v>209</v>
      </c>
      <c r="E346" s="494" t="s">
        <v>2048</v>
      </c>
      <c r="F346" s="494" t="s">
        <v>2057</v>
      </c>
      <c r="G346" s="494" t="s">
        <v>2057</v>
      </c>
      <c r="H346" s="494" t="s">
        <v>2057</v>
      </c>
      <c r="I346" s="494" t="s">
        <v>2057</v>
      </c>
      <c r="J346" s="504" t="s">
        <v>2053</v>
      </c>
      <c r="K346" s="494"/>
      <c r="L346" s="402"/>
      <c r="M346" s="505" t="s">
        <v>2415</v>
      </c>
      <c r="N346" s="505" t="s">
        <v>2416</v>
      </c>
      <c r="Q346" s="493" t="s">
        <v>2047</v>
      </c>
    </row>
    <row r="347" spans="1:23" ht="15.5">
      <c r="A347" s="502">
        <v>10</v>
      </c>
      <c r="B347" s="508">
        <v>1</v>
      </c>
      <c r="C347" s="510" t="s">
        <v>2140</v>
      </c>
      <c r="D347" s="509" t="s">
        <v>209</v>
      </c>
      <c r="E347" s="510" t="s">
        <v>2048</v>
      </c>
      <c r="F347" s="510" t="s">
        <v>2057</v>
      </c>
      <c r="G347" s="510" t="s">
        <v>2057</v>
      </c>
      <c r="H347" s="510" t="s">
        <v>2057</v>
      </c>
      <c r="I347" s="510" t="s">
        <v>2057</v>
      </c>
      <c r="J347" s="509" t="s">
        <v>2053</v>
      </c>
      <c r="K347" s="510" t="s">
        <v>2048</v>
      </c>
      <c r="L347" s="402"/>
      <c r="M347" s="501" t="s">
        <v>2417</v>
      </c>
      <c r="N347" s="501" t="s">
        <v>2416</v>
      </c>
      <c r="Q347" s="493" t="s">
        <v>2047</v>
      </c>
    </row>
    <row r="348" spans="1:23" ht="15.5">
      <c r="A348" s="518"/>
      <c r="B348" s="515"/>
      <c r="C348" s="515"/>
      <c r="D348" s="515"/>
      <c r="E348" s="515"/>
      <c r="F348" s="515"/>
      <c r="G348" s="515"/>
      <c r="H348" s="515"/>
      <c r="I348" s="515"/>
      <c r="J348" s="515"/>
      <c r="K348" s="515"/>
      <c r="L348" s="402"/>
      <c r="M348" s="506"/>
      <c r="N348" s="520"/>
      <c r="Q348" s="493" t="s">
        <v>2047</v>
      </c>
    </row>
    <row r="349" spans="1:23" ht="15.5">
      <c r="A349" s="502">
        <v>4</v>
      </c>
      <c r="B349" s="503">
        <v>1</v>
      </c>
      <c r="C349" s="494" t="s">
        <v>2140</v>
      </c>
      <c r="D349" s="504" t="s">
        <v>209</v>
      </c>
      <c r="E349" s="494" t="s">
        <v>2060</v>
      </c>
      <c r="F349" s="494"/>
      <c r="G349" s="494"/>
      <c r="H349" s="494"/>
      <c r="I349" s="507"/>
      <c r="J349" s="494"/>
      <c r="K349" s="494"/>
      <c r="L349" s="402"/>
      <c r="M349" s="505" t="s">
        <v>2418</v>
      </c>
      <c r="N349" s="505" t="s">
        <v>2419</v>
      </c>
      <c r="Q349" s="493" t="s">
        <v>2047</v>
      </c>
    </row>
    <row r="350" spans="1:23" ht="15.5">
      <c r="A350" s="502">
        <v>5</v>
      </c>
      <c r="B350" s="503">
        <v>1</v>
      </c>
      <c r="C350" s="494" t="s">
        <v>2140</v>
      </c>
      <c r="D350" s="504" t="s">
        <v>209</v>
      </c>
      <c r="E350" s="494" t="s">
        <v>2060</v>
      </c>
      <c r="F350" s="494" t="s">
        <v>2057</v>
      </c>
      <c r="G350" s="494"/>
      <c r="H350" s="494"/>
      <c r="I350" s="507"/>
      <c r="J350" s="494"/>
      <c r="K350" s="494"/>
      <c r="L350" s="402"/>
      <c r="M350" s="505" t="s">
        <v>2420</v>
      </c>
      <c r="N350" s="505" t="s">
        <v>2419</v>
      </c>
      <c r="Q350" s="493" t="s">
        <v>2047</v>
      </c>
    </row>
    <row r="351" spans="1:23" ht="15.5">
      <c r="A351" s="502">
        <v>6</v>
      </c>
      <c r="B351" s="503">
        <v>1</v>
      </c>
      <c r="C351" s="494" t="s">
        <v>2140</v>
      </c>
      <c r="D351" s="504" t="s">
        <v>209</v>
      </c>
      <c r="E351" s="494" t="s">
        <v>2060</v>
      </c>
      <c r="F351" s="494" t="s">
        <v>2057</v>
      </c>
      <c r="G351" s="494" t="s">
        <v>2057</v>
      </c>
      <c r="H351" s="494"/>
      <c r="I351" s="507"/>
      <c r="J351" s="494"/>
      <c r="K351" s="494"/>
      <c r="L351" s="402"/>
      <c r="M351" s="505" t="s">
        <v>2421</v>
      </c>
      <c r="N351" s="505" t="s">
        <v>2419</v>
      </c>
      <c r="Q351" s="493" t="s">
        <v>2047</v>
      </c>
    </row>
    <row r="352" spans="1:23" ht="15.5">
      <c r="A352" s="502">
        <v>7</v>
      </c>
      <c r="B352" s="503">
        <v>1</v>
      </c>
      <c r="C352" s="494" t="s">
        <v>2140</v>
      </c>
      <c r="D352" s="504" t="s">
        <v>209</v>
      </c>
      <c r="E352" s="494" t="s">
        <v>2060</v>
      </c>
      <c r="F352" s="494" t="s">
        <v>2057</v>
      </c>
      <c r="G352" s="494" t="s">
        <v>2057</v>
      </c>
      <c r="H352" s="494" t="s">
        <v>2057</v>
      </c>
      <c r="I352" s="507"/>
      <c r="J352" s="494"/>
      <c r="K352" s="494"/>
      <c r="L352" s="402"/>
      <c r="M352" s="505" t="s">
        <v>2422</v>
      </c>
      <c r="N352" s="505" t="s">
        <v>2419</v>
      </c>
      <c r="Q352" s="493" t="s">
        <v>2047</v>
      </c>
    </row>
    <row r="353" spans="1:22" ht="15.5">
      <c r="A353" s="502">
        <v>8</v>
      </c>
      <c r="B353" s="503">
        <v>1</v>
      </c>
      <c r="C353" s="494" t="s">
        <v>2140</v>
      </c>
      <c r="D353" s="504" t="s">
        <v>209</v>
      </c>
      <c r="E353" s="494" t="s">
        <v>2060</v>
      </c>
      <c r="F353" s="494" t="s">
        <v>2057</v>
      </c>
      <c r="G353" s="494" t="s">
        <v>2057</v>
      </c>
      <c r="H353" s="494" t="s">
        <v>2057</v>
      </c>
      <c r="I353" s="494" t="s">
        <v>2057</v>
      </c>
      <c r="J353" s="494"/>
      <c r="K353" s="494"/>
      <c r="L353" s="402"/>
      <c r="M353" s="505" t="s">
        <v>2423</v>
      </c>
      <c r="N353" s="505" t="s">
        <v>2419</v>
      </c>
      <c r="Q353" s="493" t="s">
        <v>2047</v>
      </c>
    </row>
    <row r="354" spans="1:22" ht="15.5">
      <c r="A354" s="502">
        <v>9</v>
      </c>
      <c r="B354" s="503">
        <v>1</v>
      </c>
      <c r="C354" s="494" t="s">
        <v>2140</v>
      </c>
      <c r="D354" s="504" t="s">
        <v>209</v>
      </c>
      <c r="E354" s="494" t="s">
        <v>2060</v>
      </c>
      <c r="F354" s="494" t="s">
        <v>2057</v>
      </c>
      <c r="G354" s="494" t="s">
        <v>2057</v>
      </c>
      <c r="H354" s="494" t="s">
        <v>2057</v>
      </c>
      <c r="I354" s="494" t="s">
        <v>2057</v>
      </c>
      <c r="J354" s="504" t="s">
        <v>2048</v>
      </c>
      <c r="K354" s="494"/>
      <c r="L354" s="402"/>
      <c r="M354" s="505" t="s">
        <v>2424</v>
      </c>
      <c r="N354" s="505" t="s">
        <v>2425</v>
      </c>
      <c r="Q354" s="493" t="s">
        <v>2047</v>
      </c>
    </row>
    <row r="355" spans="1:22" ht="15.5">
      <c r="A355" s="502">
        <v>10</v>
      </c>
      <c r="B355" s="508">
        <v>1</v>
      </c>
      <c r="C355" s="510" t="s">
        <v>2140</v>
      </c>
      <c r="D355" s="509" t="s">
        <v>209</v>
      </c>
      <c r="E355" s="510" t="s">
        <v>2060</v>
      </c>
      <c r="F355" s="510" t="s">
        <v>2057</v>
      </c>
      <c r="G355" s="510" t="s">
        <v>2057</v>
      </c>
      <c r="H355" s="510" t="s">
        <v>2057</v>
      </c>
      <c r="I355" s="510" t="s">
        <v>2057</v>
      </c>
      <c r="J355" s="509" t="s">
        <v>2048</v>
      </c>
      <c r="K355" s="510" t="s">
        <v>2048</v>
      </c>
      <c r="L355" s="402" t="s">
        <v>2426</v>
      </c>
      <c r="M355" s="501" t="s">
        <v>2427</v>
      </c>
      <c r="N355" s="501" t="s">
        <v>2425</v>
      </c>
      <c r="O355" t="s">
        <v>2426</v>
      </c>
      <c r="P355" t="e">
        <v>#N/A</v>
      </c>
      <c r="Q355" s="493">
        <v>0</v>
      </c>
      <c r="R355">
        <v>30</v>
      </c>
      <c r="U355" s="500" t="s">
        <v>206</v>
      </c>
      <c r="V355" s="501">
        <v>0</v>
      </c>
    </row>
    <row r="356" spans="1:22" ht="15.5">
      <c r="A356" s="518"/>
      <c r="B356" s="515"/>
      <c r="C356" s="515"/>
      <c r="D356" s="515"/>
      <c r="E356" s="515"/>
      <c r="F356" s="515"/>
      <c r="G356" s="515"/>
      <c r="H356" s="515"/>
      <c r="I356" s="515"/>
      <c r="J356" s="515"/>
      <c r="K356" s="515"/>
      <c r="L356" s="402"/>
      <c r="M356" s="506"/>
      <c r="N356" s="520"/>
      <c r="Q356" s="493" t="s">
        <v>2047</v>
      </c>
    </row>
    <row r="357" spans="1:22" ht="15.5">
      <c r="A357" s="502">
        <v>9</v>
      </c>
      <c r="B357" s="503">
        <v>1</v>
      </c>
      <c r="C357" s="494" t="s">
        <v>2140</v>
      </c>
      <c r="D357" s="504" t="s">
        <v>209</v>
      </c>
      <c r="E357" s="494" t="s">
        <v>2060</v>
      </c>
      <c r="F357" s="494" t="s">
        <v>2057</v>
      </c>
      <c r="G357" s="494" t="s">
        <v>2057</v>
      </c>
      <c r="H357" s="494" t="s">
        <v>2057</v>
      </c>
      <c r="I357" s="494" t="s">
        <v>2057</v>
      </c>
      <c r="J357" s="504" t="s">
        <v>2053</v>
      </c>
      <c r="K357" s="494"/>
      <c r="L357" s="402"/>
      <c r="M357" s="505" t="s">
        <v>2428</v>
      </c>
      <c r="N357" s="505" t="s">
        <v>1613</v>
      </c>
      <c r="Q357" s="493" t="s">
        <v>2047</v>
      </c>
    </row>
    <row r="358" spans="1:22" ht="15.5">
      <c r="A358" s="502">
        <v>10</v>
      </c>
      <c r="B358" s="508">
        <v>1</v>
      </c>
      <c r="C358" s="510" t="s">
        <v>2140</v>
      </c>
      <c r="D358" s="509" t="s">
        <v>209</v>
      </c>
      <c r="E358" s="510" t="s">
        <v>2060</v>
      </c>
      <c r="F358" s="510" t="s">
        <v>2057</v>
      </c>
      <c r="G358" s="510" t="s">
        <v>2057</v>
      </c>
      <c r="H358" s="510" t="s">
        <v>2057</v>
      </c>
      <c r="I358" s="510" t="s">
        <v>2057</v>
      </c>
      <c r="J358" s="509" t="s">
        <v>2053</v>
      </c>
      <c r="K358" s="510" t="s">
        <v>2048</v>
      </c>
      <c r="L358" s="402" t="s">
        <v>1480</v>
      </c>
      <c r="M358" s="501" t="s">
        <v>1808</v>
      </c>
      <c r="N358" s="501" t="s">
        <v>1613</v>
      </c>
      <c r="O358" t="s">
        <v>1480</v>
      </c>
      <c r="P358" t="e">
        <v>#N/A</v>
      </c>
      <c r="Q358" s="493">
        <v>30000</v>
      </c>
      <c r="R358">
        <v>30</v>
      </c>
      <c r="U358" s="500" t="s">
        <v>206</v>
      </c>
      <c r="V358" s="501">
        <v>0</v>
      </c>
    </row>
    <row r="359" spans="1:22" ht="15.5">
      <c r="A359" s="518"/>
      <c r="B359" s="515"/>
      <c r="C359" s="515"/>
      <c r="D359" s="515"/>
      <c r="E359" s="515"/>
      <c r="F359" s="515"/>
      <c r="G359" s="515"/>
      <c r="H359" s="515"/>
      <c r="I359" s="515"/>
      <c r="J359" s="515"/>
      <c r="K359" s="515"/>
      <c r="L359" s="402"/>
      <c r="M359" s="506"/>
      <c r="N359" s="520"/>
      <c r="Q359" s="493" t="s">
        <v>2047</v>
      </c>
    </row>
    <row r="360" spans="1:22" ht="15.5">
      <c r="A360" s="502">
        <v>9</v>
      </c>
      <c r="B360" s="503">
        <v>1</v>
      </c>
      <c r="C360" s="494" t="s">
        <v>2140</v>
      </c>
      <c r="D360" s="504" t="s">
        <v>209</v>
      </c>
      <c r="E360" s="494" t="s">
        <v>2060</v>
      </c>
      <c r="F360" s="494" t="s">
        <v>2057</v>
      </c>
      <c r="G360" s="494" t="s">
        <v>2057</v>
      </c>
      <c r="H360" s="494" t="s">
        <v>2057</v>
      </c>
      <c r="I360" s="494" t="s">
        <v>2057</v>
      </c>
      <c r="J360" s="504" t="s">
        <v>2081</v>
      </c>
      <c r="K360" s="494"/>
      <c r="L360" s="402"/>
      <c r="M360" s="505" t="s">
        <v>2429</v>
      </c>
      <c r="N360" s="505" t="s">
        <v>2430</v>
      </c>
      <c r="Q360" s="493" t="s">
        <v>2047</v>
      </c>
    </row>
    <row r="361" spans="1:22" ht="15.5">
      <c r="A361" s="502">
        <v>10</v>
      </c>
      <c r="B361" s="508">
        <v>1</v>
      </c>
      <c r="C361" s="510" t="s">
        <v>2140</v>
      </c>
      <c r="D361" s="509" t="s">
        <v>209</v>
      </c>
      <c r="E361" s="510" t="s">
        <v>2060</v>
      </c>
      <c r="F361" s="510" t="s">
        <v>2057</v>
      </c>
      <c r="G361" s="510" t="s">
        <v>2057</v>
      </c>
      <c r="H361" s="510" t="s">
        <v>2057</v>
      </c>
      <c r="I361" s="510" t="s">
        <v>2057</v>
      </c>
      <c r="J361" s="509" t="s">
        <v>2081</v>
      </c>
      <c r="K361" s="510" t="s">
        <v>2048</v>
      </c>
      <c r="L361" s="402"/>
      <c r="M361" s="501" t="s">
        <v>2431</v>
      </c>
      <c r="N361" s="501" t="s">
        <v>2430</v>
      </c>
      <c r="Q361" s="493" t="s">
        <v>2047</v>
      </c>
    </row>
    <row r="362" spans="1:22" ht="15.5">
      <c r="A362" s="518"/>
      <c r="B362" s="515"/>
      <c r="C362" s="515"/>
      <c r="D362" s="515"/>
      <c r="E362" s="515"/>
      <c r="F362" s="515"/>
      <c r="G362" s="515"/>
      <c r="H362" s="515"/>
      <c r="I362" s="515"/>
      <c r="J362" s="515"/>
      <c r="K362" s="515"/>
      <c r="L362" s="402"/>
      <c r="M362" s="506"/>
      <c r="N362" s="520"/>
      <c r="Q362" s="493" t="s">
        <v>2047</v>
      </c>
    </row>
    <row r="363" spans="1:22" ht="15.5">
      <c r="A363" s="502">
        <v>4</v>
      </c>
      <c r="B363" s="503">
        <v>1</v>
      </c>
      <c r="C363" s="494" t="s">
        <v>2140</v>
      </c>
      <c r="D363" s="504" t="s">
        <v>209</v>
      </c>
      <c r="E363" s="494" t="s">
        <v>2053</v>
      </c>
      <c r="F363" s="494"/>
      <c r="G363" s="494"/>
      <c r="H363" s="494"/>
      <c r="I363" s="507"/>
      <c r="J363" s="494"/>
      <c r="K363" s="494"/>
      <c r="L363" s="402"/>
      <c r="M363" s="505" t="s">
        <v>2432</v>
      </c>
      <c r="N363" s="505" t="s">
        <v>2433</v>
      </c>
      <c r="Q363" s="493" t="s">
        <v>2047</v>
      </c>
    </row>
    <row r="364" spans="1:22" ht="15.5">
      <c r="A364" s="502">
        <v>5</v>
      </c>
      <c r="B364" s="503">
        <v>1</v>
      </c>
      <c r="C364" s="494" t="s">
        <v>2140</v>
      </c>
      <c r="D364" s="504" t="s">
        <v>209</v>
      </c>
      <c r="E364" s="494" t="s">
        <v>2053</v>
      </c>
      <c r="F364" s="494" t="s">
        <v>2057</v>
      </c>
      <c r="G364" s="494"/>
      <c r="H364" s="494"/>
      <c r="I364" s="507"/>
      <c r="J364" s="494"/>
      <c r="K364" s="494"/>
      <c r="L364" s="402"/>
      <c r="M364" s="505" t="s">
        <v>2434</v>
      </c>
      <c r="N364" s="505" t="s">
        <v>2433</v>
      </c>
      <c r="Q364" s="493" t="s">
        <v>2047</v>
      </c>
    </row>
    <row r="365" spans="1:22" ht="15.5">
      <c r="A365" s="502">
        <v>6</v>
      </c>
      <c r="B365" s="503">
        <v>1</v>
      </c>
      <c r="C365" s="494" t="s">
        <v>2140</v>
      </c>
      <c r="D365" s="504" t="s">
        <v>209</v>
      </c>
      <c r="E365" s="494" t="s">
        <v>2053</v>
      </c>
      <c r="F365" s="494" t="s">
        <v>2057</v>
      </c>
      <c r="G365" s="494" t="s">
        <v>2057</v>
      </c>
      <c r="H365" s="494"/>
      <c r="I365" s="507"/>
      <c r="J365" s="494"/>
      <c r="K365" s="494"/>
      <c r="L365" s="402"/>
      <c r="M365" s="505" t="s">
        <v>2435</v>
      </c>
      <c r="N365" s="505" t="s">
        <v>2433</v>
      </c>
      <c r="Q365" s="493" t="s">
        <v>2047</v>
      </c>
    </row>
    <row r="366" spans="1:22" ht="15.5">
      <c r="A366" s="502">
        <v>7</v>
      </c>
      <c r="B366" s="503">
        <v>1</v>
      </c>
      <c r="C366" s="494" t="s">
        <v>2140</v>
      </c>
      <c r="D366" s="504" t="s">
        <v>209</v>
      </c>
      <c r="E366" s="494" t="s">
        <v>2053</v>
      </c>
      <c r="F366" s="494" t="s">
        <v>2057</v>
      </c>
      <c r="G366" s="494" t="s">
        <v>2057</v>
      </c>
      <c r="H366" s="494" t="s">
        <v>2057</v>
      </c>
      <c r="I366" s="507"/>
      <c r="J366" s="494"/>
      <c r="K366" s="494"/>
      <c r="L366" s="402"/>
      <c r="M366" s="505" t="s">
        <v>2436</v>
      </c>
      <c r="N366" s="505" t="s">
        <v>2433</v>
      </c>
      <c r="Q366" s="493" t="s">
        <v>2047</v>
      </c>
    </row>
    <row r="367" spans="1:22" ht="15.5">
      <c r="A367" s="502">
        <v>8</v>
      </c>
      <c r="B367" s="503">
        <v>1</v>
      </c>
      <c r="C367" s="494" t="s">
        <v>2140</v>
      </c>
      <c r="D367" s="504" t="s">
        <v>209</v>
      </c>
      <c r="E367" s="494" t="s">
        <v>2053</v>
      </c>
      <c r="F367" s="494" t="s">
        <v>2057</v>
      </c>
      <c r="G367" s="494" t="s">
        <v>2057</v>
      </c>
      <c r="H367" s="494" t="s">
        <v>2057</v>
      </c>
      <c r="I367" s="494" t="s">
        <v>2057</v>
      </c>
      <c r="J367" s="494"/>
      <c r="K367" s="494"/>
      <c r="L367" s="402"/>
      <c r="M367" s="505" t="s">
        <v>2437</v>
      </c>
      <c r="N367" s="505" t="s">
        <v>2433</v>
      </c>
      <c r="Q367" s="493" t="s">
        <v>2047</v>
      </c>
    </row>
    <row r="368" spans="1:22" ht="15.5">
      <c r="A368" s="502">
        <v>9</v>
      </c>
      <c r="B368" s="503">
        <v>1</v>
      </c>
      <c r="C368" s="494" t="s">
        <v>2140</v>
      </c>
      <c r="D368" s="504" t="s">
        <v>209</v>
      </c>
      <c r="E368" s="494" t="s">
        <v>2053</v>
      </c>
      <c r="F368" s="494" t="s">
        <v>2057</v>
      </c>
      <c r="G368" s="494" t="s">
        <v>2057</v>
      </c>
      <c r="H368" s="494" t="s">
        <v>2057</v>
      </c>
      <c r="I368" s="494" t="s">
        <v>2057</v>
      </c>
      <c r="J368" s="504" t="s">
        <v>2071</v>
      </c>
      <c r="K368" s="494"/>
      <c r="L368" s="402"/>
      <c r="M368" s="505" t="s">
        <v>2438</v>
      </c>
      <c r="N368" s="505" t="s">
        <v>1742</v>
      </c>
      <c r="Q368" s="493" t="s">
        <v>2047</v>
      </c>
    </row>
    <row r="369" spans="1:22" ht="15.5">
      <c r="A369" s="502">
        <v>10</v>
      </c>
      <c r="B369" s="508">
        <v>1</v>
      </c>
      <c r="C369" s="510" t="s">
        <v>2140</v>
      </c>
      <c r="D369" s="509" t="s">
        <v>209</v>
      </c>
      <c r="E369" s="510" t="s">
        <v>2053</v>
      </c>
      <c r="F369" s="510" t="s">
        <v>2057</v>
      </c>
      <c r="G369" s="510" t="s">
        <v>2057</v>
      </c>
      <c r="H369" s="510" t="s">
        <v>2057</v>
      </c>
      <c r="I369" s="510" t="s">
        <v>2057</v>
      </c>
      <c r="J369" s="509" t="s">
        <v>2071</v>
      </c>
      <c r="K369" s="510" t="s">
        <v>2048</v>
      </c>
      <c r="L369" s="402" t="s">
        <v>1503</v>
      </c>
      <c r="M369" s="501" t="s">
        <v>1925</v>
      </c>
      <c r="N369" s="501" t="s">
        <v>1742</v>
      </c>
      <c r="O369" t="s">
        <v>1503</v>
      </c>
      <c r="P369" t="e">
        <v>#N/A</v>
      </c>
      <c r="Q369" s="493">
        <v>6513.29</v>
      </c>
      <c r="R369">
        <v>30</v>
      </c>
      <c r="U369" s="500" t="s">
        <v>206</v>
      </c>
      <c r="V369" s="501">
        <v>0</v>
      </c>
    </row>
    <row r="370" spans="1:22" ht="15.5">
      <c r="A370" s="518"/>
      <c r="B370" s="515"/>
      <c r="C370" s="515"/>
      <c r="D370" s="515"/>
      <c r="E370" s="515"/>
      <c r="F370" s="515"/>
      <c r="G370" s="515"/>
      <c r="H370" s="515"/>
      <c r="I370" s="515"/>
      <c r="J370" s="515"/>
      <c r="K370" s="515"/>
      <c r="L370" s="402"/>
      <c r="M370" s="506"/>
      <c r="N370" s="520"/>
      <c r="Q370" s="493" t="s">
        <v>2047</v>
      </c>
    </row>
    <row r="371" spans="1:22" ht="15.5">
      <c r="A371" s="502">
        <v>4</v>
      </c>
      <c r="B371" s="503">
        <v>1</v>
      </c>
      <c r="C371" s="494" t="s">
        <v>2140</v>
      </c>
      <c r="D371" s="504" t="s">
        <v>209</v>
      </c>
      <c r="E371" s="494" t="s">
        <v>2071</v>
      </c>
      <c r="F371" s="494"/>
      <c r="G371" s="494"/>
      <c r="H371" s="494"/>
      <c r="I371" s="507"/>
      <c r="J371" s="494"/>
      <c r="K371" s="494"/>
      <c r="L371" s="402"/>
      <c r="M371" s="505" t="s">
        <v>2439</v>
      </c>
      <c r="N371" s="505" t="s">
        <v>2440</v>
      </c>
      <c r="Q371" s="493" t="s">
        <v>2047</v>
      </c>
    </row>
    <row r="372" spans="1:22" ht="15.5">
      <c r="A372" s="502">
        <v>5</v>
      </c>
      <c r="B372" s="503">
        <v>1</v>
      </c>
      <c r="C372" s="494" t="s">
        <v>2140</v>
      </c>
      <c r="D372" s="504" t="s">
        <v>209</v>
      </c>
      <c r="E372" s="494" t="s">
        <v>2071</v>
      </c>
      <c r="F372" s="494" t="s">
        <v>2057</v>
      </c>
      <c r="G372" s="494"/>
      <c r="H372" s="494"/>
      <c r="I372" s="507"/>
      <c r="J372" s="494"/>
      <c r="K372" s="494"/>
      <c r="L372" s="402"/>
      <c r="M372" s="505" t="s">
        <v>2441</v>
      </c>
      <c r="N372" s="505" t="s">
        <v>2442</v>
      </c>
      <c r="Q372" s="493" t="s">
        <v>2047</v>
      </c>
    </row>
    <row r="373" spans="1:22" ht="15.5">
      <c r="A373" s="502">
        <v>6</v>
      </c>
      <c r="B373" s="503">
        <v>1</v>
      </c>
      <c r="C373" s="494" t="s">
        <v>2140</v>
      </c>
      <c r="D373" s="504" t="s">
        <v>209</v>
      </c>
      <c r="E373" s="494" t="s">
        <v>2071</v>
      </c>
      <c r="F373" s="494" t="s">
        <v>2057</v>
      </c>
      <c r="G373" s="494" t="s">
        <v>2057</v>
      </c>
      <c r="H373" s="494"/>
      <c r="I373" s="507"/>
      <c r="J373" s="494"/>
      <c r="K373" s="494"/>
      <c r="L373" s="402"/>
      <c r="M373" s="505" t="s">
        <v>2443</v>
      </c>
      <c r="N373" s="505" t="s">
        <v>2442</v>
      </c>
      <c r="Q373" s="493" t="s">
        <v>2047</v>
      </c>
    </row>
    <row r="374" spans="1:22" ht="15.5">
      <c r="A374" s="502">
        <v>7</v>
      </c>
      <c r="B374" s="503">
        <v>1</v>
      </c>
      <c r="C374" s="494" t="s">
        <v>2140</v>
      </c>
      <c r="D374" s="504" t="s">
        <v>209</v>
      </c>
      <c r="E374" s="494" t="s">
        <v>2071</v>
      </c>
      <c r="F374" s="494" t="s">
        <v>2057</v>
      </c>
      <c r="G374" s="494" t="s">
        <v>2057</v>
      </c>
      <c r="H374" s="494" t="s">
        <v>2057</v>
      </c>
      <c r="I374" s="507"/>
      <c r="J374" s="494"/>
      <c r="K374" s="494"/>
      <c r="L374" s="402"/>
      <c r="M374" s="505" t="s">
        <v>2444</v>
      </c>
      <c r="N374" s="505" t="s">
        <v>2442</v>
      </c>
      <c r="Q374" s="493" t="s">
        <v>2047</v>
      </c>
    </row>
    <row r="375" spans="1:22" ht="15.5">
      <c r="A375" s="502">
        <v>8</v>
      </c>
      <c r="B375" s="503">
        <v>1</v>
      </c>
      <c r="C375" s="494" t="s">
        <v>2140</v>
      </c>
      <c r="D375" s="504" t="s">
        <v>209</v>
      </c>
      <c r="E375" s="494" t="s">
        <v>2071</v>
      </c>
      <c r="F375" s="494" t="s">
        <v>2057</v>
      </c>
      <c r="G375" s="494" t="s">
        <v>2057</v>
      </c>
      <c r="H375" s="494" t="s">
        <v>2057</v>
      </c>
      <c r="I375" s="494" t="s">
        <v>2057</v>
      </c>
      <c r="J375" s="494"/>
      <c r="K375" s="494"/>
      <c r="L375" s="402"/>
      <c r="M375" s="505" t="s">
        <v>2445</v>
      </c>
      <c r="N375" s="505" t="s">
        <v>2442</v>
      </c>
      <c r="Q375" s="493" t="s">
        <v>2047</v>
      </c>
    </row>
    <row r="376" spans="1:22" ht="15.5">
      <c r="A376" s="502">
        <v>9</v>
      </c>
      <c r="B376" s="503">
        <v>1</v>
      </c>
      <c r="C376" s="494" t="s">
        <v>2140</v>
      </c>
      <c r="D376" s="504" t="s">
        <v>209</v>
      </c>
      <c r="E376" s="494" t="s">
        <v>2071</v>
      </c>
      <c r="F376" s="494" t="s">
        <v>2057</v>
      </c>
      <c r="G376" s="494" t="s">
        <v>2057</v>
      </c>
      <c r="H376" s="494" t="s">
        <v>2057</v>
      </c>
      <c r="I376" s="494" t="s">
        <v>2057</v>
      </c>
      <c r="J376" s="504" t="s">
        <v>2053</v>
      </c>
      <c r="K376" s="494"/>
      <c r="L376" s="402"/>
      <c r="M376" s="505" t="s">
        <v>2446</v>
      </c>
      <c r="N376" s="505" t="s">
        <v>1738</v>
      </c>
      <c r="Q376" s="493" t="s">
        <v>2047</v>
      </c>
    </row>
    <row r="377" spans="1:22" ht="15.5">
      <c r="A377" s="502">
        <v>10</v>
      </c>
      <c r="B377" s="508">
        <v>1</v>
      </c>
      <c r="C377" s="510" t="s">
        <v>2140</v>
      </c>
      <c r="D377" s="509" t="s">
        <v>209</v>
      </c>
      <c r="E377" s="510" t="s">
        <v>2071</v>
      </c>
      <c r="F377" s="510" t="s">
        <v>2057</v>
      </c>
      <c r="G377" s="510" t="s">
        <v>2057</v>
      </c>
      <c r="H377" s="510" t="s">
        <v>2057</v>
      </c>
      <c r="I377" s="510" t="s">
        <v>2057</v>
      </c>
      <c r="J377" s="509" t="s">
        <v>2053</v>
      </c>
      <c r="K377" s="510" t="s">
        <v>2048</v>
      </c>
      <c r="L377" s="402" t="s">
        <v>1090</v>
      </c>
      <c r="M377" s="501" t="s">
        <v>1920</v>
      </c>
      <c r="N377" s="501" t="s">
        <v>1738</v>
      </c>
      <c r="O377" t="s">
        <v>1090</v>
      </c>
      <c r="P377" t="e">
        <v>#N/A</v>
      </c>
      <c r="Q377" s="493">
        <v>140454.64000000001</v>
      </c>
      <c r="R377">
        <v>30</v>
      </c>
      <c r="U377" s="500" t="s">
        <v>206</v>
      </c>
      <c r="V377" s="501">
        <v>0</v>
      </c>
    </row>
    <row r="378" spans="1:22" ht="15.5">
      <c r="A378" s="518"/>
      <c r="B378" s="515"/>
      <c r="C378" s="515"/>
      <c r="D378" s="515"/>
      <c r="E378" s="515"/>
      <c r="F378" s="515"/>
      <c r="G378" s="515"/>
      <c r="H378" s="515"/>
      <c r="I378" s="515"/>
      <c r="J378" s="515"/>
      <c r="K378" s="515"/>
      <c r="L378" s="402"/>
      <c r="M378" s="506"/>
      <c r="N378" s="520"/>
      <c r="Q378" s="493" t="s">
        <v>2047</v>
      </c>
    </row>
    <row r="379" spans="1:22" ht="15.5">
      <c r="A379" s="508">
        <v>2</v>
      </c>
      <c r="B379" s="503">
        <v>1</v>
      </c>
      <c r="C379" s="494" t="s">
        <v>2144</v>
      </c>
      <c r="D379" s="504"/>
      <c r="E379" s="494"/>
      <c r="F379" s="510"/>
      <c r="G379" s="510"/>
      <c r="H379" s="510"/>
      <c r="I379" s="511"/>
      <c r="J379" s="510"/>
      <c r="K379" s="510"/>
      <c r="L379" s="402"/>
      <c r="M379" s="505" t="s">
        <v>2447</v>
      </c>
      <c r="N379" s="505" t="s">
        <v>2448</v>
      </c>
      <c r="Q379" s="493" t="s">
        <v>2047</v>
      </c>
    </row>
    <row r="380" spans="1:22" ht="15.5">
      <c r="A380" s="508">
        <v>3</v>
      </c>
      <c r="B380" s="503">
        <v>1</v>
      </c>
      <c r="C380" s="494" t="s">
        <v>2144</v>
      </c>
      <c r="D380" s="504" t="s">
        <v>209</v>
      </c>
      <c r="E380" s="494"/>
      <c r="F380" s="494"/>
      <c r="G380" s="494"/>
      <c r="H380" s="494"/>
      <c r="I380" s="507"/>
      <c r="J380" s="494"/>
      <c r="K380" s="494"/>
      <c r="L380" s="402"/>
      <c r="M380" s="505" t="s">
        <v>2449</v>
      </c>
      <c r="N380" s="505" t="s">
        <v>2450</v>
      </c>
      <c r="Q380" s="493" t="s">
        <v>2047</v>
      </c>
    </row>
    <row r="381" spans="1:22" ht="15.5">
      <c r="A381" s="502">
        <v>4</v>
      </c>
      <c r="B381" s="503">
        <v>1</v>
      </c>
      <c r="C381" s="494" t="s">
        <v>2144</v>
      </c>
      <c r="D381" s="504" t="s">
        <v>209</v>
      </c>
      <c r="E381" s="494" t="s">
        <v>2048</v>
      </c>
      <c r="F381" s="494"/>
      <c r="G381" s="494"/>
      <c r="H381" s="494"/>
      <c r="I381" s="507"/>
      <c r="J381" s="494"/>
      <c r="K381" s="494"/>
      <c r="L381" s="402"/>
      <c r="M381" s="505" t="s">
        <v>2451</v>
      </c>
      <c r="N381" s="505" t="s">
        <v>2452</v>
      </c>
      <c r="Q381" s="493" t="s">
        <v>2047</v>
      </c>
    </row>
    <row r="382" spans="1:22" ht="15.5">
      <c r="A382" s="502">
        <v>5</v>
      </c>
      <c r="B382" s="503">
        <v>1</v>
      </c>
      <c r="C382" s="494" t="s">
        <v>2144</v>
      </c>
      <c r="D382" s="504" t="s">
        <v>209</v>
      </c>
      <c r="E382" s="494" t="s">
        <v>2048</v>
      </c>
      <c r="F382" s="494" t="s">
        <v>2048</v>
      </c>
      <c r="G382" s="494"/>
      <c r="H382" s="494"/>
      <c r="I382" s="507"/>
      <c r="J382" s="494"/>
      <c r="K382" s="494"/>
      <c r="L382" s="402"/>
      <c r="M382" s="505" t="s">
        <v>2453</v>
      </c>
      <c r="N382" s="505" t="s">
        <v>2454</v>
      </c>
      <c r="Q382" s="493" t="s">
        <v>2047</v>
      </c>
    </row>
    <row r="383" spans="1:22" ht="15.5">
      <c r="A383" s="502">
        <v>6</v>
      </c>
      <c r="B383" s="503">
        <v>1</v>
      </c>
      <c r="C383" s="494" t="s">
        <v>2144</v>
      </c>
      <c r="D383" s="504" t="s">
        <v>209</v>
      </c>
      <c r="E383" s="494" t="s">
        <v>2048</v>
      </c>
      <c r="F383" s="494" t="s">
        <v>2048</v>
      </c>
      <c r="G383" s="494" t="s">
        <v>2057</v>
      </c>
      <c r="H383" s="494"/>
      <c r="I383" s="507"/>
      <c r="J383" s="494"/>
      <c r="K383" s="494"/>
      <c r="L383" s="402"/>
      <c r="M383" s="505" t="s">
        <v>2455</v>
      </c>
      <c r="N383" s="505" t="s">
        <v>2454</v>
      </c>
      <c r="Q383" s="493" t="s">
        <v>2047</v>
      </c>
    </row>
    <row r="384" spans="1:22" ht="15.5">
      <c r="A384" s="502">
        <v>7</v>
      </c>
      <c r="B384" s="503">
        <v>1</v>
      </c>
      <c r="C384" s="494" t="s">
        <v>2144</v>
      </c>
      <c r="D384" s="504" t="s">
        <v>209</v>
      </c>
      <c r="E384" s="494" t="s">
        <v>2048</v>
      </c>
      <c r="F384" s="494" t="s">
        <v>2048</v>
      </c>
      <c r="G384" s="494" t="s">
        <v>2057</v>
      </c>
      <c r="H384" s="494" t="s">
        <v>2057</v>
      </c>
      <c r="I384" s="507"/>
      <c r="J384" s="494"/>
      <c r="K384" s="494"/>
      <c r="L384" s="402"/>
      <c r="M384" s="505" t="s">
        <v>2456</v>
      </c>
      <c r="N384" s="505" t="s">
        <v>2454</v>
      </c>
      <c r="Q384" s="493" t="s">
        <v>2047</v>
      </c>
    </row>
    <row r="385" spans="1:22" ht="15.5">
      <c r="A385" s="502">
        <v>8</v>
      </c>
      <c r="B385" s="503">
        <v>1</v>
      </c>
      <c r="C385" s="494" t="s">
        <v>2144</v>
      </c>
      <c r="D385" s="504" t="s">
        <v>209</v>
      </c>
      <c r="E385" s="494" t="s">
        <v>2048</v>
      </c>
      <c r="F385" s="494" t="s">
        <v>2048</v>
      </c>
      <c r="G385" s="494" t="s">
        <v>2057</v>
      </c>
      <c r="H385" s="494" t="s">
        <v>2057</v>
      </c>
      <c r="I385" s="494" t="s">
        <v>2057</v>
      </c>
      <c r="J385" s="494"/>
      <c r="K385" s="494"/>
      <c r="L385" s="402"/>
      <c r="M385" s="505" t="s">
        <v>2457</v>
      </c>
      <c r="N385" s="505" t="s">
        <v>2454</v>
      </c>
      <c r="Q385" s="493" t="s">
        <v>2047</v>
      </c>
    </row>
    <row r="386" spans="1:22" ht="15.5">
      <c r="A386" s="502">
        <v>9</v>
      </c>
      <c r="B386" s="503">
        <v>1</v>
      </c>
      <c r="C386" s="494" t="s">
        <v>2144</v>
      </c>
      <c r="D386" s="504" t="s">
        <v>209</v>
      </c>
      <c r="E386" s="494" t="s">
        <v>2048</v>
      </c>
      <c r="F386" s="494" t="s">
        <v>2048</v>
      </c>
      <c r="G386" s="494" t="s">
        <v>2057</v>
      </c>
      <c r="H386" s="494" t="s">
        <v>2057</v>
      </c>
      <c r="I386" s="494" t="s">
        <v>2057</v>
      </c>
      <c r="J386" s="504" t="s">
        <v>2048</v>
      </c>
      <c r="K386" s="494"/>
      <c r="L386" s="402"/>
      <c r="M386" s="505" t="s">
        <v>2458</v>
      </c>
      <c r="N386" s="505" t="s">
        <v>2459</v>
      </c>
      <c r="Q386" s="493" t="s">
        <v>2047</v>
      </c>
    </row>
    <row r="387" spans="1:22" ht="15.5">
      <c r="A387" s="502">
        <v>10</v>
      </c>
      <c r="B387" s="508">
        <v>1</v>
      </c>
      <c r="C387" s="510" t="s">
        <v>2144</v>
      </c>
      <c r="D387" s="509" t="s">
        <v>209</v>
      </c>
      <c r="E387" s="510" t="s">
        <v>2048</v>
      </c>
      <c r="F387" s="510" t="s">
        <v>2048</v>
      </c>
      <c r="G387" s="510" t="s">
        <v>2057</v>
      </c>
      <c r="H387" s="510" t="s">
        <v>2057</v>
      </c>
      <c r="I387" s="510" t="s">
        <v>2057</v>
      </c>
      <c r="J387" s="509" t="s">
        <v>2048</v>
      </c>
      <c r="K387" s="510" t="s">
        <v>2048</v>
      </c>
      <c r="L387" s="402" t="s">
        <v>2460</v>
      </c>
      <c r="M387" s="501" t="s">
        <v>2461</v>
      </c>
      <c r="N387" s="501" t="s">
        <v>2459</v>
      </c>
      <c r="O387" t="s">
        <v>2460</v>
      </c>
      <c r="P387" t="e">
        <v>#N/A</v>
      </c>
      <c r="Q387" s="493">
        <v>0</v>
      </c>
      <c r="R387">
        <v>30</v>
      </c>
      <c r="U387" s="500" t="s">
        <v>206</v>
      </c>
      <c r="V387" s="501">
        <v>0</v>
      </c>
    </row>
    <row r="388" spans="1:22" ht="15.5">
      <c r="A388" s="508"/>
      <c r="B388" s="508"/>
      <c r="C388" s="510"/>
      <c r="D388" s="509"/>
      <c r="E388" s="510"/>
      <c r="F388" s="510"/>
      <c r="G388" s="510"/>
      <c r="H388" s="510"/>
      <c r="I388" s="510"/>
      <c r="J388" s="509"/>
      <c r="K388" s="510"/>
      <c r="L388" s="402"/>
      <c r="M388" s="501"/>
      <c r="N388" s="501"/>
      <c r="Q388" s="493" t="s">
        <v>2047</v>
      </c>
    </row>
    <row r="389" spans="1:22" ht="15.5">
      <c r="A389" s="502">
        <v>9</v>
      </c>
      <c r="B389" s="503">
        <v>1</v>
      </c>
      <c r="C389" s="494" t="s">
        <v>2144</v>
      </c>
      <c r="D389" s="504" t="s">
        <v>209</v>
      </c>
      <c r="E389" s="494" t="s">
        <v>2048</v>
      </c>
      <c r="F389" s="494" t="s">
        <v>2048</v>
      </c>
      <c r="G389" s="494" t="s">
        <v>2057</v>
      </c>
      <c r="H389" s="494" t="s">
        <v>2057</v>
      </c>
      <c r="I389" s="494" t="s">
        <v>2057</v>
      </c>
      <c r="J389" s="504" t="s">
        <v>2060</v>
      </c>
      <c r="K389" s="494"/>
      <c r="L389" s="402"/>
      <c r="M389" s="505" t="s">
        <v>2462</v>
      </c>
      <c r="N389" s="505" t="s">
        <v>2463</v>
      </c>
      <c r="Q389" s="493" t="s">
        <v>2047</v>
      </c>
    </row>
    <row r="390" spans="1:22" ht="15.5">
      <c r="A390" s="502">
        <v>10</v>
      </c>
      <c r="B390" s="508">
        <v>1</v>
      </c>
      <c r="C390" s="510" t="s">
        <v>2144</v>
      </c>
      <c r="D390" s="509" t="s">
        <v>209</v>
      </c>
      <c r="E390" s="510" t="s">
        <v>2048</v>
      </c>
      <c r="F390" s="510" t="s">
        <v>2048</v>
      </c>
      <c r="G390" s="510" t="s">
        <v>2057</v>
      </c>
      <c r="H390" s="510" t="s">
        <v>2057</v>
      </c>
      <c r="I390" s="510" t="s">
        <v>2057</v>
      </c>
      <c r="J390" s="509" t="s">
        <v>2060</v>
      </c>
      <c r="K390" s="510" t="s">
        <v>2048</v>
      </c>
      <c r="L390" s="402" t="s">
        <v>2464</v>
      </c>
      <c r="M390" s="501" t="s">
        <v>2465</v>
      </c>
      <c r="N390" s="501" t="s">
        <v>2463</v>
      </c>
      <c r="O390" t="s">
        <v>2464</v>
      </c>
      <c r="P390" t="e">
        <v>#N/A</v>
      </c>
      <c r="Q390" s="493">
        <v>0</v>
      </c>
      <c r="R390">
        <v>30</v>
      </c>
      <c r="U390" s="500" t="s">
        <v>206</v>
      </c>
      <c r="V390" s="501">
        <v>0</v>
      </c>
    </row>
    <row r="391" spans="1:22" ht="15.5">
      <c r="A391" s="518"/>
      <c r="B391" s="515"/>
      <c r="C391" s="515"/>
      <c r="D391" s="515"/>
      <c r="E391" s="515"/>
      <c r="F391" s="515"/>
      <c r="G391" s="515"/>
      <c r="H391" s="515"/>
      <c r="I391" s="515"/>
      <c r="J391" s="515"/>
      <c r="K391" s="515"/>
      <c r="L391" s="402"/>
      <c r="M391" s="506"/>
      <c r="N391" s="520"/>
      <c r="Q391" s="493" t="s">
        <v>2047</v>
      </c>
    </row>
    <row r="392" spans="1:22" ht="15.5">
      <c r="A392" s="502">
        <v>9</v>
      </c>
      <c r="B392" s="503">
        <v>1</v>
      </c>
      <c r="C392" s="494" t="s">
        <v>2144</v>
      </c>
      <c r="D392" s="504" t="s">
        <v>209</v>
      </c>
      <c r="E392" s="494" t="s">
        <v>2048</v>
      </c>
      <c r="F392" s="494" t="s">
        <v>2048</v>
      </c>
      <c r="G392" s="494" t="s">
        <v>2057</v>
      </c>
      <c r="H392" s="494" t="s">
        <v>2057</v>
      </c>
      <c r="I392" s="494" t="s">
        <v>2057</v>
      </c>
      <c r="J392" s="504" t="s">
        <v>2053</v>
      </c>
      <c r="K392" s="494"/>
      <c r="L392" s="402"/>
      <c r="M392" s="505" t="s">
        <v>2466</v>
      </c>
      <c r="N392" s="505" t="s">
        <v>2467</v>
      </c>
      <c r="Q392" s="493" t="s">
        <v>2047</v>
      </c>
    </row>
    <row r="393" spans="1:22" ht="15.5">
      <c r="A393" s="502">
        <v>10</v>
      </c>
      <c r="B393" s="508">
        <v>1</v>
      </c>
      <c r="C393" s="510" t="s">
        <v>2144</v>
      </c>
      <c r="D393" s="509" t="s">
        <v>209</v>
      </c>
      <c r="E393" s="510" t="s">
        <v>2048</v>
      </c>
      <c r="F393" s="510" t="s">
        <v>2048</v>
      </c>
      <c r="G393" s="510" t="s">
        <v>2057</v>
      </c>
      <c r="H393" s="510" t="s">
        <v>2057</v>
      </c>
      <c r="I393" s="510" t="s">
        <v>2057</v>
      </c>
      <c r="J393" s="509" t="s">
        <v>2053</v>
      </c>
      <c r="K393" s="510" t="s">
        <v>2048</v>
      </c>
      <c r="L393" s="402" t="s">
        <v>2468</v>
      </c>
      <c r="M393" s="501" t="s">
        <v>2469</v>
      </c>
      <c r="N393" s="501" t="s">
        <v>2467</v>
      </c>
      <c r="O393" t="s">
        <v>2468</v>
      </c>
      <c r="P393" t="e">
        <v>#N/A</v>
      </c>
      <c r="Q393" s="493">
        <v>0</v>
      </c>
      <c r="R393">
        <v>30</v>
      </c>
      <c r="U393" s="500" t="s">
        <v>206</v>
      </c>
      <c r="V393" s="501">
        <v>0</v>
      </c>
    </row>
    <row r="394" spans="1:22" ht="15.5">
      <c r="A394" s="518"/>
      <c r="B394" s="515"/>
      <c r="C394" s="515"/>
      <c r="D394" s="515"/>
      <c r="E394" s="515"/>
      <c r="F394" s="515"/>
      <c r="G394" s="515"/>
      <c r="H394" s="515"/>
      <c r="I394" s="515"/>
      <c r="J394" s="515"/>
      <c r="K394" s="515"/>
      <c r="L394" s="402"/>
      <c r="M394" s="506"/>
      <c r="N394" s="520"/>
      <c r="Q394" s="493" t="s">
        <v>2047</v>
      </c>
    </row>
    <row r="395" spans="1:22" ht="15.5">
      <c r="A395" s="518" t="s">
        <v>2102</v>
      </c>
      <c r="B395" s="503">
        <v>1</v>
      </c>
      <c r="C395" s="494" t="s">
        <v>2144</v>
      </c>
      <c r="D395" s="504" t="s">
        <v>209</v>
      </c>
      <c r="E395" s="494" t="s">
        <v>2048</v>
      </c>
      <c r="F395" s="494" t="s">
        <v>2048</v>
      </c>
      <c r="G395" s="494" t="s">
        <v>2057</v>
      </c>
      <c r="H395" s="494" t="s">
        <v>2057</v>
      </c>
      <c r="I395" s="494" t="s">
        <v>2057</v>
      </c>
      <c r="J395" s="504" t="s">
        <v>2071</v>
      </c>
      <c r="K395" s="494"/>
      <c r="L395" s="402"/>
      <c r="M395" s="505" t="s">
        <v>2470</v>
      </c>
      <c r="N395" s="505" t="s">
        <v>2471</v>
      </c>
    </row>
    <row r="396" spans="1:22" ht="15.5">
      <c r="A396" s="518" t="s">
        <v>2105</v>
      </c>
      <c r="B396" s="508">
        <v>1</v>
      </c>
      <c r="C396" s="510" t="s">
        <v>2144</v>
      </c>
      <c r="D396" s="509" t="s">
        <v>209</v>
      </c>
      <c r="E396" s="510" t="s">
        <v>2048</v>
      </c>
      <c r="F396" s="510" t="s">
        <v>2048</v>
      </c>
      <c r="G396" s="510" t="s">
        <v>2057</v>
      </c>
      <c r="H396" s="510" t="s">
        <v>2057</v>
      </c>
      <c r="I396" s="510" t="s">
        <v>2057</v>
      </c>
      <c r="J396" s="509" t="s">
        <v>2071</v>
      </c>
      <c r="K396" s="510" t="s">
        <v>2048</v>
      </c>
      <c r="L396" s="402" t="s">
        <v>2472</v>
      </c>
      <c r="M396" s="501" t="s">
        <v>2473</v>
      </c>
      <c r="N396" s="501" t="s">
        <v>2471</v>
      </c>
      <c r="O396" t="s">
        <v>2472</v>
      </c>
      <c r="P396" t="e">
        <v>#N/A</v>
      </c>
      <c r="R396">
        <v>30</v>
      </c>
      <c r="U396" s="500" t="s">
        <v>206</v>
      </c>
      <c r="V396" s="501">
        <v>0</v>
      </c>
    </row>
    <row r="397" spans="1:22" ht="15.5">
      <c r="A397" s="518"/>
      <c r="B397" s="515"/>
      <c r="C397" s="515"/>
      <c r="D397" s="515"/>
      <c r="E397" s="515"/>
      <c r="F397" s="515"/>
      <c r="G397" s="515"/>
      <c r="H397" s="515"/>
      <c r="I397" s="515"/>
      <c r="J397" s="515"/>
      <c r="K397" s="515"/>
      <c r="L397" s="402"/>
      <c r="M397" s="506"/>
      <c r="N397" s="520"/>
    </row>
    <row r="398" spans="1:22" ht="15.5">
      <c r="A398" s="502">
        <v>5</v>
      </c>
      <c r="B398" s="503">
        <v>1</v>
      </c>
      <c r="C398" s="494" t="s">
        <v>2144</v>
      </c>
      <c r="D398" s="504" t="s">
        <v>209</v>
      </c>
      <c r="E398" s="494" t="s">
        <v>2048</v>
      </c>
      <c r="F398" s="494" t="s">
        <v>2060</v>
      </c>
      <c r="G398" s="494"/>
      <c r="H398" s="494"/>
      <c r="I398" s="507"/>
      <c r="J398" s="528"/>
      <c r="K398" s="494"/>
      <c r="L398" s="402"/>
      <c r="M398" s="505" t="s">
        <v>2474</v>
      </c>
      <c r="N398" s="505" t="s">
        <v>2475</v>
      </c>
      <c r="Q398" s="493" t="s">
        <v>2047</v>
      </c>
    </row>
    <row r="399" spans="1:22" ht="15.5">
      <c r="A399" s="502">
        <v>6</v>
      </c>
      <c r="B399" s="503">
        <v>1</v>
      </c>
      <c r="C399" s="494" t="s">
        <v>2144</v>
      </c>
      <c r="D399" s="504" t="s">
        <v>209</v>
      </c>
      <c r="E399" s="494" t="s">
        <v>2048</v>
      </c>
      <c r="F399" s="494" t="s">
        <v>2060</v>
      </c>
      <c r="G399" s="494" t="s">
        <v>2057</v>
      </c>
      <c r="H399" s="494"/>
      <c r="I399" s="507"/>
      <c r="J399" s="528"/>
      <c r="K399" s="494"/>
      <c r="L399" s="402"/>
      <c r="M399" s="505" t="s">
        <v>2476</v>
      </c>
      <c r="N399" s="505" t="s">
        <v>2475</v>
      </c>
      <c r="Q399" s="493" t="s">
        <v>2047</v>
      </c>
    </row>
    <row r="400" spans="1:22" ht="15.5">
      <c r="A400" s="502">
        <v>7</v>
      </c>
      <c r="B400" s="503">
        <v>1</v>
      </c>
      <c r="C400" s="494" t="s">
        <v>2144</v>
      </c>
      <c r="D400" s="504" t="s">
        <v>209</v>
      </c>
      <c r="E400" s="494" t="s">
        <v>2048</v>
      </c>
      <c r="F400" s="494" t="s">
        <v>2060</v>
      </c>
      <c r="G400" s="494" t="s">
        <v>2057</v>
      </c>
      <c r="H400" s="494" t="s">
        <v>2057</v>
      </c>
      <c r="I400" s="507"/>
      <c r="J400" s="528"/>
      <c r="K400" s="494"/>
      <c r="L400" s="402"/>
      <c r="M400" s="505" t="s">
        <v>2477</v>
      </c>
      <c r="N400" s="505" t="s">
        <v>2475</v>
      </c>
      <c r="Q400" s="493" t="s">
        <v>2047</v>
      </c>
    </row>
    <row r="401" spans="1:22" ht="15.5">
      <c r="A401" s="502">
        <v>8</v>
      </c>
      <c r="B401" s="503">
        <v>1</v>
      </c>
      <c r="C401" s="494" t="s">
        <v>2144</v>
      </c>
      <c r="D401" s="504" t="s">
        <v>209</v>
      </c>
      <c r="E401" s="494" t="s">
        <v>2048</v>
      </c>
      <c r="F401" s="494" t="s">
        <v>2060</v>
      </c>
      <c r="G401" s="494" t="s">
        <v>2057</v>
      </c>
      <c r="H401" s="494" t="s">
        <v>2057</v>
      </c>
      <c r="I401" s="494" t="s">
        <v>2057</v>
      </c>
      <c r="J401" s="528"/>
      <c r="K401" s="494"/>
      <c r="L401" s="402"/>
      <c r="M401" s="505" t="s">
        <v>2478</v>
      </c>
      <c r="N401" s="505" t="s">
        <v>2475</v>
      </c>
      <c r="Q401" s="493" t="s">
        <v>2047</v>
      </c>
    </row>
    <row r="402" spans="1:22" ht="15.5">
      <c r="A402" s="502">
        <v>9</v>
      </c>
      <c r="B402" s="503">
        <v>1</v>
      </c>
      <c r="C402" s="494" t="s">
        <v>2144</v>
      </c>
      <c r="D402" s="504" t="s">
        <v>209</v>
      </c>
      <c r="E402" s="494" t="s">
        <v>2048</v>
      </c>
      <c r="F402" s="494" t="s">
        <v>2060</v>
      </c>
      <c r="G402" s="494" t="s">
        <v>2057</v>
      </c>
      <c r="H402" s="494" t="s">
        <v>2057</v>
      </c>
      <c r="I402" s="494" t="s">
        <v>2057</v>
      </c>
      <c r="J402" s="504" t="s">
        <v>2048</v>
      </c>
      <c r="K402" s="494"/>
      <c r="L402" s="402"/>
      <c r="M402" s="505" t="s">
        <v>2479</v>
      </c>
      <c r="N402" s="505" t="s">
        <v>2480</v>
      </c>
      <c r="Q402" s="493" t="s">
        <v>2047</v>
      </c>
    </row>
    <row r="403" spans="1:22" ht="15.5">
      <c r="A403" s="502">
        <v>10</v>
      </c>
      <c r="B403" s="508">
        <v>1</v>
      </c>
      <c r="C403" s="510" t="s">
        <v>2144</v>
      </c>
      <c r="D403" s="509" t="s">
        <v>209</v>
      </c>
      <c r="E403" s="510" t="s">
        <v>2048</v>
      </c>
      <c r="F403" s="510" t="s">
        <v>2060</v>
      </c>
      <c r="G403" s="510" t="s">
        <v>2057</v>
      </c>
      <c r="H403" s="510" t="s">
        <v>2057</v>
      </c>
      <c r="I403" s="510" t="s">
        <v>2057</v>
      </c>
      <c r="J403" s="509" t="s">
        <v>2048</v>
      </c>
      <c r="K403" s="510" t="s">
        <v>2048</v>
      </c>
      <c r="L403" s="402" t="s">
        <v>2481</v>
      </c>
      <c r="M403" s="501" t="s">
        <v>2482</v>
      </c>
      <c r="N403" s="501" t="s">
        <v>2480</v>
      </c>
      <c r="O403" t="s">
        <v>2481</v>
      </c>
      <c r="P403" t="e">
        <v>#N/A</v>
      </c>
      <c r="Q403" s="493">
        <v>0</v>
      </c>
      <c r="R403">
        <v>30</v>
      </c>
      <c r="U403" s="500" t="s">
        <v>206</v>
      </c>
      <c r="V403" s="501">
        <v>0</v>
      </c>
    </row>
    <row r="404" spans="1:22" ht="15.5">
      <c r="A404" s="518"/>
      <c r="B404" s="515"/>
      <c r="C404" s="515"/>
      <c r="D404" s="515"/>
      <c r="E404" s="515"/>
      <c r="F404" s="515"/>
      <c r="G404" s="515"/>
      <c r="H404" s="515"/>
      <c r="I404" s="515"/>
      <c r="J404" s="515"/>
      <c r="K404" s="515"/>
      <c r="L404" s="402"/>
      <c r="M404" s="506"/>
      <c r="N404" s="520"/>
      <c r="Q404" s="493" t="s">
        <v>2047</v>
      </c>
    </row>
    <row r="405" spans="1:22" ht="15.5">
      <c r="A405" s="502">
        <v>4</v>
      </c>
      <c r="B405" s="503">
        <v>1</v>
      </c>
      <c r="C405" s="494" t="s">
        <v>2144</v>
      </c>
      <c r="D405" s="504" t="s">
        <v>209</v>
      </c>
      <c r="E405" s="494" t="s">
        <v>2060</v>
      </c>
      <c r="F405" s="494"/>
      <c r="G405" s="494"/>
      <c r="H405" s="494"/>
      <c r="I405" s="507"/>
      <c r="J405" s="494"/>
      <c r="K405" s="494"/>
      <c r="L405" s="402"/>
      <c r="M405" s="505" t="s">
        <v>2483</v>
      </c>
      <c r="N405" s="505" t="s">
        <v>2484</v>
      </c>
      <c r="Q405" s="493" t="s">
        <v>2047</v>
      </c>
    </row>
    <row r="406" spans="1:22" ht="15.5">
      <c r="A406" s="502">
        <v>5</v>
      </c>
      <c r="B406" s="503">
        <v>1</v>
      </c>
      <c r="C406" s="494" t="s">
        <v>2144</v>
      </c>
      <c r="D406" s="504" t="s">
        <v>209</v>
      </c>
      <c r="E406" s="494" t="s">
        <v>2060</v>
      </c>
      <c r="F406" s="494" t="s">
        <v>2057</v>
      </c>
      <c r="G406" s="494"/>
      <c r="H406" s="494"/>
      <c r="I406" s="507"/>
      <c r="J406" s="494"/>
      <c r="K406" s="494"/>
      <c r="L406" s="402"/>
      <c r="M406" s="505" t="s">
        <v>2485</v>
      </c>
      <c r="N406" s="505" t="s">
        <v>2484</v>
      </c>
      <c r="Q406" s="493" t="s">
        <v>2047</v>
      </c>
    </row>
    <row r="407" spans="1:22" ht="15.5">
      <c r="A407" s="502">
        <v>6</v>
      </c>
      <c r="B407" s="503">
        <v>1</v>
      </c>
      <c r="C407" s="494" t="s">
        <v>2144</v>
      </c>
      <c r="D407" s="504" t="s">
        <v>209</v>
      </c>
      <c r="E407" s="494" t="s">
        <v>2060</v>
      </c>
      <c r="F407" s="494" t="s">
        <v>2057</v>
      </c>
      <c r="G407" s="494" t="s">
        <v>2057</v>
      </c>
      <c r="H407" s="494"/>
      <c r="I407" s="507"/>
      <c r="J407" s="494"/>
      <c r="K407" s="494"/>
      <c r="L407" s="402"/>
      <c r="M407" s="505" t="s">
        <v>2486</v>
      </c>
      <c r="N407" s="505" t="s">
        <v>2484</v>
      </c>
      <c r="Q407" s="493" t="s">
        <v>2047</v>
      </c>
    </row>
    <row r="408" spans="1:22" ht="15.5">
      <c r="A408" s="502">
        <v>7</v>
      </c>
      <c r="B408" s="503">
        <v>1</v>
      </c>
      <c r="C408" s="494" t="s">
        <v>2144</v>
      </c>
      <c r="D408" s="504" t="s">
        <v>209</v>
      </c>
      <c r="E408" s="494" t="s">
        <v>2060</v>
      </c>
      <c r="F408" s="494" t="s">
        <v>2057</v>
      </c>
      <c r="G408" s="494" t="s">
        <v>2057</v>
      </c>
      <c r="H408" s="494" t="s">
        <v>2057</v>
      </c>
      <c r="I408" s="529"/>
      <c r="J408" s="494"/>
      <c r="K408" s="494"/>
      <c r="L408" s="402"/>
      <c r="M408" s="505" t="s">
        <v>2487</v>
      </c>
      <c r="N408" s="505" t="s">
        <v>2484</v>
      </c>
      <c r="Q408" s="493" t="s">
        <v>2047</v>
      </c>
    </row>
    <row r="409" spans="1:22" ht="15.5">
      <c r="A409" s="502">
        <v>8</v>
      </c>
      <c r="B409" s="503">
        <v>1</v>
      </c>
      <c r="C409" s="494" t="s">
        <v>2144</v>
      </c>
      <c r="D409" s="504" t="s">
        <v>209</v>
      </c>
      <c r="E409" s="494" t="s">
        <v>2060</v>
      </c>
      <c r="F409" s="494" t="s">
        <v>2057</v>
      </c>
      <c r="G409" s="494" t="s">
        <v>2057</v>
      </c>
      <c r="H409" s="494" t="s">
        <v>2057</v>
      </c>
      <c r="I409" s="494" t="s">
        <v>2071</v>
      </c>
      <c r="J409" s="494"/>
      <c r="K409" s="494"/>
      <c r="L409" s="402"/>
      <c r="M409" s="505" t="s">
        <v>2488</v>
      </c>
      <c r="N409" s="505" t="s">
        <v>2489</v>
      </c>
      <c r="Q409" s="493" t="s">
        <v>2047</v>
      </c>
    </row>
    <row r="410" spans="1:22" ht="15.5">
      <c r="A410" s="502">
        <v>9</v>
      </c>
      <c r="B410" s="503">
        <v>1</v>
      </c>
      <c r="C410" s="494" t="s">
        <v>2144</v>
      </c>
      <c r="D410" s="504" t="s">
        <v>209</v>
      </c>
      <c r="E410" s="494" t="s">
        <v>2060</v>
      </c>
      <c r="F410" s="494" t="s">
        <v>2057</v>
      </c>
      <c r="G410" s="494" t="s">
        <v>2057</v>
      </c>
      <c r="H410" s="494" t="s">
        <v>2057</v>
      </c>
      <c r="I410" s="494" t="s">
        <v>2071</v>
      </c>
      <c r="J410" s="494" t="s">
        <v>2081</v>
      </c>
      <c r="K410" s="503"/>
      <c r="L410" s="402"/>
      <c r="M410" s="505" t="s">
        <v>2490</v>
      </c>
      <c r="N410" s="505" t="s">
        <v>2491</v>
      </c>
      <c r="Q410" s="493" t="s">
        <v>2047</v>
      </c>
    </row>
    <row r="411" spans="1:22" ht="15.5">
      <c r="A411" s="502">
        <v>10</v>
      </c>
      <c r="B411" s="508">
        <v>1</v>
      </c>
      <c r="C411" s="510" t="s">
        <v>2144</v>
      </c>
      <c r="D411" s="509" t="s">
        <v>209</v>
      </c>
      <c r="E411" s="510" t="s">
        <v>2060</v>
      </c>
      <c r="F411" s="510" t="s">
        <v>2057</v>
      </c>
      <c r="G411" s="510" t="s">
        <v>2057</v>
      </c>
      <c r="H411" s="510" t="s">
        <v>2057</v>
      </c>
      <c r="I411" s="510" t="s">
        <v>2071</v>
      </c>
      <c r="J411" s="510" t="s">
        <v>2081</v>
      </c>
      <c r="K411" s="510" t="s">
        <v>2048</v>
      </c>
      <c r="L411" s="402" t="s">
        <v>1541</v>
      </c>
      <c r="M411" s="501" t="s">
        <v>2492</v>
      </c>
      <c r="N411" s="501" t="s">
        <v>2491</v>
      </c>
      <c r="O411" t="s">
        <v>1541</v>
      </c>
      <c r="P411" t="e">
        <v>#N/A</v>
      </c>
      <c r="Q411" s="493">
        <v>1770.71</v>
      </c>
      <c r="R411">
        <v>30</v>
      </c>
      <c r="U411" s="500" t="s">
        <v>206</v>
      </c>
      <c r="V411" s="501">
        <v>0</v>
      </c>
    </row>
    <row r="412" spans="1:22" ht="15.5">
      <c r="A412" s="502"/>
      <c r="B412" s="508"/>
      <c r="C412" s="510"/>
      <c r="D412" s="509"/>
      <c r="E412" s="510"/>
      <c r="F412" s="510"/>
      <c r="G412" s="510"/>
      <c r="H412" s="510"/>
      <c r="I412" s="510"/>
      <c r="J412" s="510"/>
      <c r="K412" s="510"/>
      <c r="L412" s="402"/>
      <c r="M412" s="501"/>
      <c r="N412" s="501"/>
      <c r="U412" s="500"/>
      <c r="V412" s="501"/>
    </row>
    <row r="413" spans="1:22" ht="15.5">
      <c r="A413" s="502">
        <v>9</v>
      </c>
      <c r="B413" s="503">
        <v>1</v>
      </c>
      <c r="C413" s="494" t="s">
        <v>2144</v>
      </c>
      <c r="D413" s="504" t="s">
        <v>209</v>
      </c>
      <c r="E413" s="494" t="s">
        <v>2060</v>
      </c>
      <c r="F413" s="494" t="s">
        <v>2057</v>
      </c>
      <c r="G413" s="494" t="s">
        <v>2057</v>
      </c>
      <c r="H413" s="494" t="s">
        <v>2057</v>
      </c>
      <c r="I413" s="494" t="s">
        <v>2071</v>
      </c>
      <c r="J413" s="494" t="s">
        <v>2110</v>
      </c>
      <c r="K413" s="503"/>
      <c r="L413" s="402"/>
      <c r="M413" s="505" t="s">
        <v>2493</v>
      </c>
      <c r="N413" s="505" t="s">
        <v>2494</v>
      </c>
      <c r="U413" s="500"/>
      <c r="V413" s="501"/>
    </row>
    <row r="414" spans="1:22" ht="15.5">
      <c r="A414" s="502">
        <v>10</v>
      </c>
      <c r="B414" s="508">
        <v>1</v>
      </c>
      <c r="C414" s="510" t="s">
        <v>2144</v>
      </c>
      <c r="D414" s="509" t="s">
        <v>209</v>
      </c>
      <c r="E414" s="510" t="s">
        <v>2060</v>
      </c>
      <c r="F414" s="510" t="s">
        <v>2057</v>
      </c>
      <c r="G414" s="510" t="s">
        <v>2057</v>
      </c>
      <c r="H414" s="510" t="s">
        <v>2057</v>
      </c>
      <c r="I414" s="510" t="s">
        <v>2071</v>
      </c>
      <c r="J414" s="510" t="s">
        <v>2110</v>
      </c>
      <c r="K414" s="510" t="s">
        <v>2048</v>
      </c>
      <c r="L414" s="402" t="s">
        <v>1539</v>
      </c>
      <c r="M414" s="501" t="s">
        <v>2495</v>
      </c>
      <c r="N414" s="501" t="s">
        <v>2494</v>
      </c>
      <c r="O414" t="s">
        <v>1539</v>
      </c>
      <c r="P414" t="s">
        <v>1540</v>
      </c>
      <c r="Q414" s="493">
        <v>3.21</v>
      </c>
      <c r="R414">
        <v>8</v>
      </c>
      <c r="U414" s="500" t="s">
        <v>206</v>
      </c>
      <c r="V414" s="501">
        <v>0</v>
      </c>
    </row>
    <row r="415" spans="1:22" ht="15.5">
      <c r="A415" s="502"/>
      <c r="B415" s="508"/>
      <c r="C415" s="510"/>
      <c r="D415" s="509"/>
      <c r="E415" s="510"/>
      <c r="F415" s="510"/>
      <c r="G415" s="510"/>
      <c r="H415" s="510"/>
      <c r="I415" s="510"/>
      <c r="J415" s="510"/>
      <c r="K415" s="510"/>
      <c r="L415" s="402"/>
      <c r="M415" s="501"/>
      <c r="N415" s="501"/>
      <c r="U415" s="500"/>
      <c r="V415" s="501"/>
    </row>
    <row r="416" spans="1:22" ht="15.5">
      <c r="A416" s="502">
        <v>4</v>
      </c>
      <c r="B416" s="503">
        <v>1</v>
      </c>
      <c r="C416" s="494" t="s">
        <v>2144</v>
      </c>
      <c r="D416" s="504" t="s">
        <v>209</v>
      </c>
      <c r="E416" s="494" t="s">
        <v>2079</v>
      </c>
      <c r="F416" s="494"/>
      <c r="G416" s="494"/>
      <c r="H416" s="494"/>
      <c r="I416" s="507"/>
      <c r="J416" s="494"/>
      <c r="K416" s="494"/>
      <c r="L416" s="402"/>
      <c r="M416" s="505" t="s">
        <v>2496</v>
      </c>
      <c r="N416" s="520" t="s">
        <v>2497</v>
      </c>
      <c r="Q416" s="493" t="s">
        <v>2047</v>
      </c>
    </row>
    <row r="417" spans="1:22" ht="15.5">
      <c r="A417" s="502">
        <v>5</v>
      </c>
      <c r="B417" s="503">
        <v>1</v>
      </c>
      <c r="C417" s="494" t="s">
        <v>2144</v>
      </c>
      <c r="D417" s="504" t="s">
        <v>209</v>
      </c>
      <c r="E417" s="494" t="s">
        <v>2079</v>
      </c>
      <c r="F417" s="494" t="s">
        <v>2128</v>
      </c>
      <c r="G417" s="494"/>
      <c r="H417" s="494"/>
      <c r="I417" s="507"/>
      <c r="J417" s="494"/>
      <c r="K417" s="494"/>
      <c r="L417" s="402"/>
      <c r="M417" s="505" t="s">
        <v>2498</v>
      </c>
      <c r="N417" s="505" t="s">
        <v>2497</v>
      </c>
      <c r="Q417" s="493" t="s">
        <v>2047</v>
      </c>
    </row>
    <row r="418" spans="1:22" ht="15.5">
      <c r="A418" s="502">
        <v>6</v>
      </c>
      <c r="B418" s="503">
        <v>1</v>
      </c>
      <c r="C418" s="494" t="s">
        <v>2144</v>
      </c>
      <c r="D418" s="504" t="s">
        <v>209</v>
      </c>
      <c r="E418" s="494" t="s">
        <v>2079</v>
      </c>
      <c r="F418" s="494" t="s">
        <v>2128</v>
      </c>
      <c r="G418" s="494" t="s">
        <v>2057</v>
      </c>
      <c r="H418" s="494"/>
      <c r="I418" s="507"/>
      <c r="J418" s="494"/>
      <c r="K418" s="494"/>
      <c r="L418" s="402"/>
      <c r="M418" s="505" t="s">
        <v>2499</v>
      </c>
      <c r="N418" s="505" t="s">
        <v>2497</v>
      </c>
      <c r="Q418" s="493" t="s">
        <v>2047</v>
      </c>
    </row>
    <row r="419" spans="1:22" ht="15.5">
      <c r="A419" s="502">
        <v>7</v>
      </c>
      <c r="B419" s="503">
        <v>1</v>
      </c>
      <c r="C419" s="494" t="s">
        <v>2144</v>
      </c>
      <c r="D419" s="504" t="s">
        <v>209</v>
      </c>
      <c r="E419" s="494" t="s">
        <v>2079</v>
      </c>
      <c r="F419" s="494" t="s">
        <v>2128</v>
      </c>
      <c r="G419" s="494" t="s">
        <v>2057</v>
      </c>
      <c r="H419" s="494" t="s">
        <v>2057</v>
      </c>
      <c r="I419" s="507"/>
      <c r="J419" s="494"/>
      <c r="K419" s="494"/>
      <c r="L419" s="402"/>
      <c r="M419" s="505" t="s">
        <v>2500</v>
      </c>
      <c r="N419" s="505" t="s">
        <v>2497</v>
      </c>
      <c r="Q419" s="493" t="s">
        <v>2047</v>
      </c>
    </row>
    <row r="420" spans="1:22" ht="15.5">
      <c r="A420" s="502">
        <v>8</v>
      </c>
      <c r="B420" s="503">
        <v>1</v>
      </c>
      <c r="C420" s="494" t="s">
        <v>2144</v>
      </c>
      <c r="D420" s="504" t="s">
        <v>209</v>
      </c>
      <c r="E420" s="494" t="s">
        <v>2079</v>
      </c>
      <c r="F420" s="494" t="s">
        <v>2128</v>
      </c>
      <c r="G420" s="494" t="s">
        <v>2057</v>
      </c>
      <c r="H420" s="494" t="s">
        <v>2057</v>
      </c>
      <c r="I420" s="507" t="s">
        <v>2057</v>
      </c>
      <c r="J420" s="494"/>
      <c r="K420" s="494"/>
      <c r="L420" s="402"/>
      <c r="M420" s="505" t="s">
        <v>2501</v>
      </c>
      <c r="N420" s="505" t="s">
        <v>2497</v>
      </c>
      <c r="Q420" s="493" t="s">
        <v>2047</v>
      </c>
    </row>
    <row r="421" spans="1:22" ht="15.5">
      <c r="A421" s="502">
        <v>9</v>
      </c>
      <c r="B421" s="503">
        <v>1</v>
      </c>
      <c r="C421" s="494" t="s">
        <v>2144</v>
      </c>
      <c r="D421" s="504" t="s">
        <v>209</v>
      </c>
      <c r="E421" s="494" t="s">
        <v>2079</v>
      </c>
      <c r="F421" s="494" t="s">
        <v>2128</v>
      </c>
      <c r="G421" s="494" t="s">
        <v>2057</v>
      </c>
      <c r="H421" s="494" t="s">
        <v>2057</v>
      </c>
      <c r="I421" s="507" t="s">
        <v>2057</v>
      </c>
      <c r="J421" s="494" t="s">
        <v>2048</v>
      </c>
      <c r="K421" s="494"/>
      <c r="L421" s="402"/>
      <c r="M421" s="505" t="s">
        <v>2502</v>
      </c>
      <c r="N421" s="505" t="s">
        <v>1780</v>
      </c>
      <c r="Q421" s="493" t="s">
        <v>2047</v>
      </c>
    </row>
    <row r="422" spans="1:22" ht="15.5">
      <c r="A422" s="502">
        <v>10</v>
      </c>
      <c r="B422" s="508">
        <v>1</v>
      </c>
      <c r="C422" s="510" t="s">
        <v>2144</v>
      </c>
      <c r="D422" s="509" t="s">
        <v>209</v>
      </c>
      <c r="E422" s="510" t="s">
        <v>2079</v>
      </c>
      <c r="F422" s="510" t="s">
        <v>2128</v>
      </c>
      <c r="G422" s="510" t="s">
        <v>2057</v>
      </c>
      <c r="H422" s="510" t="s">
        <v>2057</v>
      </c>
      <c r="I422" s="511" t="s">
        <v>2057</v>
      </c>
      <c r="J422" s="510" t="s">
        <v>2048</v>
      </c>
      <c r="K422" s="510" t="s">
        <v>2048</v>
      </c>
      <c r="L422" s="402" t="s">
        <v>1059</v>
      </c>
      <c r="M422" s="501" t="s">
        <v>1981</v>
      </c>
      <c r="N422" s="501" t="s">
        <v>1780</v>
      </c>
      <c r="O422" t="s">
        <v>1059</v>
      </c>
      <c r="P422" t="e">
        <v>#N/A</v>
      </c>
      <c r="Q422" s="493">
        <v>50234.720000000001</v>
      </c>
      <c r="R422">
        <v>30</v>
      </c>
      <c r="U422" s="500" t="s">
        <v>206</v>
      </c>
      <c r="V422" s="501">
        <v>0</v>
      </c>
    </row>
    <row r="423" spans="1:22" ht="15.5">
      <c r="A423" s="508"/>
      <c r="B423" s="508"/>
      <c r="C423" s="510"/>
      <c r="D423" s="509"/>
      <c r="E423" s="510"/>
      <c r="F423" s="510"/>
      <c r="G423" s="510"/>
      <c r="H423" s="510"/>
      <c r="I423" s="511"/>
      <c r="J423" s="510"/>
      <c r="K423" s="510"/>
      <c r="L423" s="402"/>
      <c r="M423" s="501"/>
      <c r="N423" s="501"/>
      <c r="Q423" s="493" t="s">
        <v>2047</v>
      </c>
    </row>
    <row r="424" spans="1:22" ht="15.5">
      <c r="A424" s="502">
        <v>9</v>
      </c>
      <c r="B424" s="503">
        <v>1</v>
      </c>
      <c r="C424" s="494" t="s">
        <v>2144</v>
      </c>
      <c r="D424" s="504" t="s">
        <v>209</v>
      </c>
      <c r="E424" s="494" t="s">
        <v>2079</v>
      </c>
      <c r="F424" s="494" t="s">
        <v>2128</v>
      </c>
      <c r="G424" s="494" t="s">
        <v>2057</v>
      </c>
      <c r="H424" s="494" t="s">
        <v>2057</v>
      </c>
      <c r="I424" s="507" t="s">
        <v>2057</v>
      </c>
      <c r="J424" s="494" t="s">
        <v>2060</v>
      </c>
      <c r="K424" s="494"/>
      <c r="L424" s="402"/>
      <c r="M424" s="505" t="s">
        <v>2503</v>
      </c>
      <c r="N424" s="505" t="s">
        <v>1737</v>
      </c>
      <c r="Q424" s="493" t="s">
        <v>2047</v>
      </c>
    </row>
    <row r="425" spans="1:22" ht="15.5">
      <c r="A425" s="502">
        <v>10</v>
      </c>
      <c r="B425" s="508">
        <v>1</v>
      </c>
      <c r="C425" s="510" t="s">
        <v>2144</v>
      </c>
      <c r="D425" s="509" t="s">
        <v>209</v>
      </c>
      <c r="E425" s="510" t="s">
        <v>2079</v>
      </c>
      <c r="F425" s="510" t="s">
        <v>2128</v>
      </c>
      <c r="G425" s="510" t="s">
        <v>2057</v>
      </c>
      <c r="H425" s="510" t="s">
        <v>2057</v>
      </c>
      <c r="I425" s="511" t="s">
        <v>2057</v>
      </c>
      <c r="J425" s="510" t="s">
        <v>2060</v>
      </c>
      <c r="K425" s="510" t="s">
        <v>2048</v>
      </c>
      <c r="L425" s="402" t="s">
        <v>587</v>
      </c>
      <c r="M425" s="501" t="s">
        <v>1919</v>
      </c>
      <c r="N425" s="501" t="s">
        <v>1737</v>
      </c>
      <c r="O425" t="s">
        <v>587</v>
      </c>
      <c r="P425" t="e">
        <v>#N/A</v>
      </c>
      <c r="Q425" s="493">
        <v>3017.2</v>
      </c>
      <c r="R425">
        <v>30</v>
      </c>
      <c r="U425" s="500" t="s">
        <v>206</v>
      </c>
      <c r="V425" s="501">
        <v>0</v>
      </c>
    </row>
    <row r="426" spans="1:22" ht="15.5">
      <c r="A426" s="502"/>
      <c r="B426" s="508"/>
      <c r="C426" s="510"/>
      <c r="D426" s="509"/>
      <c r="E426" s="510"/>
      <c r="F426" s="510"/>
      <c r="G426" s="510"/>
      <c r="H426" s="510"/>
      <c r="I426" s="511"/>
      <c r="J426" s="510"/>
      <c r="K426" s="510"/>
      <c r="L426" s="402"/>
      <c r="M426" s="501"/>
      <c r="N426" s="501"/>
      <c r="Q426" s="493" t="s">
        <v>2047</v>
      </c>
    </row>
    <row r="427" spans="1:22" ht="15.5">
      <c r="A427" s="502">
        <v>9</v>
      </c>
      <c r="B427" s="503">
        <v>1</v>
      </c>
      <c r="C427" s="494" t="s">
        <v>2144</v>
      </c>
      <c r="D427" s="504" t="s">
        <v>209</v>
      </c>
      <c r="E427" s="494" t="s">
        <v>2079</v>
      </c>
      <c r="F427" s="494" t="s">
        <v>2128</v>
      </c>
      <c r="G427" s="494" t="s">
        <v>2057</v>
      </c>
      <c r="H427" s="494" t="s">
        <v>2057</v>
      </c>
      <c r="I427" s="507" t="s">
        <v>2057</v>
      </c>
      <c r="J427" s="494" t="s">
        <v>2053</v>
      </c>
      <c r="K427" s="494"/>
      <c r="L427" s="402"/>
      <c r="M427" s="505" t="s">
        <v>2504</v>
      </c>
      <c r="N427" s="505" t="s">
        <v>1740</v>
      </c>
      <c r="Q427" s="493" t="s">
        <v>2047</v>
      </c>
    </row>
    <row r="428" spans="1:22" ht="15.5">
      <c r="A428" s="502">
        <v>10</v>
      </c>
      <c r="B428" s="508">
        <v>1</v>
      </c>
      <c r="C428" s="510" t="s">
        <v>2144</v>
      </c>
      <c r="D428" s="509" t="s">
        <v>209</v>
      </c>
      <c r="E428" s="510" t="s">
        <v>2079</v>
      </c>
      <c r="F428" s="510" t="s">
        <v>2128</v>
      </c>
      <c r="G428" s="510" t="s">
        <v>2057</v>
      </c>
      <c r="H428" s="510" t="s">
        <v>2057</v>
      </c>
      <c r="I428" s="511" t="s">
        <v>2057</v>
      </c>
      <c r="J428" s="510" t="s">
        <v>2053</v>
      </c>
      <c r="K428" s="510" t="s">
        <v>2048</v>
      </c>
      <c r="L428" s="402" t="s">
        <v>592</v>
      </c>
      <c r="M428" s="501" t="s">
        <v>1922</v>
      </c>
      <c r="N428" s="501" t="s">
        <v>1740</v>
      </c>
      <c r="O428" t="s">
        <v>592</v>
      </c>
      <c r="P428" t="e">
        <v>#N/A</v>
      </c>
      <c r="Q428" s="493">
        <v>0</v>
      </c>
      <c r="R428">
        <v>30</v>
      </c>
      <c r="U428" s="500" t="s">
        <v>206</v>
      </c>
      <c r="V428" s="501">
        <v>0</v>
      </c>
    </row>
    <row r="429" spans="1:22" ht="15.5">
      <c r="A429" s="502"/>
      <c r="B429" s="508"/>
      <c r="C429" s="510"/>
      <c r="D429" s="509"/>
      <c r="E429" s="510"/>
      <c r="F429" s="510"/>
      <c r="G429" s="510"/>
      <c r="H429" s="510"/>
      <c r="I429" s="511"/>
      <c r="J429" s="510"/>
      <c r="K429" s="510"/>
      <c r="L429" s="402"/>
      <c r="M429" s="501"/>
      <c r="N429" s="501"/>
      <c r="Q429" s="493" t="s">
        <v>2047</v>
      </c>
    </row>
    <row r="430" spans="1:22" ht="15.5">
      <c r="A430" s="502">
        <v>9</v>
      </c>
      <c r="B430" s="503">
        <v>1</v>
      </c>
      <c r="C430" s="494" t="s">
        <v>2144</v>
      </c>
      <c r="D430" s="504">
        <v>1</v>
      </c>
      <c r="E430" s="494" t="s">
        <v>2079</v>
      </c>
      <c r="F430" s="494" t="s">
        <v>2128</v>
      </c>
      <c r="G430" s="494" t="s">
        <v>2057</v>
      </c>
      <c r="H430" s="494" t="s">
        <v>2057</v>
      </c>
      <c r="I430" s="507" t="s">
        <v>2057</v>
      </c>
      <c r="J430" s="528" t="s">
        <v>2071</v>
      </c>
      <c r="K430" s="494"/>
      <c r="L430" s="402"/>
      <c r="M430" s="505" t="s">
        <v>2505</v>
      </c>
      <c r="N430" s="505" t="s">
        <v>1741</v>
      </c>
      <c r="Q430" s="493" t="s">
        <v>2047</v>
      </c>
    </row>
    <row r="431" spans="1:22" ht="15.5">
      <c r="A431" s="502">
        <v>10</v>
      </c>
      <c r="B431" s="508">
        <v>1</v>
      </c>
      <c r="C431" s="510" t="s">
        <v>2144</v>
      </c>
      <c r="D431" s="509">
        <v>1</v>
      </c>
      <c r="E431" s="510" t="s">
        <v>2079</v>
      </c>
      <c r="F431" s="510" t="s">
        <v>2128</v>
      </c>
      <c r="G431" s="510" t="s">
        <v>2057</v>
      </c>
      <c r="H431" s="510" t="s">
        <v>2057</v>
      </c>
      <c r="I431" s="511" t="s">
        <v>2057</v>
      </c>
      <c r="J431" s="530" t="s">
        <v>2071</v>
      </c>
      <c r="K431" s="510" t="s">
        <v>2048</v>
      </c>
      <c r="L431" s="402" t="s">
        <v>590</v>
      </c>
      <c r="M431" s="501" t="s">
        <v>1924</v>
      </c>
      <c r="N431" s="501" t="s">
        <v>1741</v>
      </c>
      <c r="O431" t="s">
        <v>590</v>
      </c>
      <c r="P431" t="e">
        <v>#N/A</v>
      </c>
      <c r="Q431" s="493">
        <v>69388.75</v>
      </c>
      <c r="R431">
        <v>30</v>
      </c>
      <c r="U431" s="500" t="s">
        <v>206</v>
      </c>
      <c r="V431" s="501">
        <v>0</v>
      </c>
    </row>
    <row r="432" spans="1:22" ht="15.5">
      <c r="A432" s="502"/>
      <c r="B432" s="508"/>
      <c r="C432" s="510"/>
      <c r="D432" s="509"/>
      <c r="E432" s="510"/>
      <c r="F432" s="510"/>
      <c r="G432" s="510"/>
      <c r="H432" s="510"/>
      <c r="I432" s="511"/>
      <c r="J432" s="510"/>
      <c r="K432" s="510"/>
      <c r="L432" s="402"/>
      <c r="M432" s="501"/>
      <c r="N432" s="501"/>
      <c r="Q432" s="493" t="s">
        <v>2047</v>
      </c>
    </row>
    <row r="433" spans="1:22" ht="15.5">
      <c r="A433" s="502">
        <v>9</v>
      </c>
      <c r="B433" s="503">
        <v>1</v>
      </c>
      <c r="C433" s="494" t="s">
        <v>2144</v>
      </c>
      <c r="D433" s="504">
        <v>1</v>
      </c>
      <c r="E433" s="494" t="s">
        <v>2079</v>
      </c>
      <c r="F433" s="494" t="s">
        <v>2128</v>
      </c>
      <c r="G433" s="494" t="s">
        <v>2057</v>
      </c>
      <c r="H433" s="494" t="s">
        <v>2057</v>
      </c>
      <c r="I433" s="507" t="s">
        <v>2057</v>
      </c>
      <c r="J433" s="528" t="s">
        <v>2079</v>
      </c>
      <c r="K433" s="494"/>
      <c r="L433" s="402"/>
      <c r="M433" s="505" t="s">
        <v>2506</v>
      </c>
      <c r="N433" s="505" t="s">
        <v>1777</v>
      </c>
      <c r="Q433" s="493" t="s">
        <v>2047</v>
      </c>
    </row>
    <row r="434" spans="1:22" ht="15.5">
      <c r="A434" s="502">
        <v>10</v>
      </c>
      <c r="B434" s="508">
        <v>1</v>
      </c>
      <c r="C434" s="510" t="s">
        <v>2144</v>
      </c>
      <c r="D434" s="509">
        <v>1</v>
      </c>
      <c r="E434" s="510" t="s">
        <v>2079</v>
      </c>
      <c r="F434" s="510" t="s">
        <v>2128</v>
      </c>
      <c r="G434" s="510" t="s">
        <v>2057</v>
      </c>
      <c r="H434" s="510" t="s">
        <v>2057</v>
      </c>
      <c r="I434" s="511" t="s">
        <v>2057</v>
      </c>
      <c r="J434" s="530" t="s">
        <v>2079</v>
      </c>
      <c r="K434" s="510" t="s">
        <v>2048</v>
      </c>
      <c r="L434" s="402" t="s">
        <v>588</v>
      </c>
      <c r="M434" s="501" t="s">
        <v>1978</v>
      </c>
      <c r="N434" s="501" t="s">
        <v>1777</v>
      </c>
      <c r="O434" t="s">
        <v>588</v>
      </c>
      <c r="P434" t="e">
        <v>#N/A</v>
      </c>
      <c r="Q434" s="493">
        <v>85036.97</v>
      </c>
      <c r="R434">
        <v>30</v>
      </c>
      <c r="U434" s="500" t="s">
        <v>206</v>
      </c>
      <c r="V434" s="501">
        <v>0</v>
      </c>
    </row>
    <row r="435" spans="1:22" ht="15.5">
      <c r="A435" s="502"/>
      <c r="B435" s="508"/>
      <c r="C435" s="510"/>
      <c r="D435" s="509"/>
      <c r="E435" s="510"/>
      <c r="F435" s="510"/>
      <c r="G435" s="510"/>
      <c r="H435" s="510"/>
      <c r="I435" s="511"/>
      <c r="J435" s="510"/>
      <c r="K435" s="510"/>
      <c r="L435" s="402"/>
      <c r="M435" s="501"/>
      <c r="N435" s="501"/>
      <c r="Q435" s="493" t="s">
        <v>2047</v>
      </c>
      <c r="U435" s="500"/>
      <c r="V435" s="501"/>
    </row>
    <row r="436" spans="1:22" ht="15.5">
      <c r="A436" s="502">
        <v>9</v>
      </c>
      <c r="B436" s="503">
        <v>1</v>
      </c>
      <c r="C436" s="494" t="s">
        <v>2144</v>
      </c>
      <c r="D436" s="504">
        <v>1</v>
      </c>
      <c r="E436" s="494" t="s">
        <v>2079</v>
      </c>
      <c r="F436" s="494" t="s">
        <v>2128</v>
      </c>
      <c r="G436" s="494" t="s">
        <v>2057</v>
      </c>
      <c r="H436" s="494" t="s">
        <v>2057</v>
      </c>
      <c r="I436" s="507" t="s">
        <v>2057</v>
      </c>
      <c r="J436" s="528" t="s">
        <v>2081</v>
      </c>
      <c r="K436" s="494"/>
      <c r="L436" s="402"/>
      <c r="M436" s="505" t="s">
        <v>2507</v>
      </c>
      <c r="N436" s="505" t="s">
        <v>1778</v>
      </c>
      <c r="Q436" s="493" t="s">
        <v>2047</v>
      </c>
      <c r="U436" s="500"/>
      <c r="V436" s="501"/>
    </row>
    <row r="437" spans="1:22" ht="15.5">
      <c r="A437" s="502">
        <v>10</v>
      </c>
      <c r="B437" s="508">
        <v>1</v>
      </c>
      <c r="C437" s="510" t="s">
        <v>2144</v>
      </c>
      <c r="D437" s="509">
        <v>1</v>
      </c>
      <c r="E437" s="510" t="s">
        <v>2079</v>
      </c>
      <c r="F437" s="510" t="s">
        <v>2128</v>
      </c>
      <c r="G437" s="510" t="s">
        <v>2057</v>
      </c>
      <c r="H437" s="510" t="s">
        <v>2057</v>
      </c>
      <c r="I437" s="511" t="s">
        <v>2057</v>
      </c>
      <c r="J437" s="530" t="s">
        <v>2081</v>
      </c>
      <c r="K437" s="510" t="s">
        <v>2048</v>
      </c>
      <c r="L437" s="402" t="s">
        <v>1079</v>
      </c>
      <c r="M437" s="501" t="s">
        <v>1979</v>
      </c>
      <c r="N437" s="501" t="s">
        <v>1778</v>
      </c>
      <c r="O437" t="s">
        <v>1079</v>
      </c>
      <c r="P437" t="e">
        <v>#N/A</v>
      </c>
      <c r="Q437" s="493">
        <v>827</v>
      </c>
      <c r="R437">
        <v>30</v>
      </c>
      <c r="U437" s="500" t="s">
        <v>206</v>
      </c>
      <c r="V437" s="501">
        <v>0</v>
      </c>
    </row>
    <row r="438" spans="1:22" ht="15.5">
      <c r="A438" s="518"/>
      <c r="B438" s="515"/>
      <c r="C438" s="515"/>
      <c r="D438" s="515"/>
      <c r="E438" s="515"/>
      <c r="F438" s="515"/>
      <c r="G438" s="515"/>
      <c r="H438" s="515"/>
      <c r="I438" s="515"/>
      <c r="J438" s="515"/>
      <c r="K438" s="515"/>
      <c r="L438" s="402"/>
      <c r="M438" s="506"/>
      <c r="N438" s="520"/>
      <c r="Q438" s="493" t="s">
        <v>2047</v>
      </c>
    </row>
    <row r="439" spans="1:22" ht="15.5">
      <c r="A439" s="502">
        <v>4</v>
      </c>
      <c r="B439" s="503">
        <v>1</v>
      </c>
      <c r="C439" s="494" t="s">
        <v>2144</v>
      </c>
      <c r="D439" s="504" t="s">
        <v>209</v>
      </c>
      <c r="E439" s="494" t="s">
        <v>2081</v>
      </c>
      <c r="F439" s="494"/>
      <c r="G439" s="494"/>
      <c r="H439" s="494"/>
      <c r="I439" s="507"/>
      <c r="J439" s="494"/>
      <c r="K439" s="494"/>
      <c r="L439" s="402"/>
      <c r="M439" s="505" t="s">
        <v>2508</v>
      </c>
      <c r="N439" s="505" t="s">
        <v>2509</v>
      </c>
      <c r="Q439" s="493" t="s">
        <v>2047</v>
      </c>
    </row>
    <row r="440" spans="1:22" ht="15.5">
      <c r="A440" s="502">
        <v>5</v>
      </c>
      <c r="B440" s="503">
        <v>1</v>
      </c>
      <c r="C440" s="494" t="s">
        <v>2144</v>
      </c>
      <c r="D440" s="504" t="s">
        <v>209</v>
      </c>
      <c r="E440" s="494" t="s">
        <v>2081</v>
      </c>
      <c r="F440" s="494" t="s">
        <v>2057</v>
      </c>
      <c r="G440" s="494"/>
      <c r="H440" s="494"/>
      <c r="I440" s="507"/>
      <c r="J440" s="494"/>
      <c r="K440" s="494"/>
      <c r="L440" s="402"/>
      <c r="M440" s="505" t="s">
        <v>2510</v>
      </c>
      <c r="N440" s="505" t="s">
        <v>2509</v>
      </c>
      <c r="Q440" s="493" t="s">
        <v>2047</v>
      </c>
    </row>
    <row r="441" spans="1:22" ht="15.5">
      <c r="A441" s="502">
        <v>6</v>
      </c>
      <c r="B441" s="503">
        <v>1</v>
      </c>
      <c r="C441" s="494" t="s">
        <v>2144</v>
      </c>
      <c r="D441" s="504" t="s">
        <v>209</v>
      </c>
      <c r="E441" s="494" t="s">
        <v>2081</v>
      </c>
      <c r="F441" s="494" t="s">
        <v>2057</v>
      </c>
      <c r="G441" s="494" t="s">
        <v>2048</v>
      </c>
      <c r="H441" s="494"/>
      <c r="I441" s="507"/>
      <c r="J441" s="494"/>
      <c r="K441" s="494"/>
      <c r="L441" s="402"/>
      <c r="M441" s="505" t="s">
        <v>2511</v>
      </c>
      <c r="N441" s="505" t="s">
        <v>2512</v>
      </c>
      <c r="Q441" s="493" t="s">
        <v>2047</v>
      </c>
    </row>
    <row r="442" spans="1:22" ht="15.5">
      <c r="A442" s="502">
        <v>7</v>
      </c>
      <c r="B442" s="503">
        <v>1</v>
      </c>
      <c r="C442" s="494" t="s">
        <v>2144</v>
      </c>
      <c r="D442" s="504" t="s">
        <v>209</v>
      </c>
      <c r="E442" s="494" t="s">
        <v>2081</v>
      </c>
      <c r="F442" s="494" t="s">
        <v>2057</v>
      </c>
      <c r="G442" s="494" t="s">
        <v>2048</v>
      </c>
      <c r="H442" s="494" t="s">
        <v>2057</v>
      </c>
      <c r="I442" s="507"/>
      <c r="J442" s="494"/>
      <c r="K442" s="494"/>
      <c r="L442" s="402"/>
      <c r="M442" s="505" t="s">
        <v>2513</v>
      </c>
      <c r="N442" s="505" t="s">
        <v>2512</v>
      </c>
      <c r="Q442" s="493" t="s">
        <v>2047</v>
      </c>
    </row>
    <row r="443" spans="1:22" ht="15.5">
      <c r="A443" s="502">
        <v>8</v>
      </c>
      <c r="B443" s="503">
        <v>1</v>
      </c>
      <c r="C443" s="494" t="s">
        <v>2144</v>
      </c>
      <c r="D443" s="504" t="s">
        <v>209</v>
      </c>
      <c r="E443" s="494" t="s">
        <v>2081</v>
      </c>
      <c r="F443" s="494" t="s">
        <v>2057</v>
      </c>
      <c r="G443" s="494" t="s">
        <v>2048</v>
      </c>
      <c r="H443" s="494" t="s">
        <v>2057</v>
      </c>
      <c r="I443" s="507" t="s">
        <v>2048</v>
      </c>
      <c r="J443" s="494"/>
      <c r="K443" s="494"/>
      <c r="L443" s="402"/>
      <c r="M443" s="505" t="s">
        <v>2514</v>
      </c>
      <c r="N443" s="505" t="s">
        <v>2512</v>
      </c>
      <c r="Q443" s="493" t="s">
        <v>2047</v>
      </c>
    </row>
    <row r="444" spans="1:22" ht="15.5">
      <c r="A444" s="502">
        <v>9</v>
      </c>
      <c r="B444" s="503">
        <v>1</v>
      </c>
      <c r="C444" s="494" t="s">
        <v>2144</v>
      </c>
      <c r="D444" s="504" t="s">
        <v>209</v>
      </c>
      <c r="E444" s="494" t="s">
        <v>2081</v>
      </c>
      <c r="F444" s="494" t="s">
        <v>2057</v>
      </c>
      <c r="G444" s="494" t="s">
        <v>2048</v>
      </c>
      <c r="H444" s="494" t="s">
        <v>2057</v>
      </c>
      <c r="I444" s="507" t="s">
        <v>2048</v>
      </c>
      <c r="J444" s="494" t="s">
        <v>2048</v>
      </c>
      <c r="K444" s="494"/>
      <c r="L444" s="402"/>
      <c r="M444" s="505" t="s">
        <v>2515</v>
      </c>
      <c r="N444" s="505" t="s">
        <v>1702</v>
      </c>
      <c r="Q444" s="493" t="s">
        <v>2047</v>
      </c>
    </row>
    <row r="445" spans="1:22" ht="15.5">
      <c r="A445" s="502">
        <v>10</v>
      </c>
      <c r="B445" s="508">
        <v>1</v>
      </c>
      <c r="C445" s="510" t="s">
        <v>2144</v>
      </c>
      <c r="D445" s="509" t="s">
        <v>209</v>
      </c>
      <c r="E445" s="510" t="s">
        <v>2081</v>
      </c>
      <c r="F445" s="510" t="s">
        <v>2057</v>
      </c>
      <c r="G445" s="510" t="s">
        <v>2048</v>
      </c>
      <c r="H445" s="510" t="s">
        <v>2057</v>
      </c>
      <c r="I445" s="511" t="s">
        <v>2048</v>
      </c>
      <c r="J445" s="510" t="s">
        <v>2048</v>
      </c>
      <c r="K445" s="510" t="s">
        <v>2048</v>
      </c>
      <c r="L445" s="402" t="s">
        <v>1027</v>
      </c>
      <c r="M445" s="501" t="s">
        <v>1895</v>
      </c>
      <c r="N445" s="501" t="s">
        <v>1702</v>
      </c>
      <c r="O445" t="s">
        <v>1027</v>
      </c>
      <c r="P445" t="e">
        <v>#N/A</v>
      </c>
      <c r="Q445" s="493">
        <v>-5351.73</v>
      </c>
      <c r="R445">
        <v>0</v>
      </c>
      <c r="U445" s="500" t="s">
        <v>206</v>
      </c>
      <c r="V445" s="501">
        <v>0</v>
      </c>
    </row>
    <row r="446" spans="1:22" ht="15.5">
      <c r="A446" s="508"/>
      <c r="B446" s="508"/>
      <c r="C446" s="510"/>
      <c r="D446" s="509"/>
      <c r="E446" s="510"/>
      <c r="F446" s="510"/>
      <c r="G446" s="510"/>
      <c r="H446" s="510"/>
      <c r="I446" s="511"/>
      <c r="J446" s="510"/>
      <c r="K446" s="510"/>
      <c r="L446" s="402"/>
      <c r="M446" s="501"/>
      <c r="N446" s="501"/>
      <c r="Q446" s="493" t="s">
        <v>2047</v>
      </c>
    </row>
    <row r="447" spans="1:22" ht="15.5">
      <c r="A447" s="502">
        <v>9</v>
      </c>
      <c r="B447" s="503">
        <v>1</v>
      </c>
      <c r="C447" s="494" t="s">
        <v>2144</v>
      </c>
      <c r="D447" s="504" t="s">
        <v>209</v>
      </c>
      <c r="E447" s="494" t="s">
        <v>2081</v>
      </c>
      <c r="F447" s="494" t="s">
        <v>2057</v>
      </c>
      <c r="G447" s="494" t="s">
        <v>2048</v>
      </c>
      <c r="H447" s="494" t="s">
        <v>2057</v>
      </c>
      <c r="I447" s="507" t="s">
        <v>2048</v>
      </c>
      <c r="J447" s="494" t="s">
        <v>2060</v>
      </c>
      <c r="K447" s="494"/>
      <c r="L447" s="402"/>
      <c r="M447" s="505" t="s">
        <v>2516</v>
      </c>
      <c r="N447" s="505" t="s">
        <v>2517</v>
      </c>
      <c r="Q447" s="493" t="s">
        <v>2047</v>
      </c>
    </row>
    <row r="448" spans="1:22" ht="15.5">
      <c r="A448" s="502">
        <v>10</v>
      </c>
      <c r="B448" s="508">
        <v>1</v>
      </c>
      <c r="C448" s="510" t="s">
        <v>2144</v>
      </c>
      <c r="D448" s="509" t="s">
        <v>209</v>
      </c>
      <c r="E448" s="510" t="s">
        <v>2081</v>
      </c>
      <c r="F448" s="510" t="s">
        <v>2057</v>
      </c>
      <c r="G448" s="510" t="s">
        <v>2048</v>
      </c>
      <c r="H448" s="510" t="s">
        <v>2057</v>
      </c>
      <c r="I448" s="511" t="s">
        <v>2048</v>
      </c>
      <c r="J448" s="510" t="s">
        <v>2060</v>
      </c>
      <c r="K448" s="510" t="s">
        <v>2048</v>
      </c>
      <c r="L448" s="402"/>
      <c r="M448" s="501" t="s">
        <v>2518</v>
      </c>
      <c r="N448" s="501" t="s">
        <v>2517</v>
      </c>
      <c r="Q448" s="493" t="s">
        <v>2047</v>
      </c>
    </row>
    <row r="449" spans="1:22" ht="15.5">
      <c r="A449" s="508"/>
      <c r="B449" s="508"/>
      <c r="C449" s="510"/>
      <c r="D449" s="509"/>
      <c r="E449" s="510"/>
      <c r="F449" s="510"/>
      <c r="G449" s="510"/>
      <c r="H449" s="510"/>
      <c r="I449" s="511"/>
      <c r="J449" s="510"/>
      <c r="K449" s="510"/>
      <c r="L449" s="402"/>
      <c r="M449" s="501"/>
      <c r="N449" s="501"/>
      <c r="Q449" s="493" t="s">
        <v>2047</v>
      </c>
    </row>
    <row r="450" spans="1:22" ht="15.5">
      <c r="A450" s="502">
        <v>9</v>
      </c>
      <c r="B450" s="503">
        <v>1</v>
      </c>
      <c r="C450" s="494" t="s">
        <v>2144</v>
      </c>
      <c r="D450" s="504" t="s">
        <v>209</v>
      </c>
      <c r="E450" s="494" t="s">
        <v>2081</v>
      </c>
      <c r="F450" s="494" t="s">
        <v>2057</v>
      </c>
      <c r="G450" s="494" t="s">
        <v>2048</v>
      </c>
      <c r="H450" s="494" t="s">
        <v>2057</v>
      </c>
      <c r="I450" s="507" t="s">
        <v>2048</v>
      </c>
      <c r="J450" s="494" t="s">
        <v>2053</v>
      </c>
      <c r="K450" s="494"/>
      <c r="L450" s="402"/>
      <c r="M450" s="505" t="s">
        <v>2519</v>
      </c>
      <c r="N450" s="505" t="s">
        <v>1703</v>
      </c>
      <c r="Q450" s="493" t="s">
        <v>2047</v>
      </c>
    </row>
    <row r="451" spans="1:22" ht="15.5">
      <c r="A451" s="502">
        <v>10</v>
      </c>
      <c r="B451" s="508">
        <v>1</v>
      </c>
      <c r="C451" s="510" t="s">
        <v>2144</v>
      </c>
      <c r="D451" s="509" t="s">
        <v>209</v>
      </c>
      <c r="E451" s="510" t="s">
        <v>2081</v>
      </c>
      <c r="F451" s="510" t="s">
        <v>2057</v>
      </c>
      <c r="G451" s="510" t="s">
        <v>2048</v>
      </c>
      <c r="H451" s="510" t="s">
        <v>2057</v>
      </c>
      <c r="I451" s="511" t="s">
        <v>2048</v>
      </c>
      <c r="J451" s="510" t="s">
        <v>2053</v>
      </c>
      <c r="K451" s="510" t="s">
        <v>2048</v>
      </c>
      <c r="L451" s="402" t="s">
        <v>1007</v>
      </c>
      <c r="M451" s="501" t="s">
        <v>1896</v>
      </c>
      <c r="N451" s="501" t="s">
        <v>1703</v>
      </c>
      <c r="O451" t="s">
        <v>1007</v>
      </c>
      <c r="P451" t="e">
        <v>#N/A</v>
      </c>
      <c r="Q451" s="493">
        <v>-1281.57</v>
      </c>
      <c r="R451">
        <v>0</v>
      </c>
      <c r="U451" s="500" t="s">
        <v>206</v>
      </c>
      <c r="V451" s="501">
        <v>0</v>
      </c>
    </row>
    <row r="452" spans="1:22" ht="15.5">
      <c r="A452" s="518"/>
      <c r="B452" s="515"/>
      <c r="C452" s="515"/>
      <c r="D452" s="515"/>
      <c r="E452" s="515"/>
      <c r="F452" s="515"/>
      <c r="G452" s="515"/>
      <c r="H452" s="515"/>
      <c r="I452" s="515"/>
      <c r="J452" s="515"/>
      <c r="K452" s="515"/>
      <c r="L452" s="402"/>
      <c r="M452" s="506"/>
      <c r="N452" s="520"/>
      <c r="Q452" s="493" t="s">
        <v>2047</v>
      </c>
    </row>
    <row r="453" spans="1:22" ht="15.5">
      <c r="A453" s="502">
        <v>6</v>
      </c>
      <c r="B453" s="503">
        <v>1</v>
      </c>
      <c r="C453" s="494" t="s">
        <v>2144</v>
      </c>
      <c r="D453" s="504" t="s">
        <v>209</v>
      </c>
      <c r="E453" s="494" t="s">
        <v>2081</v>
      </c>
      <c r="F453" s="494" t="s">
        <v>2057</v>
      </c>
      <c r="G453" s="494" t="s">
        <v>2060</v>
      </c>
      <c r="H453" s="494"/>
      <c r="I453" s="507"/>
      <c r="J453" s="494"/>
      <c r="K453" s="494"/>
      <c r="L453" s="402"/>
      <c r="M453" s="505" t="s">
        <v>2520</v>
      </c>
      <c r="N453" s="505" t="s">
        <v>2521</v>
      </c>
      <c r="Q453" s="493" t="s">
        <v>2047</v>
      </c>
    </row>
    <row r="454" spans="1:22" ht="15.5">
      <c r="A454" s="502">
        <v>7</v>
      </c>
      <c r="B454" s="503">
        <v>1</v>
      </c>
      <c r="C454" s="494" t="s">
        <v>2144</v>
      </c>
      <c r="D454" s="504" t="s">
        <v>209</v>
      </c>
      <c r="E454" s="494" t="s">
        <v>2081</v>
      </c>
      <c r="F454" s="494" t="s">
        <v>2057</v>
      </c>
      <c r="G454" s="494" t="s">
        <v>2060</v>
      </c>
      <c r="H454" s="494" t="s">
        <v>2057</v>
      </c>
      <c r="I454" s="507"/>
      <c r="J454" s="494"/>
      <c r="K454" s="494"/>
      <c r="L454" s="402"/>
      <c r="M454" s="505" t="s">
        <v>2522</v>
      </c>
      <c r="N454" s="505" t="s">
        <v>2521</v>
      </c>
      <c r="Q454" s="493" t="s">
        <v>2047</v>
      </c>
    </row>
    <row r="455" spans="1:22" ht="15.5">
      <c r="A455" s="502">
        <v>8</v>
      </c>
      <c r="B455" s="503">
        <v>1</v>
      </c>
      <c r="C455" s="494" t="s">
        <v>2144</v>
      </c>
      <c r="D455" s="504" t="s">
        <v>209</v>
      </c>
      <c r="E455" s="494" t="s">
        <v>2081</v>
      </c>
      <c r="F455" s="494" t="s">
        <v>2057</v>
      </c>
      <c r="G455" s="494" t="s">
        <v>2060</v>
      </c>
      <c r="H455" s="494" t="s">
        <v>2057</v>
      </c>
      <c r="I455" s="507" t="s">
        <v>2048</v>
      </c>
      <c r="J455" s="494"/>
      <c r="K455" s="494"/>
      <c r="L455" s="402"/>
      <c r="M455" s="505" t="s">
        <v>2523</v>
      </c>
      <c r="N455" s="505" t="s">
        <v>2521</v>
      </c>
      <c r="Q455" s="493" t="s">
        <v>2047</v>
      </c>
    </row>
    <row r="456" spans="1:22" ht="15.5">
      <c r="A456" s="502">
        <v>9</v>
      </c>
      <c r="B456" s="503">
        <v>1</v>
      </c>
      <c r="C456" s="494" t="s">
        <v>2144</v>
      </c>
      <c r="D456" s="504" t="s">
        <v>209</v>
      </c>
      <c r="E456" s="494" t="s">
        <v>2081</v>
      </c>
      <c r="F456" s="494" t="s">
        <v>2057</v>
      </c>
      <c r="G456" s="494" t="s">
        <v>2060</v>
      </c>
      <c r="H456" s="494" t="s">
        <v>2057</v>
      </c>
      <c r="I456" s="507" t="s">
        <v>2048</v>
      </c>
      <c r="J456" s="494" t="s">
        <v>2048</v>
      </c>
      <c r="K456" s="494"/>
      <c r="L456" s="402"/>
      <c r="M456" s="505" t="s">
        <v>2524</v>
      </c>
      <c r="N456" s="505" t="s">
        <v>2525</v>
      </c>
      <c r="Q456" s="493" t="s">
        <v>2047</v>
      </c>
    </row>
    <row r="457" spans="1:22" ht="15.5">
      <c r="A457" s="502">
        <v>10</v>
      </c>
      <c r="B457" s="508">
        <v>1</v>
      </c>
      <c r="C457" s="510" t="s">
        <v>2144</v>
      </c>
      <c r="D457" s="509" t="s">
        <v>209</v>
      </c>
      <c r="E457" s="510" t="s">
        <v>2081</v>
      </c>
      <c r="F457" s="510" t="s">
        <v>2057</v>
      </c>
      <c r="G457" s="510" t="s">
        <v>2060</v>
      </c>
      <c r="H457" s="510" t="s">
        <v>2057</v>
      </c>
      <c r="I457" s="511" t="s">
        <v>2048</v>
      </c>
      <c r="J457" s="510" t="s">
        <v>2048</v>
      </c>
      <c r="K457" s="510" t="s">
        <v>2048</v>
      </c>
      <c r="L457" s="402" t="s">
        <v>2526</v>
      </c>
      <c r="M457" s="501" t="s">
        <v>2527</v>
      </c>
      <c r="N457" s="501" t="s">
        <v>2525</v>
      </c>
      <c r="O457" t="s">
        <v>2526</v>
      </c>
      <c r="P457" t="e">
        <v>#N/A</v>
      </c>
      <c r="Q457" s="493">
        <v>0</v>
      </c>
      <c r="R457">
        <v>0</v>
      </c>
      <c r="U457" s="500" t="s">
        <v>206</v>
      </c>
      <c r="V457" s="501">
        <v>0</v>
      </c>
    </row>
    <row r="458" spans="1:22" ht="15.5">
      <c r="A458" s="508"/>
      <c r="B458" s="508"/>
      <c r="C458" s="510"/>
      <c r="D458" s="509"/>
      <c r="E458" s="510"/>
      <c r="F458" s="510"/>
      <c r="G458" s="510"/>
      <c r="H458" s="510"/>
      <c r="I458" s="511"/>
      <c r="J458" s="510"/>
      <c r="K458" s="510"/>
      <c r="L458" s="402"/>
      <c r="M458" s="501"/>
      <c r="N458" s="501"/>
      <c r="Q458" s="493" t="s">
        <v>2047</v>
      </c>
    </row>
    <row r="459" spans="1:22" ht="15.5">
      <c r="A459" s="502">
        <v>9</v>
      </c>
      <c r="B459" s="503">
        <v>1</v>
      </c>
      <c r="C459" s="494" t="s">
        <v>2144</v>
      </c>
      <c r="D459" s="504" t="s">
        <v>209</v>
      </c>
      <c r="E459" s="494" t="s">
        <v>2081</v>
      </c>
      <c r="F459" s="494" t="s">
        <v>2057</v>
      </c>
      <c r="G459" s="494" t="s">
        <v>2060</v>
      </c>
      <c r="H459" s="494" t="s">
        <v>2057</v>
      </c>
      <c r="I459" s="507" t="s">
        <v>2048</v>
      </c>
      <c r="J459" s="494" t="s">
        <v>2060</v>
      </c>
      <c r="K459" s="494"/>
      <c r="L459" s="402"/>
      <c r="M459" s="505" t="s">
        <v>2528</v>
      </c>
      <c r="N459" s="505" t="s">
        <v>2529</v>
      </c>
      <c r="Q459" s="493" t="s">
        <v>2047</v>
      </c>
    </row>
    <row r="460" spans="1:22" ht="15.5">
      <c r="A460" s="502">
        <v>10</v>
      </c>
      <c r="B460" s="508">
        <v>1</v>
      </c>
      <c r="C460" s="510" t="s">
        <v>2144</v>
      </c>
      <c r="D460" s="509" t="s">
        <v>209</v>
      </c>
      <c r="E460" s="510" t="s">
        <v>2081</v>
      </c>
      <c r="F460" s="510" t="s">
        <v>2057</v>
      </c>
      <c r="G460" s="510" t="s">
        <v>2060</v>
      </c>
      <c r="H460" s="510" t="s">
        <v>2057</v>
      </c>
      <c r="I460" s="511" t="s">
        <v>2048</v>
      </c>
      <c r="J460" s="510" t="s">
        <v>2060</v>
      </c>
      <c r="K460" s="510" t="s">
        <v>2048</v>
      </c>
      <c r="L460" s="402"/>
      <c r="M460" s="501" t="s">
        <v>2530</v>
      </c>
      <c r="N460" s="501" t="s">
        <v>2529</v>
      </c>
      <c r="Q460" s="493" t="s">
        <v>2047</v>
      </c>
    </row>
    <row r="461" spans="1:22" ht="15.5">
      <c r="A461" s="508"/>
      <c r="B461" s="508"/>
      <c r="C461" s="510"/>
      <c r="D461" s="509"/>
      <c r="E461" s="510"/>
      <c r="F461" s="510"/>
      <c r="G461" s="510"/>
      <c r="H461" s="510"/>
      <c r="I461" s="511"/>
      <c r="J461" s="510"/>
      <c r="K461" s="510"/>
      <c r="L461" s="402"/>
      <c r="M461" s="501"/>
      <c r="N461" s="501"/>
      <c r="Q461" s="493" t="s">
        <v>2047</v>
      </c>
    </row>
    <row r="462" spans="1:22" ht="15.5">
      <c r="A462" s="502">
        <v>9</v>
      </c>
      <c r="B462" s="503">
        <v>1</v>
      </c>
      <c r="C462" s="494" t="s">
        <v>2144</v>
      </c>
      <c r="D462" s="504" t="s">
        <v>209</v>
      </c>
      <c r="E462" s="494" t="s">
        <v>2081</v>
      </c>
      <c r="F462" s="494" t="s">
        <v>2057</v>
      </c>
      <c r="G462" s="494" t="s">
        <v>2060</v>
      </c>
      <c r="H462" s="494" t="s">
        <v>2057</v>
      </c>
      <c r="I462" s="507" t="s">
        <v>2048</v>
      </c>
      <c r="J462" s="494" t="s">
        <v>2053</v>
      </c>
      <c r="K462" s="494"/>
      <c r="L462" s="402"/>
      <c r="M462" s="505" t="s">
        <v>2531</v>
      </c>
      <c r="N462" s="505" t="s">
        <v>2532</v>
      </c>
      <c r="Q462" s="493" t="s">
        <v>2047</v>
      </c>
    </row>
    <row r="463" spans="1:22" ht="15.5">
      <c r="A463" s="502">
        <v>10</v>
      </c>
      <c r="B463" s="508">
        <v>1</v>
      </c>
      <c r="C463" s="510" t="s">
        <v>2144</v>
      </c>
      <c r="D463" s="509" t="s">
        <v>209</v>
      </c>
      <c r="E463" s="510" t="s">
        <v>2081</v>
      </c>
      <c r="F463" s="510" t="s">
        <v>2057</v>
      </c>
      <c r="G463" s="510" t="s">
        <v>2060</v>
      </c>
      <c r="H463" s="510" t="s">
        <v>2057</v>
      </c>
      <c r="I463" s="511" t="s">
        <v>2048</v>
      </c>
      <c r="J463" s="510" t="s">
        <v>2053</v>
      </c>
      <c r="K463" s="510" t="s">
        <v>2048</v>
      </c>
      <c r="L463" s="402" t="s">
        <v>1501</v>
      </c>
      <c r="M463" s="501" t="s">
        <v>2533</v>
      </c>
      <c r="N463" s="501" t="s">
        <v>2532</v>
      </c>
      <c r="O463" t="s">
        <v>1501</v>
      </c>
      <c r="P463" t="e">
        <v>#N/A</v>
      </c>
      <c r="Q463" s="493">
        <v>0</v>
      </c>
      <c r="R463">
        <v>0</v>
      </c>
      <c r="U463" s="500" t="s">
        <v>206</v>
      </c>
      <c r="V463" s="501">
        <v>0</v>
      </c>
    </row>
    <row r="464" spans="1:22" ht="15.5">
      <c r="A464" s="518"/>
      <c r="B464" s="515"/>
      <c r="C464" s="515"/>
      <c r="D464" s="515"/>
      <c r="E464" s="515"/>
      <c r="F464" s="515"/>
      <c r="G464" s="515"/>
      <c r="H464" s="515"/>
      <c r="I464" s="515"/>
      <c r="J464" s="515"/>
      <c r="K464" s="515"/>
      <c r="L464" s="402"/>
      <c r="M464" s="506"/>
      <c r="N464" s="520"/>
      <c r="Q464" s="493" t="s">
        <v>2047</v>
      </c>
    </row>
    <row r="465" spans="1:22" ht="15.5">
      <c r="A465" s="502">
        <v>6</v>
      </c>
      <c r="B465" s="503">
        <v>1</v>
      </c>
      <c r="C465" s="494" t="s">
        <v>2144</v>
      </c>
      <c r="D465" s="504" t="s">
        <v>209</v>
      </c>
      <c r="E465" s="494" t="s">
        <v>2081</v>
      </c>
      <c r="F465" s="494" t="s">
        <v>2057</v>
      </c>
      <c r="G465" s="494" t="s">
        <v>2053</v>
      </c>
      <c r="H465" s="494"/>
      <c r="I465" s="507"/>
      <c r="J465" s="494"/>
      <c r="K465" s="494"/>
      <c r="L465" s="402"/>
      <c r="M465" s="505" t="s">
        <v>2534</v>
      </c>
      <c r="N465" s="505" t="s">
        <v>2535</v>
      </c>
      <c r="Q465" s="493" t="s">
        <v>2047</v>
      </c>
    </row>
    <row r="466" spans="1:22" ht="15.5">
      <c r="A466" s="502">
        <v>7</v>
      </c>
      <c r="B466" s="503">
        <v>1</v>
      </c>
      <c r="C466" s="494" t="s">
        <v>2144</v>
      </c>
      <c r="D466" s="504" t="s">
        <v>209</v>
      </c>
      <c r="E466" s="494" t="s">
        <v>2081</v>
      </c>
      <c r="F466" s="494" t="s">
        <v>2057</v>
      </c>
      <c r="G466" s="494" t="s">
        <v>2053</v>
      </c>
      <c r="H466" s="494" t="s">
        <v>2057</v>
      </c>
      <c r="I466" s="507"/>
      <c r="J466" s="494"/>
      <c r="K466" s="494"/>
      <c r="L466" s="402"/>
      <c r="M466" s="505" t="s">
        <v>2536</v>
      </c>
      <c r="N466" s="505" t="s">
        <v>2535</v>
      </c>
      <c r="Q466" s="493" t="s">
        <v>2047</v>
      </c>
    </row>
    <row r="467" spans="1:22" ht="15.5">
      <c r="A467" s="502">
        <v>8</v>
      </c>
      <c r="B467" s="503">
        <v>1</v>
      </c>
      <c r="C467" s="494" t="s">
        <v>2144</v>
      </c>
      <c r="D467" s="504" t="s">
        <v>209</v>
      </c>
      <c r="E467" s="494" t="s">
        <v>2081</v>
      </c>
      <c r="F467" s="494" t="s">
        <v>2057</v>
      </c>
      <c r="G467" s="494" t="s">
        <v>2053</v>
      </c>
      <c r="H467" s="494" t="s">
        <v>2057</v>
      </c>
      <c r="I467" s="507" t="s">
        <v>2048</v>
      </c>
      <c r="J467" s="494"/>
      <c r="K467" s="494"/>
      <c r="L467" s="402"/>
      <c r="M467" s="505" t="s">
        <v>2537</v>
      </c>
      <c r="N467" s="505" t="s">
        <v>2535</v>
      </c>
      <c r="Q467" s="493" t="s">
        <v>2047</v>
      </c>
    </row>
    <row r="468" spans="1:22" ht="15.5">
      <c r="A468" s="502">
        <v>9</v>
      </c>
      <c r="B468" s="503">
        <v>1</v>
      </c>
      <c r="C468" s="494" t="s">
        <v>2144</v>
      </c>
      <c r="D468" s="504" t="s">
        <v>209</v>
      </c>
      <c r="E468" s="494" t="s">
        <v>2081</v>
      </c>
      <c r="F468" s="494" t="s">
        <v>2057</v>
      </c>
      <c r="G468" s="494" t="s">
        <v>2053</v>
      </c>
      <c r="H468" s="494" t="s">
        <v>2057</v>
      </c>
      <c r="I468" s="507" t="s">
        <v>2048</v>
      </c>
      <c r="J468" s="494" t="s">
        <v>2048</v>
      </c>
      <c r="K468" s="494"/>
      <c r="L468" s="402"/>
      <c r="M468" s="505" t="s">
        <v>2538</v>
      </c>
      <c r="N468" s="505" t="s">
        <v>2539</v>
      </c>
      <c r="Q468" s="493" t="s">
        <v>2047</v>
      </c>
    </row>
    <row r="469" spans="1:22" ht="15.5">
      <c r="A469" s="502">
        <v>10</v>
      </c>
      <c r="B469" s="508">
        <v>1</v>
      </c>
      <c r="C469" s="510" t="s">
        <v>2144</v>
      </c>
      <c r="D469" s="509" t="s">
        <v>209</v>
      </c>
      <c r="E469" s="510" t="s">
        <v>2081</v>
      </c>
      <c r="F469" s="510" t="s">
        <v>2057</v>
      </c>
      <c r="G469" s="510" t="s">
        <v>2053</v>
      </c>
      <c r="H469" s="510" t="s">
        <v>2057</v>
      </c>
      <c r="I469" s="511" t="s">
        <v>2048</v>
      </c>
      <c r="J469" s="510" t="s">
        <v>2048</v>
      </c>
      <c r="K469" s="510" t="s">
        <v>2048</v>
      </c>
      <c r="L469" s="402"/>
      <c r="M469" s="501" t="s">
        <v>2540</v>
      </c>
      <c r="N469" s="501" t="s">
        <v>2539</v>
      </c>
      <c r="Q469" s="493" t="s">
        <v>2047</v>
      </c>
    </row>
    <row r="470" spans="1:22" ht="15.5">
      <c r="A470" s="508"/>
      <c r="B470" s="508"/>
      <c r="C470" s="510"/>
      <c r="D470" s="509"/>
      <c r="E470" s="510"/>
      <c r="F470" s="510"/>
      <c r="G470" s="510"/>
      <c r="H470" s="510"/>
      <c r="I470" s="511"/>
      <c r="J470" s="510"/>
      <c r="K470" s="510"/>
      <c r="L470" s="402"/>
      <c r="M470" s="501"/>
      <c r="N470" s="501"/>
      <c r="Q470" s="493" t="s">
        <v>2047</v>
      </c>
    </row>
    <row r="471" spans="1:22" ht="15.5">
      <c r="A471" s="502">
        <v>9</v>
      </c>
      <c r="B471" s="503">
        <v>1</v>
      </c>
      <c r="C471" s="494" t="s">
        <v>2144</v>
      </c>
      <c r="D471" s="504" t="s">
        <v>209</v>
      </c>
      <c r="E471" s="494" t="s">
        <v>2081</v>
      </c>
      <c r="F471" s="494" t="s">
        <v>2057</v>
      </c>
      <c r="G471" s="494" t="s">
        <v>2053</v>
      </c>
      <c r="H471" s="494" t="s">
        <v>2057</v>
      </c>
      <c r="I471" s="507" t="s">
        <v>2048</v>
      </c>
      <c r="J471" s="494" t="s">
        <v>2060</v>
      </c>
      <c r="K471" s="494"/>
      <c r="L471" s="402"/>
      <c r="M471" s="505" t="s">
        <v>2541</v>
      </c>
      <c r="N471" s="505" t="s">
        <v>2542</v>
      </c>
      <c r="Q471" s="493" t="s">
        <v>2047</v>
      </c>
    </row>
    <row r="472" spans="1:22" ht="15.5">
      <c r="A472" s="502">
        <v>10</v>
      </c>
      <c r="B472" s="508">
        <v>1</v>
      </c>
      <c r="C472" s="510" t="s">
        <v>2144</v>
      </c>
      <c r="D472" s="509" t="s">
        <v>209</v>
      </c>
      <c r="E472" s="510" t="s">
        <v>2081</v>
      </c>
      <c r="F472" s="510" t="s">
        <v>2057</v>
      </c>
      <c r="G472" s="510" t="s">
        <v>2053</v>
      </c>
      <c r="H472" s="510" t="s">
        <v>2057</v>
      </c>
      <c r="I472" s="511" t="s">
        <v>2048</v>
      </c>
      <c r="J472" s="510" t="s">
        <v>2060</v>
      </c>
      <c r="K472" s="510" t="s">
        <v>2048</v>
      </c>
      <c r="L472" s="402" t="s">
        <v>2543</v>
      </c>
      <c r="M472" s="501" t="s">
        <v>2544</v>
      </c>
      <c r="N472" s="501" t="s">
        <v>2542</v>
      </c>
      <c r="O472" t="s">
        <v>2543</v>
      </c>
      <c r="P472" t="e">
        <v>#N/A</v>
      </c>
      <c r="Q472" s="493" t="s">
        <v>2047</v>
      </c>
      <c r="R472">
        <v>0</v>
      </c>
      <c r="U472" s="500" t="s">
        <v>206</v>
      </c>
      <c r="V472" s="501">
        <v>0</v>
      </c>
    </row>
    <row r="473" spans="1:22" ht="15.5">
      <c r="A473" s="508"/>
      <c r="B473" s="508"/>
      <c r="C473" s="510"/>
      <c r="D473" s="509"/>
      <c r="E473" s="510"/>
      <c r="F473" s="510"/>
      <c r="G473" s="510"/>
      <c r="H473" s="510"/>
      <c r="I473" s="511"/>
      <c r="J473" s="510"/>
      <c r="K473" s="510"/>
      <c r="L473" s="402"/>
      <c r="M473" s="501"/>
      <c r="N473" s="501"/>
      <c r="Q473" s="493" t="s">
        <v>2047</v>
      </c>
    </row>
    <row r="474" spans="1:22" ht="15.5">
      <c r="A474" s="502">
        <v>9</v>
      </c>
      <c r="B474" s="503">
        <v>1</v>
      </c>
      <c r="C474" s="494" t="s">
        <v>2144</v>
      </c>
      <c r="D474" s="504" t="s">
        <v>209</v>
      </c>
      <c r="E474" s="494" t="s">
        <v>2081</v>
      </c>
      <c r="F474" s="494" t="s">
        <v>2057</v>
      </c>
      <c r="G474" s="494" t="s">
        <v>2053</v>
      </c>
      <c r="H474" s="494" t="s">
        <v>2057</v>
      </c>
      <c r="I474" s="507" t="s">
        <v>2048</v>
      </c>
      <c r="J474" s="494" t="s">
        <v>2053</v>
      </c>
      <c r="K474" s="494"/>
      <c r="L474" s="402"/>
      <c r="M474" s="505" t="s">
        <v>2545</v>
      </c>
      <c r="N474" s="505" t="s">
        <v>2546</v>
      </c>
      <c r="Q474" s="493" t="s">
        <v>2047</v>
      </c>
    </row>
    <row r="475" spans="1:22" ht="15.5">
      <c r="A475" s="502">
        <v>10</v>
      </c>
      <c r="B475" s="508">
        <v>1</v>
      </c>
      <c r="C475" s="510" t="s">
        <v>2144</v>
      </c>
      <c r="D475" s="509" t="s">
        <v>209</v>
      </c>
      <c r="E475" s="510" t="s">
        <v>2081</v>
      </c>
      <c r="F475" s="510" t="s">
        <v>2057</v>
      </c>
      <c r="G475" s="510" t="s">
        <v>2053</v>
      </c>
      <c r="H475" s="510" t="s">
        <v>2057</v>
      </c>
      <c r="I475" s="511" t="s">
        <v>2048</v>
      </c>
      <c r="J475" s="510" t="s">
        <v>2053</v>
      </c>
      <c r="K475" s="510" t="s">
        <v>2048</v>
      </c>
      <c r="L475" s="402"/>
      <c r="M475" s="501" t="s">
        <v>2547</v>
      </c>
      <c r="N475" s="501" t="s">
        <v>2546</v>
      </c>
      <c r="Q475" s="493" t="s">
        <v>2047</v>
      </c>
    </row>
    <row r="476" spans="1:22" ht="15.5">
      <c r="A476" s="508"/>
      <c r="B476" s="508"/>
      <c r="C476" s="510"/>
      <c r="D476" s="509"/>
      <c r="E476" s="510"/>
      <c r="F476" s="510"/>
      <c r="G476" s="510"/>
      <c r="H476" s="510"/>
      <c r="I476" s="511"/>
      <c r="J476" s="510"/>
      <c r="K476" s="510"/>
      <c r="L476" s="402"/>
      <c r="M476" s="501"/>
      <c r="N476" s="501"/>
      <c r="Q476" s="493" t="s">
        <v>2047</v>
      </c>
    </row>
    <row r="477" spans="1:22" ht="15.5">
      <c r="A477" s="502">
        <v>9</v>
      </c>
      <c r="B477" s="503">
        <v>1</v>
      </c>
      <c r="C477" s="494" t="s">
        <v>2144</v>
      </c>
      <c r="D477" s="504" t="s">
        <v>209</v>
      </c>
      <c r="E477" s="494" t="s">
        <v>2081</v>
      </c>
      <c r="F477" s="494" t="s">
        <v>2057</v>
      </c>
      <c r="G477" s="494" t="s">
        <v>2053</v>
      </c>
      <c r="H477" s="494" t="s">
        <v>2057</v>
      </c>
      <c r="I477" s="507" t="s">
        <v>2048</v>
      </c>
      <c r="J477" s="494" t="s">
        <v>2071</v>
      </c>
      <c r="K477" s="494"/>
      <c r="L477" s="402"/>
      <c r="M477" s="505" t="s">
        <v>2548</v>
      </c>
      <c r="N477" s="505" t="s">
        <v>2549</v>
      </c>
      <c r="Q477" s="493" t="s">
        <v>2047</v>
      </c>
    </row>
    <row r="478" spans="1:22" ht="15.5">
      <c r="A478" s="502">
        <v>10</v>
      </c>
      <c r="B478" s="508">
        <v>1</v>
      </c>
      <c r="C478" s="510" t="s">
        <v>2144</v>
      </c>
      <c r="D478" s="509" t="s">
        <v>209</v>
      </c>
      <c r="E478" s="510" t="s">
        <v>2081</v>
      </c>
      <c r="F478" s="510" t="s">
        <v>2057</v>
      </c>
      <c r="G478" s="510" t="s">
        <v>2053</v>
      </c>
      <c r="H478" s="510" t="s">
        <v>2057</v>
      </c>
      <c r="I478" s="511" t="s">
        <v>2048</v>
      </c>
      <c r="J478" s="510" t="s">
        <v>2071</v>
      </c>
      <c r="K478" s="510" t="s">
        <v>2048</v>
      </c>
      <c r="L478" s="402"/>
      <c r="M478" s="501" t="s">
        <v>2550</v>
      </c>
      <c r="N478" s="501" t="s">
        <v>2549</v>
      </c>
      <c r="Q478" s="493" t="s">
        <v>2047</v>
      </c>
    </row>
    <row r="479" spans="1:22" ht="15.5">
      <c r="A479" s="508"/>
      <c r="B479" s="508"/>
      <c r="C479" s="510"/>
      <c r="D479" s="509"/>
      <c r="E479" s="510"/>
      <c r="F479" s="510"/>
      <c r="G479" s="510"/>
      <c r="H479" s="510"/>
      <c r="I479" s="511"/>
      <c r="J479" s="510"/>
      <c r="K479" s="510"/>
      <c r="L479" s="402"/>
      <c r="M479" s="501"/>
      <c r="N479" s="501"/>
      <c r="Q479" s="493" t="s">
        <v>2047</v>
      </c>
    </row>
    <row r="480" spans="1:22" ht="15.5">
      <c r="A480" s="502">
        <v>9</v>
      </c>
      <c r="B480" s="503">
        <v>1</v>
      </c>
      <c r="C480" s="494" t="s">
        <v>2144</v>
      </c>
      <c r="D480" s="504" t="s">
        <v>209</v>
      </c>
      <c r="E480" s="494" t="s">
        <v>2081</v>
      </c>
      <c r="F480" s="494" t="s">
        <v>2057</v>
      </c>
      <c r="G480" s="494" t="s">
        <v>2053</v>
      </c>
      <c r="H480" s="494" t="s">
        <v>2057</v>
      </c>
      <c r="I480" s="507" t="s">
        <v>2048</v>
      </c>
      <c r="J480" s="494" t="s">
        <v>2079</v>
      </c>
      <c r="K480" s="494"/>
      <c r="L480" s="402"/>
      <c r="M480" s="505" t="s">
        <v>2551</v>
      </c>
      <c r="N480" s="505" t="s">
        <v>2552</v>
      </c>
      <c r="Q480" s="493" t="s">
        <v>2047</v>
      </c>
    </row>
    <row r="481" spans="1:22" ht="15.5">
      <c r="A481" s="502">
        <v>10</v>
      </c>
      <c r="B481" s="508">
        <v>1</v>
      </c>
      <c r="C481" s="510" t="s">
        <v>2144</v>
      </c>
      <c r="D481" s="509" t="s">
        <v>209</v>
      </c>
      <c r="E481" s="510" t="s">
        <v>2081</v>
      </c>
      <c r="F481" s="510" t="s">
        <v>2057</v>
      </c>
      <c r="G481" s="510" t="s">
        <v>2053</v>
      </c>
      <c r="H481" s="510" t="s">
        <v>2057</v>
      </c>
      <c r="I481" s="511" t="s">
        <v>2048</v>
      </c>
      <c r="J481" s="510" t="s">
        <v>2079</v>
      </c>
      <c r="K481" s="510" t="s">
        <v>2048</v>
      </c>
      <c r="L481" s="402"/>
      <c r="M481" s="501" t="s">
        <v>2553</v>
      </c>
      <c r="N481" s="501" t="s">
        <v>2552</v>
      </c>
      <c r="Q481" s="493" t="s">
        <v>2047</v>
      </c>
    </row>
    <row r="482" spans="1:22" ht="15.5">
      <c r="A482" s="502"/>
      <c r="B482" s="508"/>
      <c r="C482" s="510"/>
      <c r="D482" s="509"/>
      <c r="E482" s="510"/>
      <c r="F482" s="510"/>
      <c r="G482" s="510"/>
      <c r="H482" s="510"/>
      <c r="I482" s="511"/>
      <c r="J482" s="510"/>
      <c r="K482" s="510"/>
      <c r="L482" s="402"/>
      <c r="M482" s="501"/>
      <c r="N482" s="501"/>
    </row>
    <row r="483" spans="1:22" ht="15.5">
      <c r="A483" s="508">
        <v>2</v>
      </c>
      <c r="B483" s="515">
        <v>1</v>
      </c>
      <c r="C483" s="515" t="s">
        <v>2146</v>
      </c>
      <c r="D483" s="515"/>
      <c r="E483" s="494"/>
      <c r="F483" s="510"/>
      <c r="G483" s="510"/>
      <c r="H483" s="510"/>
      <c r="I483" s="511"/>
      <c r="J483" s="510"/>
      <c r="K483" s="510"/>
      <c r="L483" s="402"/>
      <c r="M483" s="505" t="s">
        <v>2554</v>
      </c>
      <c r="N483" s="520" t="s">
        <v>2555</v>
      </c>
      <c r="Q483" s="493" t="s">
        <v>2047</v>
      </c>
    </row>
    <row r="484" spans="1:22" ht="15.5">
      <c r="A484" s="508">
        <v>3</v>
      </c>
      <c r="B484" s="515">
        <v>1</v>
      </c>
      <c r="C484" s="515" t="s">
        <v>2146</v>
      </c>
      <c r="D484" s="515" t="s">
        <v>209</v>
      </c>
      <c r="E484" s="494"/>
      <c r="F484" s="494"/>
      <c r="G484" s="494"/>
      <c r="H484" s="494"/>
      <c r="I484" s="507"/>
      <c r="J484" s="494"/>
      <c r="K484" s="494"/>
      <c r="L484" s="402"/>
      <c r="M484" s="505" t="s">
        <v>2556</v>
      </c>
      <c r="N484" s="505" t="s">
        <v>2557</v>
      </c>
      <c r="Q484" s="493" t="s">
        <v>2047</v>
      </c>
    </row>
    <row r="485" spans="1:22" ht="15.5">
      <c r="A485" s="502">
        <v>4</v>
      </c>
      <c r="B485" s="503">
        <v>1</v>
      </c>
      <c r="C485" s="494" t="s">
        <v>2146</v>
      </c>
      <c r="D485" s="504" t="s">
        <v>209</v>
      </c>
      <c r="E485" s="494" t="s">
        <v>2053</v>
      </c>
      <c r="F485" s="494"/>
      <c r="G485" s="494"/>
      <c r="H485" s="494"/>
      <c r="I485" s="507"/>
      <c r="J485" s="494"/>
      <c r="K485" s="494"/>
      <c r="L485" s="402"/>
      <c r="M485" s="505" t="s">
        <v>2558</v>
      </c>
      <c r="N485" s="505" t="s">
        <v>2557</v>
      </c>
      <c r="Q485" s="493" t="s">
        <v>2047</v>
      </c>
    </row>
    <row r="486" spans="1:22" ht="15.5">
      <c r="A486" s="502">
        <v>5</v>
      </c>
      <c r="B486" s="503">
        <v>1</v>
      </c>
      <c r="C486" s="494" t="s">
        <v>2146</v>
      </c>
      <c r="D486" s="504" t="s">
        <v>209</v>
      </c>
      <c r="E486" s="494" t="s">
        <v>2053</v>
      </c>
      <c r="F486" s="494" t="s">
        <v>2057</v>
      </c>
      <c r="G486" s="494"/>
      <c r="H486" s="494"/>
      <c r="I486" s="507"/>
      <c r="J486" s="494"/>
      <c r="K486" s="494"/>
      <c r="L486" s="402"/>
      <c r="M486" s="505" t="s">
        <v>2559</v>
      </c>
      <c r="N486" s="505" t="s">
        <v>2557</v>
      </c>
      <c r="Q486" s="493" t="s">
        <v>2047</v>
      </c>
    </row>
    <row r="487" spans="1:22" ht="15.5">
      <c r="A487" s="502">
        <v>6</v>
      </c>
      <c r="B487" s="503">
        <v>1</v>
      </c>
      <c r="C487" s="494" t="s">
        <v>2146</v>
      </c>
      <c r="D487" s="504" t="s">
        <v>209</v>
      </c>
      <c r="E487" s="494" t="s">
        <v>2053</v>
      </c>
      <c r="F487" s="494" t="s">
        <v>2057</v>
      </c>
      <c r="G487" s="494" t="s">
        <v>2057</v>
      </c>
      <c r="H487" s="494"/>
      <c r="I487" s="507"/>
      <c r="J487" s="494"/>
      <c r="K487" s="494"/>
      <c r="L487" s="402"/>
      <c r="M487" s="505" t="s">
        <v>2560</v>
      </c>
      <c r="N487" s="505" t="s">
        <v>2557</v>
      </c>
      <c r="Q487" s="493" t="s">
        <v>2047</v>
      </c>
    </row>
    <row r="488" spans="1:22" ht="15.5">
      <c r="A488" s="502">
        <v>7</v>
      </c>
      <c r="B488" s="503">
        <v>1</v>
      </c>
      <c r="C488" s="494" t="s">
        <v>2146</v>
      </c>
      <c r="D488" s="504" t="s">
        <v>209</v>
      </c>
      <c r="E488" s="494" t="s">
        <v>2053</v>
      </c>
      <c r="F488" s="494" t="s">
        <v>2057</v>
      </c>
      <c r="G488" s="494" t="s">
        <v>2057</v>
      </c>
      <c r="H488" s="494" t="s">
        <v>2057</v>
      </c>
      <c r="I488" s="507"/>
      <c r="J488" s="494"/>
      <c r="K488" s="494"/>
      <c r="L488" s="402"/>
      <c r="M488" s="505" t="s">
        <v>2561</v>
      </c>
      <c r="N488" s="505" t="s">
        <v>2557</v>
      </c>
      <c r="Q488" s="493" t="s">
        <v>2047</v>
      </c>
    </row>
    <row r="489" spans="1:22" ht="15.5">
      <c r="A489" s="502">
        <v>8</v>
      </c>
      <c r="B489" s="503">
        <v>1</v>
      </c>
      <c r="C489" s="494" t="s">
        <v>2146</v>
      </c>
      <c r="D489" s="504" t="s">
        <v>209</v>
      </c>
      <c r="E489" s="494" t="s">
        <v>2053</v>
      </c>
      <c r="F489" s="494" t="s">
        <v>2057</v>
      </c>
      <c r="G489" s="494" t="s">
        <v>2057</v>
      </c>
      <c r="H489" s="494" t="s">
        <v>2057</v>
      </c>
      <c r="I489" s="494" t="s">
        <v>2057</v>
      </c>
      <c r="J489" s="494"/>
      <c r="K489" s="494"/>
      <c r="L489" s="402"/>
      <c r="M489" s="505" t="s">
        <v>2562</v>
      </c>
      <c r="N489" s="505" t="s">
        <v>2557</v>
      </c>
      <c r="Q489" s="493" t="s">
        <v>2047</v>
      </c>
    </row>
    <row r="490" spans="1:22" ht="15.5">
      <c r="A490" s="502">
        <v>9</v>
      </c>
      <c r="B490" s="503">
        <v>1</v>
      </c>
      <c r="C490" s="494" t="s">
        <v>2146</v>
      </c>
      <c r="D490" s="504" t="s">
        <v>209</v>
      </c>
      <c r="E490" s="494" t="s">
        <v>2053</v>
      </c>
      <c r="F490" s="494" t="s">
        <v>2057</v>
      </c>
      <c r="G490" s="494" t="s">
        <v>2057</v>
      </c>
      <c r="H490" s="494" t="s">
        <v>2057</v>
      </c>
      <c r="I490" s="494" t="s">
        <v>2057</v>
      </c>
      <c r="J490" s="494" t="s">
        <v>2048</v>
      </c>
      <c r="K490" s="494"/>
      <c r="L490" s="402"/>
      <c r="M490" s="505" t="s">
        <v>2563</v>
      </c>
      <c r="N490" s="505" t="s">
        <v>1746</v>
      </c>
      <c r="Q490" s="493" t="s">
        <v>2047</v>
      </c>
    </row>
    <row r="491" spans="1:22" ht="15.5">
      <c r="A491" s="502">
        <v>10</v>
      </c>
      <c r="B491" s="508">
        <v>1</v>
      </c>
      <c r="C491" s="510" t="s">
        <v>2146</v>
      </c>
      <c r="D491" s="509" t="s">
        <v>209</v>
      </c>
      <c r="E491" s="510" t="s">
        <v>2053</v>
      </c>
      <c r="F491" s="510" t="s">
        <v>2057</v>
      </c>
      <c r="G491" s="510" t="s">
        <v>2057</v>
      </c>
      <c r="H491" s="510" t="s">
        <v>2057</v>
      </c>
      <c r="I491" s="510" t="s">
        <v>2057</v>
      </c>
      <c r="J491" s="510" t="s">
        <v>2048</v>
      </c>
      <c r="K491" s="510" t="s">
        <v>2048</v>
      </c>
      <c r="L491" s="402" t="s">
        <v>1057</v>
      </c>
      <c r="M491" s="501" t="s">
        <v>1931</v>
      </c>
      <c r="N491" s="501" t="s">
        <v>1746</v>
      </c>
      <c r="O491" t="s">
        <v>1057</v>
      </c>
      <c r="P491" t="e">
        <v>#N/A</v>
      </c>
      <c r="Q491" s="493">
        <v>267205.67</v>
      </c>
      <c r="R491">
        <v>0</v>
      </c>
      <c r="U491" s="500" t="s">
        <v>206</v>
      </c>
      <c r="V491" s="501">
        <v>0</v>
      </c>
    </row>
    <row r="492" spans="1:22" ht="15.5">
      <c r="A492" s="518"/>
      <c r="B492" s="515"/>
      <c r="C492" s="515"/>
      <c r="D492" s="515"/>
      <c r="E492" s="515"/>
      <c r="F492" s="515"/>
      <c r="G492" s="515"/>
      <c r="H492" s="515"/>
      <c r="I492" s="515"/>
      <c r="J492" s="515"/>
      <c r="K492" s="515"/>
      <c r="L492" s="402"/>
      <c r="M492" s="506"/>
      <c r="N492" s="520"/>
      <c r="Q492" s="493" t="s">
        <v>2047</v>
      </c>
    </row>
    <row r="493" spans="1:22" ht="15.5">
      <c r="A493" s="502">
        <v>9</v>
      </c>
      <c r="B493" s="503">
        <v>1</v>
      </c>
      <c r="C493" s="494" t="s">
        <v>2146</v>
      </c>
      <c r="D493" s="504" t="s">
        <v>209</v>
      </c>
      <c r="E493" s="494" t="s">
        <v>2053</v>
      </c>
      <c r="F493" s="494" t="s">
        <v>2057</v>
      </c>
      <c r="G493" s="494" t="s">
        <v>2057</v>
      </c>
      <c r="H493" s="494" t="s">
        <v>2057</v>
      </c>
      <c r="I493" s="494" t="s">
        <v>2057</v>
      </c>
      <c r="J493" s="494" t="s">
        <v>2060</v>
      </c>
      <c r="K493" s="494"/>
      <c r="L493" s="402"/>
      <c r="M493" s="505" t="s">
        <v>2564</v>
      </c>
      <c r="N493" s="505" t="s">
        <v>1752</v>
      </c>
      <c r="Q493" s="493" t="s">
        <v>2047</v>
      </c>
    </row>
    <row r="494" spans="1:22" ht="15.5">
      <c r="A494" s="502">
        <v>10</v>
      </c>
      <c r="B494" s="508">
        <v>1</v>
      </c>
      <c r="C494" s="510" t="s">
        <v>2146</v>
      </c>
      <c r="D494" s="509" t="s">
        <v>209</v>
      </c>
      <c r="E494" s="510" t="s">
        <v>2053</v>
      </c>
      <c r="F494" s="510" t="s">
        <v>2057</v>
      </c>
      <c r="G494" s="510" t="s">
        <v>2057</v>
      </c>
      <c r="H494" s="510" t="s">
        <v>2057</v>
      </c>
      <c r="I494" s="510" t="s">
        <v>2057</v>
      </c>
      <c r="J494" s="510" t="s">
        <v>2060</v>
      </c>
      <c r="K494" s="510" t="s">
        <v>2048</v>
      </c>
      <c r="L494" s="402" t="s">
        <v>981</v>
      </c>
      <c r="M494" s="501" t="s">
        <v>1932</v>
      </c>
      <c r="N494" s="501" t="s">
        <v>1752</v>
      </c>
      <c r="O494" t="s">
        <v>981</v>
      </c>
      <c r="P494" t="e">
        <v>#N/A</v>
      </c>
      <c r="Q494" s="493">
        <v>150.56</v>
      </c>
      <c r="R494">
        <v>30</v>
      </c>
      <c r="U494" s="500" t="s">
        <v>206</v>
      </c>
      <c r="V494" s="501">
        <v>0</v>
      </c>
    </row>
    <row r="495" spans="1:22" ht="15.5">
      <c r="A495" s="518"/>
      <c r="B495" s="515"/>
      <c r="C495" s="515"/>
      <c r="D495" s="515"/>
      <c r="E495" s="515"/>
      <c r="F495" s="515"/>
      <c r="G495" s="515"/>
      <c r="H495" s="515"/>
      <c r="I495" s="515"/>
      <c r="J495" s="515"/>
      <c r="K495" s="515"/>
      <c r="L495" s="402"/>
      <c r="M495" s="506"/>
      <c r="N495" s="520"/>
      <c r="Q495" s="493" t="s">
        <v>2047</v>
      </c>
    </row>
    <row r="496" spans="1:22" ht="15.5">
      <c r="A496" s="508">
        <v>1</v>
      </c>
      <c r="B496" s="505">
        <v>2</v>
      </c>
      <c r="C496" s="505"/>
      <c r="D496" s="505"/>
      <c r="E496" s="505"/>
      <c r="F496" s="505"/>
      <c r="G496" s="505"/>
      <c r="H496" s="505"/>
      <c r="I496" s="505"/>
      <c r="J496" s="505"/>
      <c r="K496" s="505"/>
      <c r="L496" s="402"/>
      <c r="M496" s="505" t="s">
        <v>2096</v>
      </c>
      <c r="N496" s="505" t="s">
        <v>2565</v>
      </c>
      <c r="Q496" s="493" t="s">
        <v>2047</v>
      </c>
    </row>
    <row r="497" spans="1:17" ht="15.5">
      <c r="A497" s="508">
        <v>2</v>
      </c>
      <c r="B497" s="505">
        <v>2</v>
      </c>
      <c r="C497" s="531" t="s">
        <v>2053</v>
      </c>
      <c r="D497" s="505"/>
      <c r="E497" s="505"/>
      <c r="F497" s="505"/>
      <c r="G497" s="505"/>
      <c r="H497" s="505"/>
      <c r="I497" s="505"/>
      <c r="J497" s="505"/>
      <c r="K497" s="505"/>
      <c r="L497" s="402"/>
      <c r="M497" s="505" t="s">
        <v>2566</v>
      </c>
      <c r="N497" s="505" t="s">
        <v>2567</v>
      </c>
      <c r="Q497" s="493" t="s">
        <v>2047</v>
      </c>
    </row>
    <row r="498" spans="1:17" ht="15.5">
      <c r="A498" s="508">
        <v>3</v>
      </c>
      <c r="B498" s="505">
        <v>2</v>
      </c>
      <c r="C498" s="531" t="s">
        <v>2053</v>
      </c>
      <c r="D498" s="531" t="s">
        <v>209</v>
      </c>
      <c r="E498" s="505"/>
      <c r="F498" s="505"/>
      <c r="G498" s="505"/>
      <c r="H498" s="505"/>
      <c r="I498" s="505"/>
      <c r="J498" s="505"/>
      <c r="K498" s="505"/>
      <c r="L498" s="402"/>
      <c r="M498" s="505" t="s">
        <v>2568</v>
      </c>
      <c r="N498" s="505" t="s">
        <v>2569</v>
      </c>
      <c r="Q498" s="493" t="s">
        <v>2047</v>
      </c>
    </row>
    <row r="499" spans="1:17" ht="15.5">
      <c r="A499" s="508">
        <v>4</v>
      </c>
      <c r="B499" s="505">
        <v>2</v>
      </c>
      <c r="C499" s="531" t="s">
        <v>2053</v>
      </c>
      <c r="D499" s="531" t="s">
        <v>209</v>
      </c>
      <c r="E499" s="531" t="s">
        <v>2048</v>
      </c>
      <c r="F499" s="505"/>
      <c r="G499" s="505"/>
      <c r="H499" s="505"/>
      <c r="I499" s="505"/>
      <c r="J499" s="505"/>
      <c r="K499" s="505"/>
      <c r="L499" s="402"/>
      <c r="M499" s="505" t="s">
        <v>2570</v>
      </c>
      <c r="N499" s="505" t="s">
        <v>2571</v>
      </c>
      <c r="Q499" s="493" t="s">
        <v>2047</v>
      </c>
    </row>
    <row r="500" spans="1:17" ht="15.5">
      <c r="A500" s="502">
        <v>5</v>
      </c>
      <c r="B500" s="506">
        <v>2</v>
      </c>
      <c r="C500" s="531" t="s">
        <v>2053</v>
      </c>
      <c r="D500" s="532" t="s">
        <v>209</v>
      </c>
      <c r="E500" s="531" t="s">
        <v>2048</v>
      </c>
      <c r="F500" s="531" t="s">
        <v>2057</v>
      </c>
      <c r="G500" s="506"/>
      <c r="H500" s="506"/>
      <c r="I500" s="506"/>
      <c r="J500" s="506"/>
      <c r="K500" s="506"/>
      <c r="L500" s="402"/>
      <c r="M500" s="505" t="s">
        <v>2572</v>
      </c>
      <c r="N500" s="505" t="s">
        <v>2571</v>
      </c>
      <c r="Q500" s="493" t="s">
        <v>2047</v>
      </c>
    </row>
    <row r="501" spans="1:17" ht="15.5">
      <c r="A501" s="502">
        <v>6</v>
      </c>
      <c r="B501" s="506">
        <v>2</v>
      </c>
      <c r="C501" s="531" t="s">
        <v>2053</v>
      </c>
      <c r="D501" s="532" t="s">
        <v>209</v>
      </c>
      <c r="E501" s="531" t="s">
        <v>2048</v>
      </c>
      <c r="F501" s="531" t="s">
        <v>2057</v>
      </c>
      <c r="G501" s="531" t="s">
        <v>2057</v>
      </c>
      <c r="H501" s="512"/>
      <c r="I501" s="506"/>
      <c r="J501" s="506"/>
      <c r="K501" s="506"/>
      <c r="L501" s="402"/>
      <c r="M501" s="505" t="s">
        <v>2573</v>
      </c>
      <c r="N501" s="505" t="s">
        <v>2571</v>
      </c>
      <c r="Q501" s="493" t="s">
        <v>2047</v>
      </c>
    </row>
    <row r="502" spans="1:17" ht="15.5">
      <c r="A502" s="502">
        <v>7</v>
      </c>
      <c r="B502" s="506">
        <v>2</v>
      </c>
      <c r="C502" s="531" t="s">
        <v>2053</v>
      </c>
      <c r="D502" s="532" t="s">
        <v>209</v>
      </c>
      <c r="E502" s="531" t="s">
        <v>2048</v>
      </c>
      <c r="F502" s="531" t="s">
        <v>2057</v>
      </c>
      <c r="G502" s="531" t="s">
        <v>2057</v>
      </c>
      <c r="H502" s="531" t="s">
        <v>2057</v>
      </c>
      <c r="I502" s="506"/>
      <c r="J502" s="506"/>
      <c r="K502" s="506"/>
      <c r="L502" s="402"/>
      <c r="M502" s="505" t="s">
        <v>2574</v>
      </c>
      <c r="N502" s="505" t="s">
        <v>2571</v>
      </c>
      <c r="Q502" s="493" t="s">
        <v>2047</v>
      </c>
    </row>
    <row r="503" spans="1:17" ht="15.5">
      <c r="A503" s="508">
        <v>8</v>
      </c>
      <c r="B503" s="506">
        <v>2</v>
      </c>
      <c r="C503" s="531" t="s">
        <v>2053</v>
      </c>
      <c r="D503" s="532" t="s">
        <v>209</v>
      </c>
      <c r="E503" s="531" t="s">
        <v>2048</v>
      </c>
      <c r="F503" s="531" t="s">
        <v>2057</v>
      </c>
      <c r="G503" s="531" t="s">
        <v>2057</v>
      </c>
      <c r="H503" s="531" t="s">
        <v>2057</v>
      </c>
      <c r="I503" s="531" t="s">
        <v>2060</v>
      </c>
      <c r="J503" s="506"/>
      <c r="K503" s="506"/>
      <c r="L503" s="402"/>
      <c r="M503" s="505" t="s">
        <v>2575</v>
      </c>
      <c r="N503" s="505" t="s">
        <v>2576</v>
      </c>
      <c r="Q503" s="493" t="s">
        <v>2047</v>
      </c>
    </row>
    <row r="504" spans="1:17" ht="15.5">
      <c r="A504" s="508">
        <v>9</v>
      </c>
      <c r="B504" s="506">
        <v>2</v>
      </c>
      <c r="C504" s="531" t="s">
        <v>2053</v>
      </c>
      <c r="D504" s="532" t="s">
        <v>209</v>
      </c>
      <c r="E504" s="531" t="s">
        <v>2048</v>
      </c>
      <c r="F504" s="531" t="s">
        <v>2057</v>
      </c>
      <c r="G504" s="531" t="s">
        <v>2057</v>
      </c>
      <c r="H504" s="531" t="s">
        <v>2057</v>
      </c>
      <c r="I504" s="531" t="s">
        <v>2060</v>
      </c>
      <c r="J504" s="531" t="s">
        <v>2057</v>
      </c>
      <c r="K504" s="506"/>
      <c r="L504" s="402"/>
      <c r="M504" s="505" t="s">
        <v>2577</v>
      </c>
      <c r="N504" s="505" t="s">
        <v>2576</v>
      </c>
      <c r="Q504" s="493" t="s">
        <v>2047</v>
      </c>
    </row>
    <row r="505" spans="1:17" ht="15.5">
      <c r="A505" s="508">
        <v>10</v>
      </c>
      <c r="B505" s="512">
        <v>2</v>
      </c>
      <c r="C505" s="527" t="s">
        <v>2053</v>
      </c>
      <c r="D505" s="533" t="s">
        <v>209</v>
      </c>
      <c r="E505" s="527" t="s">
        <v>2048</v>
      </c>
      <c r="F505" s="527" t="s">
        <v>2057</v>
      </c>
      <c r="G505" s="527" t="s">
        <v>2057</v>
      </c>
      <c r="H505" s="527" t="s">
        <v>2057</v>
      </c>
      <c r="I505" s="527" t="s">
        <v>2060</v>
      </c>
      <c r="J505" s="527" t="s">
        <v>2057</v>
      </c>
      <c r="K505" s="527" t="s">
        <v>2048</v>
      </c>
      <c r="L505" s="402"/>
      <c r="M505" s="501" t="s">
        <v>2578</v>
      </c>
      <c r="N505" s="501" t="s">
        <v>2576</v>
      </c>
      <c r="Q505" s="493" t="s">
        <v>2047</v>
      </c>
    </row>
    <row r="506" spans="1:17" ht="15.5">
      <c r="A506" s="508"/>
      <c r="B506" s="512"/>
      <c r="C506" s="527"/>
      <c r="D506" s="533"/>
      <c r="E506" s="527"/>
      <c r="F506" s="527"/>
      <c r="G506" s="527"/>
      <c r="H506" s="527"/>
      <c r="I506" s="527"/>
      <c r="J506" s="527"/>
      <c r="K506" s="527"/>
      <c r="L506" s="402"/>
      <c r="M506" s="501"/>
      <c r="N506" s="501"/>
      <c r="Q506" s="493" t="s">
        <v>2047</v>
      </c>
    </row>
    <row r="507" spans="1:17" ht="15.5">
      <c r="A507" s="508">
        <v>8</v>
      </c>
      <c r="B507" s="506">
        <v>2</v>
      </c>
      <c r="C507" s="531" t="s">
        <v>2081</v>
      </c>
      <c r="D507" s="532" t="s">
        <v>209</v>
      </c>
      <c r="E507" s="531" t="s">
        <v>2060</v>
      </c>
      <c r="F507" s="531" t="s">
        <v>2053</v>
      </c>
      <c r="G507" s="531" t="s">
        <v>2048</v>
      </c>
      <c r="H507" s="531" t="s">
        <v>2057</v>
      </c>
      <c r="I507" s="531" t="s">
        <v>2071</v>
      </c>
      <c r="J507" s="506"/>
      <c r="K507" s="506"/>
      <c r="L507" s="402"/>
      <c r="M507" s="505" t="s">
        <v>2579</v>
      </c>
      <c r="N507" s="505" t="s">
        <v>2580</v>
      </c>
      <c r="Q507" s="493" t="s">
        <v>2047</v>
      </c>
    </row>
    <row r="508" spans="1:17" ht="15.5">
      <c r="A508" s="508">
        <v>9</v>
      </c>
      <c r="B508" s="506">
        <v>2</v>
      </c>
      <c r="C508" s="531" t="s">
        <v>2081</v>
      </c>
      <c r="D508" s="532" t="s">
        <v>209</v>
      </c>
      <c r="E508" s="531" t="s">
        <v>2060</v>
      </c>
      <c r="F508" s="531" t="s">
        <v>2053</v>
      </c>
      <c r="G508" s="531" t="s">
        <v>2048</v>
      </c>
      <c r="H508" s="531" t="s">
        <v>2057</v>
      </c>
      <c r="I508" s="531" t="s">
        <v>2071</v>
      </c>
      <c r="J508" s="531" t="s">
        <v>2057</v>
      </c>
      <c r="K508" s="506"/>
      <c r="L508" s="402"/>
      <c r="M508" s="505" t="s">
        <v>2581</v>
      </c>
      <c r="N508" s="505" t="s">
        <v>2580</v>
      </c>
      <c r="Q508" s="493" t="s">
        <v>2047</v>
      </c>
    </row>
    <row r="509" spans="1:17" ht="15.5">
      <c r="A509" s="508">
        <v>10</v>
      </c>
      <c r="B509" s="512">
        <v>2</v>
      </c>
      <c r="C509" s="527" t="s">
        <v>2081</v>
      </c>
      <c r="D509" s="533" t="s">
        <v>209</v>
      </c>
      <c r="E509" s="527" t="s">
        <v>2060</v>
      </c>
      <c r="F509" s="527" t="s">
        <v>2053</v>
      </c>
      <c r="G509" s="527" t="s">
        <v>2048</v>
      </c>
      <c r="H509" s="527" t="s">
        <v>2057</v>
      </c>
      <c r="I509" s="527" t="s">
        <v>2071</v>
      </c>
      <c r="J509" s="527" t="s">
        <v>2057</v>
      </c>
      <c r="K509" s="527" t="s">
        <v>2048</v>
      </c>
      <c r="L509" s="402"/>
      <c r="M509" s="501" t="s">
        <v>2582</v>
      </c>
      <c r="N509" s="501" t="s">
        <v>2580</v>
      </c>
      <c r="Q509" s="493" t="s">
        <v>2047</v>
      </c>
    </row>
    <row r="510" spans="1:17" ht="15.5">
      <c r="A510" s="508"/>
      <c r="B510" s="512"/>
      <c r="C510" s="527"/>
      <c r="D510" s="533"/>
      <c r="E510" s="527"/>
      <c r="F510" s="527"/>
      <c r="G510" s="527"/>
      <c r="H510" s="527"/>
      <c r="I510" s="527"/>
      <c r="J510" s="527"/>
      <c r="K510" s="527"/>
      <c r="L510" s="402"/>
      <c r="M510" s="501"/>
      <c r="N510" s="501"/>
    </row>
    <row r="511" spans="1:17" ht="15.5">
      <c r="A511" s="508">
        <v>2</v>
      </c>
      <c r="B511" s="506">
        <v>2</v>
      </c>
      <c r="C511" s="531" t="s">
        <v>2081</v>
      </c>
      <c r="D511" s="532"/>
      <c r="E511" s="531"/>
      <c r="F511" s="505"/>
      <c r="G511" s="505"/>
      <c r="H511" s="505"/>
      <c r="I511" s="505"/>
      <c r="J511" s="505"/>
      <c r="K511" s="505"/>
      <c r="L511" s="402"/>
      <c r="M511" s="505" t="s">
        <v>2583</v>
      </c>
      <c r="N511" s="520" t="s">
        <v>2584</v>
      </c>
      <c r="Q511" s="493" t="s">
        <v>2047</v>
      </c>
    </row>
    <row r="512" spans="1:17" ht="15.5">
      <c r="A512" s="508">
        <v>3</v>
      </c>
      <c r="B512" s="506">
        <v>2</v>
      </c>
      <c r="C512" s="531" t="s">
        <v>2081</v>
      </c>
      <c r="D512" s="532" t="s">
        <v>209</v>
      </c>
      <c r="E512" s="531"/>
      <c r="F512" s="531"/>
      <c r="G512" s="515"/>
      <c r="H512" s="515"/>
      <c r="I512" s="515"/>
      <c r="J512" s="515"/>
      <c r="K512" s="515"/>
      <c r="L512" s="402"/>
      <c r="M512" s="505" t="s">
        <v>2585</v>
      </c>
      <c r="N512" s="520" t="s">
        <v>2586</v>
      </c>
      <c r="Q512" s="493" t="s">
        <v>2047</v>
      </c>
    </row>
    <row r="513" spans="1:17" ht="15.5">
      <c r="A513" s="508">
        <v>4</v>
      </c>
      <c r="B513" s="506">
        <v>2</v>
      </c>
      <c r="C513" s="531" t="s">
        <v>2081</v>
      </c>
      <c r="D513" s="532" t="s">
        <v>209</v>
      </c>
      <c r="E513" s="531" t="s">
        <v>2060</v>
      </c>
      <c r="F513" s="531"/>
      <c r="G513" s="505"/>
      <c r="H513" s="505"/>
      <c r="I513" s="505"/>
      <c r="J513" s="505"/>
      <c r="K513" s="505"/>
      <c r="L513" s="402"/>
      <c r="M513" s="505" t="s">
        <v>2587</v>
      </c>
      <c r="N513" s="505" t="s">
        <v>2588</v>
      </c>
      <c r="Q513" s="493" t="s">
        <v>2047</v>
      </c>
    </row>
    <row r="514" spans="1:17" ht="15.5">
      <c r="A514" s="502">
        <v>5</v>
      </c>
      <c r="B514" s="506">
        <v>2</v>
      </c>
      <c r="C514" s="531" t="s">
        <v>2081</v>
      </c>
      <c r="D514" s="532" t="s">
        <v>209</v>
      </c>
      <c r="E514" s="531" t="s">
        <v>2060</v>
      </c>
      <c r="F514" s="531" t="s">
        <v>2053</v>
      </c>
      <c r="G514" s="531"/>
      <c r="H514" s="506"/>
      <c r="I514" s="506"/>
      <c r="J514" s="506"/>
      <c r="K514" s="506"/>
      <c r="L514" s="402"/>
      <c r="M514" s="505" t="s">
        <v>2589</v>
      </c>
      <c r="N514" s="505" t="s">
        <v>2588</v>
      </c>
      <c r="Q514" s="493" t="s">
        <v>2047</v>
      </c>
    </row>
    <row r="515" spans="1:17" ht="15.5">
      <c r="A515" s="502">
        <v>6</v>
      </c>
      <c r="B515" s="506">
        <v>2</v>
      </c>
      <c r="C515" s="531" t="s">
        <v>2081</v>
      </c>
      <c r="D515" s="532" t="s">
        <v>209</v>
      </c>
      <c r="E515" s="531" t="s">
        <v>2060</v>
      </c>
      <c r="F515" s="531" t="s">
        <v>2053</v>
      </c>
      <c r="G515" s="531" t="s">
        <v>2048</v>
      </c>
      <c r="H515" s="531"/>
      <c r="I515" s="506"/>
      <c r="J515" s="506"/>
      <c r="K515" s="506"/>
      <c r="L515" s="402"/>
      <c r="M515" s="505" t="s">
        <v>2590</v>
      </c>
      <c r="N515" s="505" t="s">
        <v>2588</v>
      </c>
      <c r="Q515" s="493" t="s">
        <v>2047</v>
      </c>
    </row>
    <row r="516" spans="1:17" ht="15.5">
      <c r="A516" s="503">
        <v>7</v>
      </c>
      <c r="B516" s="506">
        <v>2</v>
      </c>
      <c r="C516" s="531" t="s">
        <v>2081</v>
      </c>
      <c r="D516" s="532" t="s">
        <v>209</v>
      </c>
      <c r="E516" s="531" t="s">
        <v>2060</v>
      </c>
      <c r="F516" s="531" t="s">
        <v>2053</v>
      </c>
      <c r="G516" s="531" t="s">
        <v>2048</v>
      </c>
      <c r="H516" s="531" t="s">
        <v>2057</v>
      </c>
      <c r="I516" s="531"/>
      <c r="J516" s="506"/>
      <c r="K516" s="506"/>
      <c r="L516" s="402"/>
      <c r="M516" s="505" t="s">
        <v>2591</v>
      </c>
      <c r="N516" s="505" t="s">
        <v>2580</v>
      </c>
      <c r="Q516" s="493" t="s">
        <v>2047</v>
      </c>
    </row>
    <row r="517" spans="1:17" ht="15.5">
      <c r="A517" s="508">
        <v>8</v>
      </c>
      <c r="B517" s="506">
        <v>2</v>
      </c>
      <c r="C517" s="531" t="s">
        <v>2081</v>
      </c>
      <c r="D517" s="532" t="s">
        <v>209</v>
      </c>
      <c r="E517" s="531" t="s">
        <v>2060</v>
      </c>
      <c r="F517" s="531" t="s">
        <v>2053</v>
      </c>
      <c r="G517" s="531" t="s">
        <v>2048</v>
      </c>
      <c r="H517" s="531" t="s">
        <v>2057</v>
      </c>
      <c r="I517" s="531" t="s">
        <v>2071</v>
      </c>
      <c r="J517" s="506"/>
      <c r="K517" s="506"/>
      <c r="L517" s="402"/>
      <c r="M517" s="505" t="s">
        <v>2579</v>
      </c>
      <c r="N517" s="505" t="s">
        <v>2580</v>
      </c>
      <c r="Q517" s="493" t="s">
        <v>2047</v>
      </c>
    </row>
    <row r="518" spans="1:17" ht="15.5">
      <c r="A518" s="508">
        <v>9</v>
      </c>
      <c r="B518" s="506">
        <v>2</v>
      </c>
      <c r="C518" s="531" t="s">
        <v>2081</v>
      </c>
      <c r="D518" s="532" t="s">
        <v>209</v>
      </c>
      <c r="E518" s="531" t="s">
        <v>2060</v>
      </c>
      <c r="F518" s="531" t="s">
        <v>2053</v>
      </c>
      <c r="G518" s="531" t="s">
        <v>2048</v>
      </c>
      <c r="H518" s="531" t="s">
        <v>2057</v>
      </c>
      <c r="I518" s="531" t="s">
        <v>2071</v>
      </c>
      <c r="J518" s="531" t="s">
        <v>2057</v>
      </c>
      <c r="K518" s="506"/>
      <c r="L518" s="402"/>
      <c r="M518" s="505" t="s">
        <v>2581</v>
      </c>
      <c r="N518" s="505" t="s">
        <v>2580</v>
      </c>
      <c r="Q518" s="493" t="s">
        <v>2047</v>
      </c>
    </row>
    <row r="519" spans="1:17" ht="15.5">
      <c r="A519" s="508">
        <v>10</v>
      </c>
      <c r="B519" s="512">
        <v>2</v>
      </c>
      <c r="C519" s="527" t="s">
        <v>2081</v>
      </c>
      <c r="D519" s="533" t="s">
        <v>209</v>
      </c>
      <c r="E519" s="527" t="s">
        <v>2060</v>
      </c>
      <c r="F519" s="527" t="s">
        <v>2053</v>
      </c>
      <c r="G519" s="527" t="s">
        <v>2048</v>
      </c>
      <c r="H519" s="527" t="s">
        <v>2057</v>
      </c>
      <c r="I519" s="527" t="s">
        <v>2071</v>
      </c>
      <c r="J519" s="527" t="s">
        <v>2057</v>
      </c>
      <c r="K519" s="527" t="s">
        <v>2048</v>
      </c>
      <c r="L519" s="402"/>
      <c r="M519" s="501" t="s">
        <v>2582</v>
      </c>
      <c r="N519" s="501" t="s">
        <v>2580</v>
      </c>
      <c r="Q519" s="493" t="s">
        <v>2047</v>
      </c>
    </row>
    <row r="520" spans="1:17" ht="15.5">
      <c r="A520" s="508"/>
      <c r="B520" s="512"/>
      <c r="C520" s="527"/>
      <c r="D520" s="533"/>
      <c r="E520" s="527"/>
      <c r="F520" s="527"/>
      <c r="G520" s="527"/>
      <c r="H520" s="527"/>
      <c r="I520" s="527"/>
      <c r="J520" s="527"/>
      <c r="K520" s="527"/>
      <c r="L520" s="402"/>
      <c r="M520" s="501"/>
      <c r="N520" s="501"/>
    </row>
    <row r="521" spans="1:17" ht="15.5">
      <c r="A521" s="508">
        <v>3</v>
      </c>
      <c r="B521" s="506">
        <v>2</v>
      </c>
      <c r="C521" s="531" t="s">
        <v>2081</v>
      </c>
      <c r="D521" s="532" t="s">
        <v>2096</v>
      </c>
      <c r="E521" s="531"/>
      <c r="F521" s="505"/>
      <c r="G521" s="505"/>
      <c r="H521" s="505"/>
      <c r="I521" s="505"/>
      <c r="J521" s="505"/>
      <c r="K521" s="505"/>
      <c r="L521" s="402"/>
      <c r="M521" s="505" t="s">
        <v>2592</v>
      </c>
      <c r="N521" s="520" t="s">
        <v>2593</v>
      </c>
      <c r="Q521" s="493" t="s">
        <v>2047</v>
      </c>
    </row>
    <row r="522" spans="1:17" ht="15.5">
      <c r="A522" s="508">
        <v>4</v>
      </c>
      <c r="B522" s="506">
        <v>2</v>
      </c>
      <c r="C522" s="531" t="s">
        <v>2081</v>
      </c>
      <c r="D522" s="532" t="s">
        <v>2096</v>
      </c>
      <c r="E522" s="531" t="s">
        <v>2060</v>
      </c>
      <c r="F522" s="505"/>
      <c r="G522" s="505"/>
      <c r="H522" s="505"/>
      <c r="I522" s="505"/>
      <c r="J522" s="505"/>
      <c r="K522" s="505"/>
      <c r="L522" s="402"/>
      <c r="M522" s="505" t="s">
        <v>2594</v>
      </c>
      <c r="N522" s="520" t="s">
        <v>2595</v>
      </c>
      <c r="Q522" s="493" t="s">
        <v>2047</v>
      </c>
    </row>
    <row r="523" spans="1:17" ht="15.5">
      <c r="A523" s="502">
        <v>5</v>
      </c>
      <c r="B523" s="506">
        <v>2</v>
      </c>
      <c r="C523" s="531" t="s">
        <v>2081</v>
      </c>
      <c r="D523" s="532" t="s">
        <v>2096</v>
      </c>
      <c r="E523" s="531" t="s">
        <v>2060</v>
      </c>
      <c r="F523" s="531" t="s">
        <v>2060</v>
      </c>
      <c r="G523" s="506"/>
      <c r="H523" s="506"/>
      <c r="I523" s="506"/>
      <c r="J523" s="506"/>
      <c r="K523" s="506"/>
      <c r="L523" s="402"/>
      <c r="M523" s="505" t="s">
        <v>2596</v>
      </c>
      <c r="N523" s="505" t="s">
        <v>2595</v>
      </c>
      <c r="Q523" s="493" t="s">
        <v>2047</v>
      </c>
    </row>
    <row r="524" spans="1:17" ht="15.5">
      <c r="A524" s="502">
        <v>6</v>
      </c>
      <c r="B524" s="506">
        <v>2</v>
      </c>
      <c r="C524" s="531" t="s">
        <v>2081</v>
      </c>
      <c r="D524" s="532" t="s">
        <v>2096</v>
      </c>
      <c r="E524" s="531" t="s">
        <v>2060</v>
      </c>
      <c r="F524" s="531" t="s">
        <v>2060</v>
      </c>
      <c r="G524" s="531" t="s">
        <v>2048</v>
      </c>
      <c r="H524" s="512"/>
      <c r="I524" s="506"/>
      <c r="J524" s="506"/>
      <c r="K524" s="506"/>
      <c r="L524" s="402"/>
      <c r="M524" s="505" t="s">
        <v>2597</v>
      </c>
      <c r="N524" s="505" t="s">
        <v>2595</v>
      </c>
      <c r="Q524" s="493" t="s">
        <v>2047</v>
      </c>
    </row>
    <row r="525" spans="1:17" ht="15.5">
      <c r="A525" s="503">
        <v>7</v>
      </c>
      <c r="B525" s="506">
        <v>2</v>
      </c>
      <c r="C525" s="531" t="s">
        <v>2081</v>
      </c>
      <c r="D525" s="532" t="s">
        <v>2096</v>
      </c>
      <c r="E525" s="531" t="s">
        <v>2060</v>
      </c>
      <c r="F525" s="531" t="s">
        <v>2060</v>
      </c>
      <c r="G525" s="531" t="s">
        <v>2048</v>
      </c>
      <c r="H525" s="531" t="s">
        <v>2057</v>
      </c>
      <c r="I525" s="506"/>
      <c r="J525" s="506"/>
      <c r="K525" s="506"/>
      <c r="L525" s="402"/>
      <c r="M525" s="505" t="s">
        <v>2598</v>
      </c>
      <c r="N525" s="505" t="s">
        <v>2595</v>
      </c>
      <c r="Q525" s="493" t="s">
        <v>2047</v>
      </c>
    </row>
    <row r="526" spans="1:17" ht="15.5">
      <c r="A526" s="508">
        <v>8</v>
      </c>
      <c r="B526" s="506">
        <v>2</v>
      </c>
      <c r="C526" s="531" t="s">
        <v>2081</v>
      </c>
      <c r="D526" s="532" t="s">
        <v>2096</v>
      </c>
      <c r="E526" s="531" t="s">
        <v>2060</v>
      </c>
      <c r="F526" s="531" t="s">
        <v>2060</v>
      </c>
      <c r="G526" s="531" t="s">
        <v>2048</v>
      </c>
      <c r="H526" s="531" t="s">
        <v>2057</v>
      </c>
      <c r="I526" s="531" t="s">
        <v>2060</v>
      </c>
      <c r="J526" s="506"/>
      <c r="K526" s="506"/>
      <c r="L526" s="402"/>
      <c r="M526" s="505" t="s">
        <v>2599</v>
      </c>
      <c r="N526" s="505" t="s">
        <v>2600</v>
      </c>
      <c r="Q526" s="493" t="s">
        <v>2047</v>
      </c>
    </row>
    <row r="527" spans="1:17" ht="15.5">
      <c r="A527" s="508">
        <v>9</v>
      </c>
      <c r="B527" s="506">
        <v>2</v>
      </c>
      <c r="C527" s="531" t="s">
        <v>2081</v>
      </c>
      <c r="D527" s="532" t="s">
        <v>2096</v>
      </c>
      <c r="E527" s="531" t="s">
        <v>2060</v>
      </c>
      <c r="F527" s="531" t="s">
        <v>2060</v>
      </c>
      <c r="G527" s="531" t="s">
        <v>2048</v>
      </c>
      <c r="H527" s="531" t="s">
        <v>2057</v>
      </c>
      <c r="I527" s="531" t="s">
        <v>2060</v>
      </c>
      <c r="J527" s="531" t="s">
        <v>2057</v>
      </c>
      <c r="K527" s="506"/>
      <c r="L527" s="402"/>
      <c r="M527" s="505" t="s">
        <v>2601</v>
      </c>
      <c r="N527" s="505" t="s">
        <v>2600</v>
      </c>
      <c r="Q527" s="493" t="s">
        <v>2047</v>
      </c>
    </row>
    <row r="528" spans="1:17" ht="15.5">
      <c r="A528" s="508">
        <v>10</v>
      </c>
      <c r="B528" s="512">
        <v>2</v>
      </c>
      <c r="C528" s="527" t="s">
        <v>2081</v>
      </c>
      <c r="D528" s="533" t="s">
        <v>2096</v>
      </c>
      <c r="E528" s="527" t="s">
        <v>2060</v>
      </c>
      <c r="F528" s="527" t="s">
        <v>2060</v>
      </c>
      <c r="G528" s="527" t="s">
        <v>2048</v>
      </c>
      <c r="H528" s="527" t="s">
        <v>2057</v>
      </c>
      <c r="I528" s="527" t="s">
        <v>2060</v>
      </c>
      <c r="J528" s="527" t="s">
        <v>2057</v>
      </c>
      <c r="K528" s="527" t="s">
        <v>2048</v>
      </c>
      <c r="L528" s="402"/>
      <c r="M528" s="501" t="s">
        <v>2602</v>
      </c>
      <c r="N528" s="501" t="s">
        <v>2600</v>
      </c>
      <c r="Q528" s="493" t="s">
        <v>2047</v>
      </c>
    </row>
    <row r="529" spans="1:22" ht="15.5">
      <c r="A529" s="518"/>
      <c r="B529" s="515"/>
      <c r="C529" s="515"/>
      <c r="D529" s="515"/>
      <c r="E529" s="515"/>
      <c r="F529" s="515"/>
      <c r="G529" s="515"/>
      <c r="H529" s="515"/>
      <c r="I529" s="515"/>
      <c r="J529" s="515"/>
      <c r="K529" s="515"/>
      <c r="L529" s="402"/>
      <c r="M529" s="506"/>
      <c r="N529" s="520"/>
      <c r="Q529" s="493" t="s">
        <v>2047</v>
      </c>
    </row>
    <row r="530" spans="1:22" ht="15.5">
      <c r="A530" s="508">
        <v>2</v>
      </c>
      <c r="B530" s="505">
        <v>2</v>
      </c>
      <c r="C530" s="531" t="s">
        <v>2105</v>
      </c>
      <c r="D530" s="505"/>
      <c r="E530" s="505"/>
      <c r="F530" s="505"/>
      <c r="G530" s="505"/>
      <c r="H530" s="505"/>
      <c r="I530" s="505"/>
      <c r="J530" s="505"/>
      <c r="K530" s="505"/>
      <c r="L530" s="402"/>
      <c r="M530" s="505" t="s">
        <v>2603</v>
      </c>
      <c r="N530" s="505" t="s">
        <v>2604</v>
      </c>
      <c r="Q530" s="493" t="s">
        <v>2047</v>
      </c>
    </row>
    <row r="531" spans="1:22" ht="15.5">
      <c r="A531" s="508">
        <v>3</v>
      </c>
      <c r="B531" s="505">
        <v>2</v>
      </c>
      <c r="C531" s="531" t="s">
        <v>2105</v>
      </c>
      <c r="D531" s="531" t="s">
        <v>209</v>
      </c>
      <c r="E531" s="505"/>
      <c r="F531" s="505"/>
      <c r="G531" s="505"/>
      <c r="H531" s="505"/>
      <c r="I531" s="505"/>
      <c r="J531" s="505"/>
      <c r="K531" s="505"/>
      <c r="L531" s="402"/>
      <c r="M531" s="505" t="s">
        <v>2605</v>
      </c>
      <c r="N531" s="505" t="s">
        <v>2604</v>
      </c>
      <c r="Q531" s="493" t="s">
        <v>2047</v>
      </c>
    </row>
    <row r="532" spans="1:22" ht="15.5">
      <c r="A532" s="508">
        <v>4</v>
      </c>
      <c r="B532" s="505">
        <v>2</v>
      </c>
      <c r="C532" s="531" t="s">
        <v>2105</v>
      </c>
      <c r="D532" s="531" t="s">
        <v>209</v>
      </c>
      <c r="E532" s="531" t="s">
        <v>2048</v>
      </c>
      <c r="F532" s="505"/>
      <c r="G532" s="505"/>
      <c r="H532" s="505"/>
      <c r="I532" s="505"/>
      <c r="J532" s="505"/>
      <c r="K532" s="505"/>
      <c r="L532" s="402"/>
      <c r="M532" s="505" t="s">
        <v>2606</v>
      </c>
      <c r="N532" s="505" t="s">
        <v>797</v>
      </c>
      <c r="Q532" s="493" t="s">
        <v>2047</v>
      </c>
    </row>
    <row r="533" spans="1:22" ht="15.5">
      <c r="A533" s="502">
        <v>5</v>
      </c>
      <c r="B533" s="506">
        <v>2</v>
      </c>
      <c r="C533" s="531" t="s">
        <v>2105</v>
      </c>
      <c r="D533" s="532" t="s">
        <v>209</v>
      </c>
      <c r="E533" s="532" t="s">
        <v>2048</v>
      </c>
      <c r="F533" s="531" t="s">
        <v>2057</v>
      </c>
      <c r="G533" s="506"/>
      <c r="H533" s="506"/>
      <c r="I533" s="506"/>
      <c r="J533" s="506"/>
      <c r="K533" s="506"/>
      <c r="L533" s="402"/>
      <c r="M533" s="505" t="s">
        <v>2607</v>
      </c>
      <c r="N533" s="505" t="s">
        <v>797</v>
      </c>
      <c r="Q533" s="493" t="s">
        <v>2047</v>
      </c>
    </row>
    <row r="534" spans="1:22" ht="15.5">
      <c r="A534" s="502">
        <v>6</v>
      </c>
      <c r="B534" s="506">
        <v>2</v>
      </c>
      <c r="C534" s="531" t="s">
        <v>2105</v>
      </c>
      <c r="D534" s="532" t="s">
        <v>209</v>
      </c>
      <c r="E534" s="532" t="s">
        <v>2048</v>
      </c>
      <c r="F534" s="531" t="s">
        <v>2057</v>
      </c>
      <c r="G534" s="531" t="s">
        <v>2057</v>
      </c>
      <c r="H534" s="512"/>
      <c r="I534" s="506"/>
      <c r="J534" s="506"/>
      <c r="K534" s="506"/>
      <c r="L534" s="402"/>
      <c r="M534" s="505" t="s">
        <v>2608</v>
      </c>
      <c r="N534" s="505" t="s">
        <v>797</v>
      </c>
      <c r="Q534" s="493" t="s">
        <v>2047</v>
      </c>
    </row>
    <row r="535" spans="1:22" ht="15.5">
      <c r="A535" s="503">
        <v>7</v>
      </c>
      <c r="B535" s="506">
        <v>2</v>
      </c>
      <c r="C535" s="531" t="s">
        <v>2105</v>
      </c>
      <c r="D535" s="532" t="s">
        <v>209</v>
      </c>
      <c r="E535" s="532" t="s">
        <v>2048</v>
      </c>
      <c r="F535" s="531" t="s">
        <v>2057</v>
      </c>
      <c r="G535" s="531" t="s">
        <v>2057</v>
      </c>
      <c r="H535" s="531" t="s">
        <v>2057</v>
      </c>
      <c r="I535" s="506"/>
      <c r="J535" s="506"/>
      <c r="K535" s="506"/>
      <c r="L535" s="402"/>
      <c r="M535" s="505" t="s">
        <v>2609</v>
      </c>
      <c r="N535" s="505" t="s">
        <v>797</v>
      </c>
      <c r="Q535" s="493" t="s">
        <v>2047</v>
      </c>
    </row>
    <row r="536" spans="1:22" ht="15.5">
      <c r="A536" s="508">
        <v>8</v>
      </c>
      <c r="B536" s="506">
        <v>2</v>
      </c>
      <c r="C536" s="531" t="s">
        <v>2105</v>
      </c>
      <c r="D536" s="532" t="s">
        <v>209</v>
      </c>
      <c r="E536" s="532" t="s">
        <v>2048</v>
      </c>
      <c r="F536" s="531" t="s">
        <v>2057</v>
      </c>
      <c r="G536" s="531" t="s">
        <v>2057</v>
      </c>
      <c r="H536" s="531" t="s">
        <v>2057</v>
      </c>
      <c r="I536" s="531" t="s">
        <v>2057</v>
      </c>
      <c r="J536" s="506"/>
      <c r="K536" s="506"/>
      <c r="L536" s="402"/>
      <c r="M536" s="505" t="s">
        <v>2610</v>
      </c>
      <c r="N536" s="505" t="s">
        <v>797</v>
      </c>
      <c r="Q536" s="493" t="s">
        <v>2047</v>
      </c>
    </row>
    <row r="537" spans="1:22" ht="15.5">
      <c r="A537" s="508">
        <v>9</v>
      </c>
      <c r="B537" s="506">
        <v>2</v>
      </c>
      <c r="C537" s="531" t="s">
        <v>2105</v>
      </c>
      <c r="D537" s="532" t="s">
        <v>209</v>
      </c>
      <c r="E537" s="532" t="s">
        <v>2048</v>
      </c>
      <c r="F537" s="531" t="s">
        <v>2057</v>
      </c>
      <c r="G537" s="531" t="s">
        <v>2057</v>
      </c>
      <c r="H537" s="531" t="s">
        <v>2057</v>
      </c>
      <c r="I537" s="531" t="s">
        <v>2057</v>
      </c>
      <c r="J537" s="531" t="s">
        <v>2048</v>
      </c>
      <c r="K537" s="506"/>
      <c r="L537" s="402"/>
      <c r="M537" s="505" t="s">
        <v>2611</v>
      </c>
      <c r="N537" s="505" t="s">
        <v>797</v>
      </c>
      <c r="Q537" s="493" t="s">
        <v>2047</v>
      </c>
    </row>
    <row r="538" spans="1:22" ht="15.5">
      <c r="A538" s="508">
        <v>10</v>
      </c>
      <c r="B538" s="512">
        <v>2</v>
      </c>
      <c r="C538" s="527" t="s">
        <v>2105</v>
      </c>
      <c r="D538" s="533" t="s">
        <v>209</v>
      </c>
      <c r="E538" s="533" t="s">
        <v>2048</v>
      </c>
      <c r="F538" s="527" t="s">
        <v>2057</v>
      </c>
      <c r="G538" s="527" t="s">
        <v>2057</v>
      </c>
      <c r="H538" s="527" t="s">
        <v>2057</v>
      </c>
      <c r="I538" s="527" t="s">
        <v>2057</v>
      </c>
      <c r="J538" s="527" t="s">
        <v>2048</v>
      </c>
      <c r="K538" s="527" t="s">
        <v>2048</v>
      </c>
      <c r="L538" s="402" t="s">
        <v>652</v>
      </c>
      <c r="M538" s="501" t="s">
        <v>1976</v>
      </c>
      <c r="N538" s="501" t="s">
        <v>797</v>
      </c>
      <c r="O538" t="s">
        <v>652</v>
      </c>
      <c r="P538" t="e">
        <v>#N/A</v>
      </c>
      <c r="Q538" s="493">
        <v>-42849.05</v>
      </c>
      <c r="R538">
        <v>30</v>
      </c>
      <c r="U538" s="500" t="s">
        <v>206</v>
      </c>
      <c r="V538" s="501">
        <v>0</v>
      </c>
    </row>
    <row r="539" spans="1:22" ht="15.5">
      <c r="A539" s="518"/>
      <c r="B539" s="515"/>
      <c r="C539" s="515"/>
      <c r="D539" s="515"/>
      <c r="E539" s="515"/>
      <c r="F539" s="515"/>
      <c r="G539" s="515"/>
      <c r="H539" s="515"/>
      <c r="I539" s="515"/>
      <c r="J539" s="515"/>
      <c r="K539" s="515"/>
      <c r="L539" s="402"/>
      <c r="M539" s="506"/>
      <c r="N539" s="520"/>
      <c r="Q539" s="493" t="s">
        <v>2047</v>
      </c>
    </row>
    <row r="540" spans="1:22" ht="15.5">
      <c r="A540" s="508">
        <v>4</v>
      </c>
      <c r="B540" s="505">
        <v>2</v>
      </c>
      <c r="C540" s="531" t="s">
        <v>2105</v>
      </c>
      <c r="D540" s="531" t="s">
        <v>209</v>
      </c>
      <c r="E540" s="531" t="s">
        <v>2060</v>
      </c>
      <c r="F540" s="505"/>
      <c r="G540" s="505"/>
      <c r="H540" s="505"/>
      <c r="I540" s="505"/>
      <c r="J540" s="505"/>
      <c r="K540" s="505"/>
      <c r="L540" s="402"/>
      <c r="M540" s="505" t="s">
        <v>2612</v>
      </c>
      <c r="N540" s="505" t="s">
        <v>2613</v>
      </c>
      <c r="Q540" s="493" t="s">
        <v>2047</v>
      </c>
    </row>
    <row r="541" spans="1:22" ht="15.5">
      <c r="A541" s="502">
        <v>5</v>
      </c>
      <c r="B541" s="506">
        <v>2</v>
      </c>
      <c r="C541" s="531" t="s">
        <v>2105</v>
      </c>
      <c r="D541" s="532" t="s">
        <v>209</v>
      </c>
      <c r="E541" s="531" t="s">
        <v>2060</v>
      </c>
      <c r="F541" s="531" t="s">
        <v>2048</v>
      </c>
      <c r="G541" s="506"/>
      <c r="H541" s="506"/>
      <c r="I541" s="506"/>
      <c r="J541" s="506"/>
      <c r="K541" s="506"/>
      <c r="L541" s="402"/>
      <c r="M541" s="505" t="s">
        <v>2614</v>
      </c>
      <c r="N541" s="505" t="s">
        <v>1656</v>
      </c>
      <c r="Q541" s="493" t="s">
        <v>2047</v>
      </c>
    </row>
    <row r="542" spans="1:22" ht="15.5">
      <c r="A542" s="502">
        <v>6</v>
      </c>
      <c r="B542" s="506">
        <v>2</v>
      </c>
      <c r="C542" s="531" t="s">
        <v>2105</v>
      </c>
      <c r="D542" s="532" t="s">
        <v>209</v>
      </c>
      <c r="E542" s="531" t="s">
        <v>2060</v>
      </c>
      <c r="F542" s="531" t="s">
        <v>2048</v>
      </c>
      <c r="G542" s="531" t="s">
        <v>2057</v>
      </c>
      <c r="H542" s="512"/>
      <c r="I542" s="506"/>
      <c r="J542" s="506"/>
      <c r="K542" s="506"/>
      <c r="L542" s="402"/>
      <c r="M542" s="505" t="s">
        <v>2615</v>
      </c>
      <c r="N542" s="505" t="s">
        <v>1656</v>
      </c>
      <c r="Q542" s="493" t="s">
        <v>2047</v>
      </c>
    </row>
    <row r="543" spans="1:22" ht="15.5">
      <c r="A543" s="503">
        <v>7</v>
      </c>
      <c r="B543" s="506">
        <v>2</v>
      </c>
      <c r="C543" s="531" t="s">
        <v>2105</v>
      </c>
      <c r="D543" s="532" t="s">
        <v>209</v>
      </c>
      <c r="E543" s="531" t="s">
        <v>2060</v>
      </c>
      <c r="F543" s="531" t="s">
        <v>2048</v>
      </c>
      <c r="G543" s="531" t="s">
        <v>2057</v>
      </c>
      <c r="H543" s="531" t="s">
        <v>2057</v>
      </c>
      <c r="I543" s="506"/>
      <c r="J543" s="506"/>
      <c r="K543" s="506"/>
      <c r="L543" s="402"/>
      <c r="M543" s="505" t="s">
        <v>2616</v>
      </c>
      <c r="N543" s="505" t="s">
        <v>1656</v>
      </c>
      <c r="Q543" s="493" t="s">
        <v>2047</v>
      </c>
    </row>
    <row r="544" spans="1:22" ht="15.5">
      <c r="A544" s="508">
        <v>8</v>
      </c>
      <c r="B544" s="506">
        <v>2</v>
      </c>
      <c r="C544" s="531" t="s">
        <v>2105</v>
      </c>
      <c r="D544" s="532" t="s">
        <v>209</v>
      </c>
      <c r="E544" s="531" t="s">
        <v>2060</v>
      </c>
      <c r="F544" s="531" t="s">
        <v>2048</v>
      </c>
      <c r="G544" s="531" t="s">
        <v>2057</v>
      </c>
      <c r="H544" s="531" t="s">
        <v>2057</v>
      </c>
      <c r="I544" s="531" t="s">
        <v>2057</v>
      </c>
      <c r="J544" s="506"/>
      <c r="K544" s="506"/>
      <c r="L544" s="402"/>
      <c r="M544" s="505" t="s">
        <v>2617</v>
      </c>
      <c r="N544" s="505" t="s">
        <v>1656</v>
      </c>
      <c r="Q544" s="493" t="s">
        <v>2047</v>
      </c>
    </row>
    <row r="545" spans="1:22" ht="15.5">
      <c r="A545" s="508">
        <v>9</v>
      </c>
      <c r="B545" s="506">
        <v>2</v>
      </c>
      <c r="C545" s="531" t="s">
        <v>2105</v>
      </c>
      <c r="D545" s="532" t="s">
        <v>209</v>
      </c>
      <c r="E545" s="531" t="s">
        <v>2060</v>
      </c>
      <c r="F545" s="531" t="s">
        <v>2048</v>
      </c>
      <c r="G545" s="531" t="s">
        <v>2057</v>
      </c>
      <c r="H545" s="531" t="s">
        <v>2057</v>
      </c>
      <c r="I545" s="531" t="s">
        <v>2057</v>
      </c>
      <c r="J545" s="531" t="s">
        <v>2048</v>
      </c>
      <c r="K545" s="506"/>
      <c r="L545" s="402"/>
      <c r="M545" s="505" t="s">
        <v>2618</v>
      </c>
      <c r="N545" s="505" t="s">
        <v>1656</v>
      </c>
      <c r="Q545" s="493" t="s">
        <v>2047</v>
      </c>
    </row>
    <row r="546" spans="1:22" ht="15.5">
      <c r="A546" s="508">
        <v>10</v>
      </c>
      <c r="B546" s="512">
        <v>2</v>
      </c>
      <c r="C546" s="527" t="s">
        <v>2105</v>
      </c>
      <c r="D546" s="533" t="s">
        <v>209</v>
      </c>
      <c r="E546" s="527" t="s">
        <v>2060</v>
      </c>
      <c r="F546" s="527" t="s">
        <v>2048</v>
      </c>
      <c r="G546" s="527" t="s">
        <v>2057</v>
      </c>
      <c r="H546" s="527" t="s">
        <v>2057</v>
      </c>
      <c r="I546" s="527" t="s">
        <v>2057</v>
      </c>
      <c r="J546" s="527" t="s">
        <v>2048</v>
      </c>
      <c r="K546" s="527" t="s">
        <v>2048</v>
      </c>
      <c r="L546" s="402" t="s">
        <v>488</v>
      </c>
      <c r="M546" s="501" t="s">
        <v>1850</v>
      </c>
      <c r="N546" s="501" t="s">
        <v>1656</v>
      </c>
      <c r="O546" t="s">
        <v>488</v>
      </c>
      <c r="P546" t="e">
        <v>#N/A</v>
      </c>
      <c r="Q546" s="493">
        <v>-36218.07</v>
      </c>
      <c r="R546">
        <v>30</v>
      </c>
      <c r="U546" s="500" t="s">
        <v>206</v>
      </c>
      <c r="V546" s="501">
        <v>0</v>
      </c>
    </row>
    <row r="547" spans="1:22" ht="15.5">
      <c r="A547" s="518"/>
      <c r="B547" s="515"/>
      <c r="C547" s="515"/>
      <c r="D547" s="515"/>
      <c r="E547" s="515"/>
      <c r="F547" s="515"/>
      <c r="G547" s="515"/>
      <c r="H547" s="515"/>
      <c r="I547" s="515"/>
      <c r="J547" s="515"/>
      <c r="K547" s="515"/>
      <c r="L547" s="402"/>
      <c r="M547" s="506"/>
      <c r="N547" s="520"/>
      <c r="Q547" s="493" t="s">
        <v>2047</v>
      </c>
    </row>
    <row r="548" spans="1:22" ht="15.5">
      <c r="A548" s="508">
        <v>2</v>
      </c>
      <c r="B548" s="505">
        <v>2</v>
      </c>
      <c r="C548" s="531" t="s">
        <v>2123</v>
      </c>
      <c r="D548" s="505"/>
      <c r="E548" s="505"/>
      <c r="F548" s="505"/>
      <c r="G548" s="505"/>
      <c r="H548" s="505"/>
      <c r="I548" s="505"/>
      <c r="J548" s="505"/>
      <c r="K548" s="505"/>
      <c r="L548" s="402"/>
      <c r="M548" s="505" t="s">
        <v>2619</v>
      </c>
      <c r="N548" s="505" t="s">
        <v>2620</v>
      </c>
      <c r="Q548" s="493" t="s">
        <v>2047</v>
      </c>
    </row>
    <row r="549" spans="1:22" ht="15.5">
      <c r="A549" s="508">
        <v>3</v>
      </c>
      <c r="B549" s="505">
        <v>2</v>
      </c>
      <c r="C549" s="531" t="s">
        <v>2123</v>
      </c>
      <c r="D549" s="531" t="s">
        <v>209</v>
      </c>
      <c r="E549" s="505"/>
      <c r="F549" s="505"/>
      <c r="G549" s="505"/>
      <c r="H549" s="505"/>
      <c r="I549" s="505"/>
      <c r="J549" s="505"/>
      <c r="K549" s="505"/>
      <c r="L549" s="402"/>
      <c r="M549" s="505" t="s">
        <v>2621</v>
      </c>
      <c r="N549" s="505" t="s">
        <v>2620</v>
      </c>
      <c r="Q549" s="493" t="s">
        <v>2047</v>
      </c>
    </row>
    <row r="550" spans="1:22" ht="15.5">
      <c r="A550" s="508">
        <v>4</v>
      </c>
      <c r="B550" s="505">
        <v>2</v>
      </c>
      <c r="C550" s="531" t="s">
        <v>2123</v>
      </c>
      <c r="D550" s="531" t="s">
        <v>209</v>
      </c>
      <c r="E550" s="531" t="s">
        <v>2057</v>
      </c>
      <c r="F550" s="505"/>
      <c r="G550" s="505"/>
      <c r="H550" s="505"/>
      <c r="I550" s="505"/>
      <c r="J550" s="505"/>
      <c r="K550" s="505"/>
      <c r="L550" s="402"/>
      <c r="M550" s="505" t="s">
        <v>2622</v>
      </c>
      <c r="N550" s="505" t="s">
        <v>2620</v>
      </c>
      <c r="Q550" s="493" t="s">
        <v>2047</v>
      </c>
    </row>
    <row r="551" spans="1:22" ht="15.5">
      <c r="A551" s="502">
        <v>5</v>
      </c>
      <c r="B551" s="506">
        <v>2</v>
      </c>
      <c r="C551" s="531" t="s">
        <v>2123</v>
      </c>
      <c r="D551" s="532" t="s">
        <v>209</v>
      </c>
      <c r="E551" s="531" t="s">
        <v>2057</v>
      </c>
      <c r="F551" s="531" t="s">
        <v>2057</v>
      </c>
      <c r="G551" s="506"/>
      <c r="H551" s="506"/>
      <c r="I551" s="506"/>
      <c r="J551" s="506"/>
      <c r="K551" s="506"/>
      <c r="L551" s="402"/>
      <c r="M551" s="505" t="s">
        <v>2623</v>
      </c>
      <c r="N551" s="505" t="s">
        <v>2620</v>
      </c>
      <c r="Q551" s="493" t="s">
        <v>2047</v>
      </c>
    </row>
    <row r="552" spans="1:22" ht="15.5">
      <c r="A552" s="502">
        <v>6</v>
      </c>
      <c r="B552" s="506">
        <v>2</v>
      </c>
      <c r="C552" s="531" t="s">
        <v>2123</v>
      </c>
      <c r="D552" s="532" t="s">
        <v>209</v>
      </c>
      <c r="E552" s="531" t="s">
        <v>2057</v>
      </c>
      <c r="F552" s="531" t="s">
        <v>2057</v>
      </c>
      <c r="G552" s="531" t="s">
        <v>2057</v>
      </c>
      <c r="H552" s="512"/>
      <c r="I552" s="506"/>
      <c r="J552" s="506"/>
      <c r="K552" s="506"/>
      <c r="L552" s="402"/>
      <c r="M552" s="505" t="s">
        <v>2624</v>
      </c>
      <c r="N552" s="505" t="s">
        <v>2620</v>
      </c>
      <c r="Q552" s="493" t="s">
        <v>2047</v>
      </c>
    </row>
    <row r="553" spans="1:22" ht="15.5">
      <c r="A553" s="503">
        <v>7</v>
      </c>
      <c r="B553" s="506">
        <v>2</v>
      </c>
      <c r="C553" s="531" t="s">
        <v>2123</v>
      </c>
      <c r="D553" s="532" t="s">
        <v>209</v>
      </c>
      <c r="E553" s="531" t="s">
        <v>2057</v>
      </c>
      <c r="F553" s="531" t="s">
        <v>2057</v>
      </c>
      <c r="G553" s="531" t="s">
        <v>2057</v>
      </c>
      <c r="H553" s="531" t="s">
        <v>2057</v>
      </c>
      <c r="I553" s="506"/>
      <c r="J553" s="506"/>
      <c r="K553" s="506"/>
      <c r="L553" s="402"/>
      <c r="M553" s="505" t="s">
        <v>2625</v>
      </c>
      <c r="N553" s="505" t="s">
        <v>2620</v>
      </c>
      <c r="Q553" s="493" t="s">
        <v>2047</v>
      </c>
    </row>
    <row r="554" spans="1:22" ht="15.5">
      <c r="A554" s="508">
        <v>8</v>
      </c>
      <c r="B554" s="506">
        <v>2</v>
      </c>
      <c r="C554" s="531" t="s">
        <v>2123</v>
      </c>
      <c r="D554" s="532" t="s">
        <v>209</v>
      </c>
      <c r="E554" s="531" t="s">
        <v>2057</v>
      </c>
      <c r="F554" s="531" t="s">
        <v>2057</v>
      </c>
      <c r="G554" s="531" t="s">
        <v>2057</v>
      </c>
      <c r="H554" s="531" t="s">
        <v>2057</v>
      </c>
      <c r="I554" s="531" t="s">
        <v>2057</v>
      </c>
      <c r="J554" s="506"/>
      <c r="K554" s="506"/>
      <c r="L554" s="402"/>
      <c r="M554" s="505" t="s">
        <v>2626</v>
      </c>
      <c r="N554" s="505" t="s">
        <v>2620</v>
      </c>
      <c r="Q554" s="493" t="s">
        <v>2047</v>
      </c>
    </row>
    <row r="555" spans="1:22" ht="15.5">
      <c r="A555" s="508">
        <v>9</v>
      </c>
      <c r="B555" s="506">
        <v>2</v>
      </c>
      <c r="C555" s="531" t="s">
        <v>2123</v>
      </c>
      <c r="D555" s="532" t="s">
        <v>209</v>
      </c>
      <c r="E555" s="531" t="s">
        <v>2057</v>
      </c>
      <c r="F555" s="531" t="s">
        <v>2057</v>
      </c>
      <c r="G555" s="531" t="s">
        <v>2057</v>
      </c>
      <c r="H555" s="531" t="s">
        <v>2057</v>
      </c>
      <c r="I555" s="531" t="s">
        <v>2057</v>
      </c>
      <c r="J555" s="531" t="s">
        <v>2060</v>
      </c>
      <c r="K555" s="506"/>
      <c r="L555" s="402"/>
      <c r="M555" s="505" t="s">
        <v>2627</v>
      </c>
      <c r="N555" s="505" t="s">
        <v>2628</v>
      </c>
      <c r="Q555" s="493" t="s">
        <v>2047</v>
      </c>
    </row>
    <row r="556" spans="1:22" ht="15.5">
      <c r="A556" s="508">
        <v>10</v>
      </c>
      <c r="B556" s="512">
        <v>2</v>
      </c>
      <c r="C556" s="527" t="s">
        <v>2123</v>
      </c>
      <c r="D556" s="533" t="s">
        <v>209</v>
      </c>
      <c r="E556" s="527" t="s">
        <v>2057</v>
      </c>
      <c r="F556" s="527" t="s">
        <v>2057</v>
      </c>
      <c r="G556" s="527" t="s">
        <v>2057</v>
      </c>
      <c r="H556" s="527" t="s">
        <v>2057</v>
      </c>
      <c r="I556" s="527" t="s">
        <v>2057</v>
      </c>
      <c r="J556" s="527" t="s">
        <v>2060</v>
      </c>
      <c r="K556" s="527" t="s">
        <v>2048</v>
      </c>
      <c r="L556" s="402"/>
      <c r="M556" s="501" t="s">
        <v>2629</v>
      </c>
      <c r="N556" s="501" t="s">
        <v>2628</v>
      </c>
      <c r="Q556" s="493" t="s">
        <v>2047</v>
      </c>
    </row>
    <row r="557" spans="1:22" ht="15.5">
      <c r="A557" s="518"/>
      <c r="B557" s="515"/>
      <c r="C557" s="515"/>
      <c r="D557" s="515"/>
      <c r="E557" s="515"/>
      <c r="F557" s="515"/>
      <c r="G557" s="515"/>
      <c r="H557" s="515"/>
      <c r="I557" s="515"/>
      <c r="J557" s="515"/>
      <c r="K557" s="515"/>
      <c r="L557" s="402"/>
      <c r="M557" s="506"/>
      <c r="N557" s="520"/>
      <c r="Q557" s="493" t="s">
        <v>2047</v>
      </c>
    </row>
    <row r="558" spans="1:22" ht="15.5">
      <c r="A558" s="508">
        <v>9</v>
      </c>
      <c r="B558" s="506">
        <v>2</v>
      </c>
      <c r="C558" s="531" t="s">
        <v>2123</v>
      </c>
      <c r="D558" s="532" t="s">
        <v>209</v>
      </c>
      <c r="E558" s="531" t="s">
        <v>2057</v>
      </c>
      <c r="F558" s="531" t="s">
        <v>2057</v>
      </c>
      <c r="G558" s="531" t="s">
        <v>2057</v>
      </c>
      <c r="H558" s="531" t="s">
        <v>2057</v>
      </c>
      <c r="I558" s="531" t="s">
        <v>2057</v>
      </c>
      <c r="J558" s="531" t="s">
        <v>2053</v>
      </c>
      <c r="K558" s="506"/>
      <c r="L558" s="402"/>
      <c r="M558" s="505" t="s">
        <v>2630</v>
      </c>
      <c r="N558" s="505" t="s">
        <v>2631</v>
      </c>
      <c r="Q558" s="493" t="s">
        <v>2047</v>
      </c>
    </row>
    <row r="559" spans="1:22" ht="15.5">
      <c r="A559" s="508">
        <v>10</v>
      </c>
      <c r="B559" s="512">
        <v>2</v>
      </c>
      <c r="C559" s="527" t="s">
        <v>2123</v>
      </c>
      <c r="D559" s="533" t="s">
        <v>209</v>
      </c>
      <c r="E559" s="527" t="s">
        <v>2057</v>
      </c>
      <c r="F559" s="527" t="s">
        <v>2057</v>
      </c>
      <c r="G559" s="527" t="s">
        <v>2057</v>
      </c>
      <c r="H559" s="527" t="s">
        <v>2057</v>
      </c>
      <c r="I559" s="527" t="s">
        <v>2057</v>
      </c>
      <c r="J559" s="527" t="s">
        <v>2053</v>
      </c>
      <c r="K559" s="527" t="s">
        <v>2048</v>
      </c>
      <c r="L559" s="402" t="s">
        <v>2632</v>
      </c>
      <c r="M559" s="501" t="s">
        <v>2633</v>
      </c>
      <c r="N559" s="501" t="s">
        <v>2631</v>
      </c>
      <c r="O559" t="s">
        <v>2632</v>
      </c>
      <c r="P559" t="e">
        <v>#N/A</v>
      </c>
      <c r="Q559" s="493">
        <v>0</v>
      </c>
      <c r="R559">
        <v>30</v>
      </c>
      <c r="U559" s="500" t="s">
        <v>206</v>
      </c>
      <c r="V559" s="501">
        <v>0</v>
      </c>
    </row>
    <row r="560" spans="1:22" ht="15.5">
      <c r="A560" s="518"/>
      <c r="B560" s="515"/>
      <c r="C560" s="515"/>
      <c r="D560" s="515"/>
      <c r="E560" s="515"/>
      <c r="F560" s="515"/>
      <c r="G560" s="515"/>
      <c r="H560" s="515"/>
      <c r="I560" s="515"/>
      <c r="J560" s="515"/>
      <c r="K560" s="515"/>
      <c r="L560" s="402"/>
      <c r="M560" s="506"/>
      <c r="N560" s="520"/>
      <c r="Q560" s="493" t="s">
        <v>2047</v>
      </c>
    </row>
    <row r="561" spans="1:22" ht="15.5">
      <c r="A561" s="508">
        <v>2</v>
      </c>
      <c r="B561" s="505">
        <v>2</v>
      </c>
      <c r="C561" s="531" t="s">
        <v>2133</v>
      </c>
      <c r="D561" s="505"/>
      <c r="E561" s="505"/>
      <c r="F561" s="505"/>
      <c r="G561" s="505"/>
      <c r="H561" s="505"/>
      <c r="I561" s="505"/>
      <c r="J561" s="505"/>
      <c r="K561" s="505"/>
      <c r="L561" s="402"/>
      <c r="M561" s="505" t="s">
        <v>2634</v>
      </c>
      <c r="N561" s="505" t="s">
        <v>2635</v>
      </c>
      <c r="Q561" s="493" t="s">
        <v>2047</v>
      </c>
    </row>
    <row r="562" spans="1:22" ht="15.5">
      <c r="A562" s="508">
        <v>3</v>
      </c>
      <c r="B562" s="505">
        <v>2</v>
      </c>
      <c r="C562" s="531" t="s">
        <v>2133</v>
      </c>
      <c r="D562" s="531" t="s">
        <v>209</v>
      </c>
      <c r="E562" s="505"/>
      <c r="F562" s="505"/>
      <c r="G562" s="505"/>
      <c r="H562" s="505"/>
      <c r="I562" s="505"/>
      <c r="J562" s="505"/>
      <c r="K562" s="505"/>
      <c r="L562" s="402"/>
      <c r="M562" s="505" t="s">
        <v>2636</v>
      </c>
      <c r="N562" s="505" t="s">
        <v>2635</v>
      </c>
      <c r="Q562" s="493" t="s">
        <v>2047</v>
      </c>
    </row>
    <row r="563" spans="1:22" ht="15.5">
      <c r="A563" s="508">
        <v>4</v>
      </c>
      <c r="B563" s="505">
        <v>2</v>
      </c>
      <c r="C563" s="531" t="s">
        <v>2133</v>
      </c>
      <c r="D563" s="531" t="s">
        <v>209</v>
      </c>
      <c r="E563" s="531" t="s">
        <v>2048</v>
      </c>
      <c r="F563" s="505"/>
      <c r="G563" s="505"/>
      <c r="H563" s="505"/>
      <c r="I563" s="505"/>
      <c r="J563" s="505"/>
      <c r="K563" s="505"/>
      <c r="L563" s="402"/>
      <c r="M563" s="505" t="s">
        <v>2637</v>
      </c>
      <c r="N563" s="505" t="s">
        <v>2638</v>
      </c>
      <c r="Q563" s="493" t="s">
        <v>2047</v>
      </c>
    </row>
    <row r="564" spans="1:22" ht="15.5">
      <c r="A564" s="502">
        <v>5</v>
      </c>
      <c r="B564" s="506">
        <v>2</v>
      </c>
      <c r="C564" s="531" t="s">
        <v>2133</v>
      </c>
      <c r="D564" s="532" t="s">
        <v>209</v>
      </c>
      <c r="E564" s="531" t="s">
        <v>2048</v>
      </c>
      <c r="F564" s="531" t="s">
        <v>2057</v>
      </c>
      <c r="G564" s="506"/>
      <c r="H564" s="506"/>
      <c r="I564" s="506"/>
      <c r="J564" s="506"/>
      <c r="K564" s="506"/>
      <c r="L564" s="402"/>
      <c r="M564" s="505" t="s">
        <v>2639</v>
      </c>
      <c r="N564" s="505" t="s">
        <v>2638</v>
      </c>
      <c r="Q564" s="493" t="s">
        <v>2047</v>
      </c>
    </row>
    <row r="565" spans="1:22" ht="15.5">
      <c r="A565" s="502">
        <v>6</v>
      </c>
      <c r="B565" s="506">
        <v>2</v>
      </c>
      <c r="C565" s="531" t="s">
        <v>2133</v>
      </c>
      <c r="D565" s="532" t="s">
        <v>209</v>
      </c>
      <c r="E565" s="531" t="s">
        <v>2048</v>
      </c>
      <c r="F565" s="531" t="s">
        <v>2057</v>
      </c>
      <c r="G565" s="531" t="s">
        <v>2057</v>
      </c>
      <c r="H565" s="512"/>
      <c r="I565" s="506"/>
      <c r="J565" s="506"/>
      <c r="K565" s="506"/>
      <c r="L565" s="402"/>
      <c r="M565" s="505" t="s">
        <v>2640</v>
      </c>
      <c r="N565" s="505" t="s">
        <v>2638</v>
      </c>
      <c r="Q565" s="493" t="s">
        <v>2047</v>
      </c>
    </row>
    <row r="566" spans="1:22" ht="15.5">
      <c r="A566" s="503">
        <v>7</v>
      </c>
      <c r="B566" s="506">
        <v>2</v>
      </c>
      <c r="C566" s="531" t="s">
        <v>2133</v>
      </c>
      <c r="D566" s="532" t="s">
        <v>209</v>
      </c>
      <c r="E566" s="531" t="s">
        <v>2048</v>
      </c>
      <c r="F566" s="531" t="s">
        <v>2057</v>
      </c>
      <c r="G566" s="531" t="s">
        <v>2057</v>
      </c>
      <c r="H566" s="531" t="s">
        <v>2057</v>
      </c>
      <c r="I566" s="506"/>
      <c r="J566" s="506"/>
      <c r="K566" s="506"/>
      <c r="L566" s="402"/>
      <c r="M566" s="505" t="s">
        <v>2641</v>
      </c>
      <c r="N566" s="505" t="s">
        <v>2638</v>
      </c>
      <c r="Q566" s="493" t="s">
        <v>2047</v>
      </c>
    </row>
    <row r="567" spans="1:22" ht="15.5">
      <c r="A567" s="508">
        <v>8</v>
      </c>
      <c r="B567" s="506">
        <v>2</v>
      </c>
      <c r="C567" s="531" t="s">
        <v>2133</v>
      </c>
      <c r="D567" s="532" t="s">
        <v>209</v>
      </c>
      <c r="E567" s="531" t="s">
        <v>2048</v>
      </c>
      <c r="F567" s="531" t="s">
        <v>2057</v>
      </c>
      <c r="G567" s="531" t="s">
        <v>2057</v>
      </c>
      <c r="H567" s="531" t="s">
        <v>2057</v>
      </c>
      <c r="I567" s="531" t="s">
        <v>2057</v>
      </c>
      <c r="J567" s="506"/>
      <c r="K567" s="506"/>
      <c r="L567" s="402"/>
      <c r="M567" s="505" t="s">
        <v>2642</v>
      </c>
      <c r="N567" s="505" t="s">
        <v>2638</v>
      </c>
      <c r="Q567" s="493" t="s">
        <v>2047</v>
      </c>
    </row>
    <row r="568" spans="1:22" ht="15.5">
      <c r="A568" s="508">
        <v>9</v>
      </c>
      <c r="B568" s="506">
        <v>2</v>
      </c>
      <c r="C568" s="531" t="s">
        <v>2133</v>
      </c>
      <c r="D568" s="532" t="s">
        <v>209</v>
      </c>
      <c r="E568" s="531" t="s">
        <v>2048</v>
      </c>
      <c r="F568" s="531" t="s">
        <v>2057</v>
      </c>
      <c r="G568" s="531" t="s">
        <v>2057</v>
      </c>
      <c r="H568" s="531" t="s">
        <v>2057</v>
      </c>
      <c r="I568" s="531" t="s">
        <v>2057</v>
      </c>
      <c r="J568" s="531" t="s">
        <v>2048</v>
      </c>
      <c r="K568" s="506"/>
      <c r="L568" s="402"/>
      <c r="M568" s="505" t="s">
        <v>2643</v>
      </c>
      <c r="N568" s="505" t="s">
        <v>1717</v>
      </c>
      <c r="Q568" s="493" t="s">
        <v>2047</v>
      </c>
    </row>
    <row r="569" spans="1:22" ht="15.5">
      <c r="A569" s="508">
        <v>10</v>
      </c>
      <c r="B569" s="512">
        <v>2</v>
      </c>
      <c r="C569" s="527" t="s">
        <v>2133</v>
      </c>
      <c r="D569" s="533" t="s">
        <v>209</v>
      </c>
      <c r="E569" s="527" t="s">
        <v>2048</v>
      </c>
      <c r="F569" s="527" t="s">
        <v>2057</v>
      </c>
      <c r="G569" s="527" t="s">
        <v>2057</v>
      </c>
      <c r="H569" s="527" t="s">
        <v>2057</v>
      </c>
      <c r="I569" s="527" t="s">
        <v>2057</v>
      </c>
      <c r="J569" s="527" t="s">
        <v>2048</v>
      </c>
      <c r="K569" s="527" t="s">
        <v>2048</v>
      </c>
      <c r="L569" s="402" t="s">
        <v>496</v>
      </c>
      <c r="M569" s="501" t="s">
        <v>1947</v>
      </c>
      <c r="N569" s="501" t="s">
        <v>1717</v>
      </c>
      <c r="O569" t="s">
        <v>496</v>
      </c>
      <c r="P569" t="e">
        <v>#N/A</v>
      </c>
      <c r="Q569" s="493">
        <v>-27006.13</v>
      </c>
      <c r="R569" t="s">
        <v>2644</v>
      </c>
      <c r="U569" s="500" t="s">
        <v>206</v>
      </c>
      <c r="V569" s="501">
        <v>0</v>
      </c>
    </row>
    <row r="570" spans="1:22" ht="15.5">
      <c r="A570" s="508"/>
      <c r="B570" s="501"/>
      <c r="C570" s="527"/>
      <c r="D570" s="527"/>
      <c r="E570" s="527"/>
      <c r="F570" s="527"/>
      <c r="G570" s="527"/>
      <c r="H570" s="527"/>
      <c r="I570" s="527"/>
      <c r="J570" s="527"/>
      <c r="K570" s="527"/>
      <c r="L570" s="402"/>
      <c r="M570" s="501"/>
      <c r="N570" s="501"/>
      <c r="Q570" s="493" t="s">
        <v>2047</v>
      </c>
    </row>
    <row r="571" spans="1:22" ht="15.5">
      <c r="A571" s="508">
        <v>9</v>
      </c>
      <c r="B571" s="506">
        <v>2</v>
      </c>
      <c r="C571" s="531" t="s">
        <v>2133</v>
      </c>
      <c r="D571" s="532" t="s">
        <v>209</v>
      </c>
      <c r="E571" s="531" t="s">
        <v>2048</v>
      </c>
      <c r="F571" s="531" t="s">
        <v>2057</v>
      </c>
      <c r="G571" s="531" t="s">
        <v>2057</v>
      </c>
      <c r="H571" s="531" t="s">
        <v>2057</v>
      </c>
      <c r="I571" s="531" t="s">
        <v>2057</v>
      </c>
      <c r="J571" s="531" t="s">
        <v>2060</v>
      </c>
      <c r="K571" s="506"/>
      <c r="L571" s="402"/>
      <c r="M571" s="505" t="s">
        <v>2645</v>
      </c>
      <c r="N571" s="505" t="s">
        <v>1715</v>
      </c>
      <c r="Q571" s="493" t="s">
        <v>2047</v>
      </c>
    </row>
    <row r="572" spans="1:22" ht="15.5">
      <c r="A572" s="508">
        <v>10</v>
      </c>
      <c r="B572" s="512">
        <v>2</v>
      </c>
      <c r="C572" s="527" t="s">
        <v>2133</v>
      </c>
      <c r="D572" s="533" t="s">
        <v>209</v>
      </c>
      <c r="E572" s="527" t="s">
        <v>2048</v>
      </c>
      <c r="F572" s="527" t="s">
        <v>2057</v>
      </c>
      <c r="G572" s="527" t="s">
        <v>2057</v>
      </c>
      <c r="H572" s="527" t="s">
        <v>2057</v>
      </c>
      <c r="I572" s="527" t="s">
        <v>2057</v>
      </c>
      <c r="J572" s="527" t="s">
        <v>2060</v>
      </c>
      <c r="K572" s="527" t="s">
        <v>2048</v>
      </c>
      <c r="L572" s="402" t="s">
        <v>495</v>
      </c>
      <c r="M572" s="501" t="s">
        <v>1943</v>
      </c>
      <c r="N572" s="501" t="s">
        <v>1715</v>
      </c>
      <c r="O572" t="s">
        <v>495</v>
      </c>
      <c r="P572" t="e">
        <v>#N/A</v>
      </c>
      <c r="Q572" s="493">
        <v>-2440.48</v>
      </c>
      <c r="R572" t="s">
        <v>2644</v>
      </c>
      <c r="U572" s="500" t="s">
        <v>206</v>
      </c>
      <c r="V572" s="501">
        <v>0</v>
      </c>
    </row>
    <row r="573" spans="1:22" ht="15.5">
      <c r="A573" s="508"/>
      <c r="B573" s="501"/>
      <c r="C573" s="527"/>
      <c r="D573" s="527"/>
      <c r="E573" s="527"/>
      <c r="F573" s="527"/>
      <c r="G573" s="527"/>
      <c r="H573" s="527"/>
      <c r="I573" s="527"/>
      <c r="J573" s="527"/>
      <c r="K573" s="527"/>
      <c r="L573" s="402"/>
      <c r="M573" s="501"/>
      <c r="N573" s="501"/>
      <c r="Q573" s="493" t="s">
        <v>2047</v>
      </c>
    </row>
    <row r="574" spans="1:22" ht="15.5">
      <c r="A574" s="508">
        <v>9</v>
      </c>
      <c r="B574" s="506">
        <v>2</v>
      </c>
      <c r="C574" s="531" t="s">
        <v>2133</v>
      </c>
      <c r="D574" s="532" t="s">
        <v>209</v>
      </c>
      <c r="E574" s="531" t="s">
        <v>2048</v>
      </c>
      <c r="F574" s="531" t="s">
        <v>2057</v>
      </c>
      <c r="G574" s="531" t="s">
        <v>2057</v>
      </c>
      <c r="H574" s="531" t="s">
        <v>2057</v>
      </c>
      <c r="I574" s="531" t="s">
        <v>2057</v>
      </c>
      <c r="J574" s="531" t="s">
        <v>2053</v>
      </c>
      <c r="K574" s="506"/>
      <c r="L574" s="402"/>
      <c r="M574" s="505" t="s">
        <v>2646</v>
      </c>
      <c r="N574" s="505" t="s">
        <v>1754</v>
      </c>
      <c r="Q574" s="493" t="s">
        <v>2047</v>
      </c>
    </row>
    <row r="575" spans="1:22" ht="15.5">
      <c r="A575" s="508">
        <v>10</v>
      </c>
      <c r="B575" s="512">
        <v>2</v>
      </c>
      <c r="C575" s="527" t="s">
        <v>2133</v>
      </c>
      <c r="D575" s="533" t="s">
        <v>209</v>
      </c>
      <c r="E575" s="527" t="s">
        <v>2048</v>
      </c>
      <c r="F575" s="527" t="s">
        <v>2057</v>
      </c>
      <c r="G575" s="527" t="s">
        <v>2057</v>
      </c>
      <c r="H575" s="527" t="s">
        <v>2057</v>
      </c>
      <c r="I575" s="527" t="s">
        <v>2057</v>
      </c>
      <c r="J575" s="527" t="s">
        <v>2053</v>
      </c>
      <c r="K575" s="527" t="s">
        <v>2048</v>
      </c>
      <c r="L575" s="402" t="s">
        <v>494</v>
      </c>
      <c r="M575" s="501" t="s">
        <v>1937</v>
      </c>
      <c r="N575" s="501" t="s">
        <v>1754</v>
      </c>
      <c r="O575" t="s">
        <v>494</v>
      </c>
      <c r="P575" t="e">
        <v>#N/A</v>
      </c>
      <c r="Q575" s="493">
        <v>-29222.46</v>
      </c>
      <c r="R575" t="s">
        <v>2644</v>
      </c>
      <c r="U575" s="500" t="s">
        <v>206</v>
      </c>
      <c r="V575" s="501">
        <v>0</v>
      </c>
    </row>
    <row r="576" spans="1:22" ht="15.5">
      <c r="A576" s="508"/>
      <c r="B576" s="501"/>
      <c r="C576" s="527"/>
      <c r="D576" s="527"/>
      <c r="E576" s="527"/>
      <c r="F576" s="531"/>
      <c r="G576" s="527"/>
      <c r="H576" s="527"/>
      <c r="I576" s="527"/>
      <c r="J576" s="527"/>
      <c r="K576" s="527"/>
      <c r="L576" s="402"/>
      <c r="M576" s="501"/>
      <c r="N576" s="501"/>
      <c r="Q576" s="493" t="s">
        <v>2047</v>
      </c>
    </row>
    <row r="577" spans="1:22" ht="15.5">
      <c r="A577" s="508">
        <v>9</v>
      </c>
      <c r="B577" s="506">
        <v>2</v>
      </c>
      <c r="C577" s="531" t="s">
        <v>2133</v>
      </c>
      <c r="D577" s="532" t="s">
        <v>209</v>
      </c>
      <c r="E577" s="531" t="s">
        <v>2048</v>
      </c>
      <c r="F577" s="531" t="s">
        <v>2057</v>
      </c>
      <c r="G577" s="531" t="s">
        <v>2057</v>
      </c>
      <c r="H577" s="531" t="s">
        <v>2057</v>
      </c>
      <c r="I577" s="531" t="s">
        <v>2057</v>
      </c>
      <c r="J577" s="531" t="s">
        <v>2071</v>
      </c>
      <c r="K577" s="506"/>
      <c r="L577" s="402"/>
      <c r="M577" s="505" t="s">
        <v>2647</v>
      </c>
      <c r="N577" s="505" t="s">
        <v>1719</v>
      </c>
      <c r="Q577" s="493" t="s">
        <v>2047</v>
      </c>
    </row>
    <row r="578" spans="1:22" ht="15.5">
      <c r="A578" s="508">
        <v>10</v>
      </c>
      <c r="B578" s="512">
        <v>2</v>
      </c>
      <c r="C578" s="527" t="s">
        <v>2133</v>
      </c>
      <c r="D578" s="533" t="s">
        <v>209</v>
      </c>
      <c r="E578" s="527" t="s">
        <v>2048</v>
      </c>
      <c r="F578" s="527" t="s">
        <v>2057</v>
      </c>
      <c r="G578" s="527" t="s">
        <v>2057</v>
      </c>
      <c r="H578" s="527" t="s">
        <v>2057</v>
      </c>
      <c r="I578" s="527" t="s">
        <v>2057</v>
      </c>
      <c r="J578" s="527" t="s">
        <v>2071</v>
      </c>
      <c r="K578" s="527" t="s">
        <v>2048</v>
      </c>
      <c r="L578" s="402" t="s">
        <v>650</v>
      </c>
      <c r="M578" s="501" t="s">
        <v>1942</v>
      </c>
      <c r="N578" s="501" t="s">
        <v>1719</v>
      </c>
      <c r="O578" t="s">
        <v>650</v>
      </c>
      <c r="P578" t="e">
        <v>#N/A</v>
      </c>
      <c r="Q578" s="493">
        <v>-12202.75</v>
      </c>
      <c r="R578" t="s">
        <v>2644</v>
      </c>
      <c r="U578" s="500" t="s">
        <v>206</v>
      </c>
      <c r="V578" s="501">
        <v>0</v>
      </c>
    </row>
    <row r="579" spans="1:22" ht="15.5">
      <c r="A579" s="508"/>
      <c r="B579" s="501"/>
      <c r="C579" s="527"/>
      <c r="D579" s="527"/>
      <c r="E579" s="527"/>
      <c r="F579" s="531"/>
      <c r="G579" s="527"/>
      <c r="H579" s="527"/>
      <c r="I579" s="527"/>
      <c r="J579" s="527"/>
      <c r="K579" s="527"/>
      <c r="L579" s="402"/>
      <c r="M579" s="501"/>
      <c r="N579" s="501"/>
      <c r="Q579" s="493" t="s">
        <v>2047</v>
      </c>
    </row>
    <row r="580" spans="1:22" ht="15.5">
      <c r="A580" s="508">
        <v>9</v>
      </c>
      <c r="B580" s="506">
        <v>2</v>
      </c>
      <c r="C580" s="531" t="s">
        <v>2133</v>
      </c>
      <c r="D580" s="532" t="s">
        <v>209</v>
      </c>
      <c r="E580" s="531" t="s">
        <v>2048</v>
      </c>
      <c r="F580" s="531" t="s">
        <v>2057</v>
      </c>
      <c r="G580" s="531" t="s">
        <v>2057</v>
      </c>
      <c r="H580" s="531" t="s">
        <v>2057</v>
      </c>
      <c r="I580" s="531" t="s">
        <v>2057</v>
      </c>
      <c r="J580" s="531" t="s">
        <v>2079</v>
      </c>
      <c r="K580" s="506"/>
      <c r="L580" s="402"/>
      <c r="M580" s="505" t="s">
        <v>2648</v>
      </c>
      <c r="N580" s="505" t="s">
        <v>1653</v>
      </c>
      <c r="Q580" s="493" t="s">
        <v>2047</v>
      </c>
    </row>
    <row r="581" spans="1:22" ht="15.5">
      <c r="A581" s="508">
        <v>10</v>
      </c>
      <c r="B581" s="512">
        <v>2</v>
      </c>
      <c r="C581" s="527" t="s">
        <v>2133</v>
      </c>
      <c r="D581" s="533" t="s">
        <v>209</v>
      </c>
      <c r="E581" s="527" t="s">
        <v>2048</v>
      </c>
      <c r="F581" s="527" t="s">
        <v>2057</v>
      </c>
      <c r="G581" s="527" t="s">
        <v>2057</v>
      </c>
      <c r="H581" s="527" t="s">
        <v>2057</v>
      </c>
      <c r="I581" s="527" t="s">
        <v>2057</v>
      </c>
      <c r="J581" s="527" t="s">
        <v>2079</v>
      </c>
      <c r="K581" s="527" t="s">
        <v>2048</v>
      </c>
      <c r="L581" s="402" t="s">
        <v>500</v>
      </c>
      <c r="M581" s="501" t="s">
        <v>1853</v>
      </c>
      <c r="N581" s="501" t="s">
        <v>1653</v>
      </c>
      <c r="O581" t="s">
        <v>500</v>
      </c>
      <c r="P581" t="e">
        <v>#N/A</v>
      </c>
      <c r="Q581" s="493">
        <v>-186411.87</v>
      </c>
      <c r="R581" t="s">
        <v>2644</v>
      </c>
      <c r="U581" s="500" t="s">
        <v>206</v>
      </c>
      <c r="V581" s="501">
        <v>0</v>
      </c>
    </row>
    <row r="582" spans="1:22" ht="15.5">
      <c r="A582" s="508"/>
      <c r="B582" s="501"/>
      <c r="C582" s="527"/>
      <c r="D582" s="527"/>
      <c r="E582" s="527"/>
      <c r="F582" s="531"/>
      <c r="G582" s="527"/>
      <c r="H582" s="527"/>
      <c r="I582" s="527"/>
      <c r="J582" s="527"/>
      <c r="K582" s="527"/>
      <c r="L582" s="402"/>
      <c r="M582" s="501"/>
      <c r="N582" s="501"/>
      <c r="Q582" s="493" t="s">
        <v>2047</v>
      </c>
    </row>
    <row r="583" spans="1:22" ht="15.5">
      <c r="A583" s="508">
        <v>9</v>
      </c>
      <c r="B583" s="506">
        <v>2</v>
      </c>
      <c r="C583" s="531" t="s">
        <v>2133</v>
      </c>
      <c r="D583" s="532" t="s">
        <v>209</v>
      </c>
      <c r="E583" s="531" t="s">
        <v>2048</v>
      </c>
      <c r="F583" s="531" t="s">
        <v>2057</v>
      </c>
      <c r="G583" s="531" t="s">
        <v>2057</v>
      </c>
      <c r="H583" s="531" t="s">
        <v>2057</v>
      </c>
      <c r="I583" s="531" t="s">
        <v>2057</v>
      </c>
      <c r="J583" s="531" t="s">
        <v>2081</v>
      </c>
      <c r="K583" s="506"/>
      <c r="L583" s="402"/>
      <c r="M583" s="505" t="s">
        <v>2649</v>
      </c>
      <c r="N583" s="505" t="s">
        <v>1781</v>
      </c>
      <c r="Q583" s="493" t="s">
        <v>2047</v>
      </c>
    </row>
    <row r="584" spans="1:22" ht="15.5">
      <c r="A584" s="508">
        <v>10</v>
      </c>
      <c r="B584" s="512">
        <v>2</v>
      </c>
      <c r="C584" s="527" t="s">
        <v>2133</v>
      </c>
      <c r="D584" s="533" t="s">
        <v>209</v>
      </c>
      <c r="E584" s="527" t="s">
        <v>2048</v>
      </c>
      <c r="F584" s="531" t="s">
        <v>2057</v>
      </c>
      <c r="G584" s="527" t="s">
        <v>2057</v>
      </c>
      <c r="H584" s="527" t="s">
        <v>2057</v>
      </c>
      <c r="I584" s="527" t="s">
        <v>2057</v>
      </c>
      <c r="J584" s="527" t="s">
        <v>2081</v>
      </c>
      <c r="K584" s="527" t="s">
        <v>2048</v>
      </c>
      <c r="L584" s="402" t="s">
        <v>501</v>
      </c>
      <c r="M584" s="501" t="s">
        <v>1982</v>
      </c>
      <c r="N584" s="501" t="s">
        <v>1781</v>
      </c>
      <c r="O584" t="s">
        <v>501</v>
      </c>
      <c r="P584" t="e">
        <v>#N/A</v>
      </c>
      <c r="Q584" s="493">
        <v>-45600.14</v>
      </c>
      <c r="R584" t="s">
        <v>2644</v>
      </c>
      <c r="U584" s="500" t="s">
        <v>206</v>
      </c>
      <c r="V584" s="501">
        <v>0</v>
      </c>
    </row>
    <row r="585" spans="1:22" ht="15.5">
      <c r="A585" s="502"/>
      <c r="B585" s="512"/>
      <c r="C585" s="527"/>
      <c r="D585" s="533"/>
      <c r="E585" s="527"/>
      <c r="F585" s="531"/>
      <c r="G585" s="527"/>
      <c r="H585" s="527"/>
      <c r="I585" s="527"/>
      <c r="J585" s="527"/>
      <c r="K585" s="527"/>
      <c r="L585" s="402"/>
      <c r="M585" s="501"/>
      <c r="N585" s="505"/>
      <c r="Q585" s="493" t="s">
        <v>2047</v>
      </c>
    </row>
    <row r="586" spans="1:22" ht="15.5">
      <c r="A586" s="508">
        <v>9</v>
      </c>
      <c r="B586" s="506">
        <v>2</v>
      </c>
      <c r="C586" s="531" t="s">
        <v>2133</v>
      </c>
      <c r="D586" s="532" t="s">
        <v>209</v>
      </c>
      <c r="E586" s="531" t="s">
        <v>2048</v>
      </c>
      <c r="F586" s="531" t="s">
        <v>2057</v>
      </c>
      <c r="G586" s="531" t="s">
        <v>2057</v>
      </c>
      <c r="H586" s="531" t="s">
        <v>2057</v>
      </c>
      <c r="I586" s="531" t="s">
        <v>2057</v>
      </c>
      <c r="J586" s="531" t="s">
        <v>2110</v>
      </c>
      <c r="K586" s="506"/>
      <c r="L586" s="402"/>
      <c r="M586" s="505" t="s">
        <v>2650</v>
      </c>
      <c r="N586" s="505" t="s">
        <v>1683</v>
      </c>
      <c r="Q586" s="493" t="s">
        <v>2047</v>
      </c>
    </row>
    <row r="587" spans="1:22" ht="15.5">
      <c r="A587" s="508">
        <v>10</v>
      </c>
      <c r="B587" s="512">
        <v>2</v>
      </c>
      <c r="C587" s="527" t="s">
        <v>2133</v>
      </c>
      <c r="D587" s="533" t="s">
        <v>209</v>
      </c>
      <c r="E587" s="527" t="s">
        <v>2048</v>
      </c>
      <c r="F587" s="527" t="s">
        <v>2057</v>
      </c>
      <c r="G587" s="527" t="s">
        <v>2057</v>
      </c>
      <c r="H587" s="527" t="s">
        <v>2057</v>
      </c>
      <c r="I587" s="527" t="s">
        <v>2057</v>
      </c>
      <c r="J587" s="527" t="s">
        <v>2110</v>
      </c>
      <c r="K587" s="527" t="s">
        <v>2048</v>
      </c>
      <c r="L587" s="402" t="s">
        <v>502</v>
      </c>
      <c r="M587" s="501" t="s">
        <v>1877</v>
      </c>
      <c r="N587" s="501" t="s">
        <v>1683</v>
      </c>
      <c r="O587" t="s">
        <v>502</v>
      </c>
      <c r="P587" t="e">
        <v>#N/A</v>
      </c>
      <c r="Q587" s="493">
        <v>-314184.5</v>
      </c>
      <c r="R587" t="s">
        <v>2644</v>
      </c>
      <c r="U587" s="500" t="s">
        <v>206</v>
      </c>
      <c r="V587" s="501">
        <v>0</v>
      </c>
    </row>
    <row r="588" spans="1:22" ht="15.5">
      <c r="A588" s="508"/>
      <c r="B588" s="512"/>
      <c r="C588" s="527"/>
      <c r="D588" s="533"/>
      <c r="E588" s="527"/>
      <c r="F588" s="527"/>
      <c r="G588" s="527"/>
      <c r="H588" s="527"/>
      <c r="I588" s="527"/>
      <c r="J588" s="527"/>
      <c r="K588" s="527"/>
      <c r="L588" s="402"/>
      <c r="M588" s="501"/>
      <c r="N588" s="501"/>
      <c r="U588" s="500"/>
      <c r="V588" s="501"/>
    </row>
    <row r="589" spans="1:22" ht="15.5">
      <c r="A589" s="508">
        <v>9</v>
      </c>
      <c r="B589" s="506">
        <v>2</v>
      </c>
      <c r="C589" s="531" t="s">
        <v>2133</v>
      </c>
      <c r="D589" s="532" t="s">
        <v>209</v>
      </c>
      <c r="E589" s="531" t="s">
        <v>2048</v>
      </c>
      <c r="F589" s="531" t="s">
        <v>2057</v>
      </c>
      <c r="G589" s="531" t="s">
        <v>2057</v>
      </c>
      <c r="H589" s="531" t="s">
        <v>2057</v>
      </c>
      <c r="I589" s="531" t="s">
        <v>2057</v>
      </c>
      <c r="J589" s="531" t="s">
        <v>2119</v>
      </c>
      <c r="K589" s="506"/>
      <c r="L589" s="402"/>
      <c r="M589" s="505" t="s">
        <v>2651</v>
      </c>
      <c r="N589" s="505" t="s">
        <v>1685</v>
      </c>
      <c r="U589" s="500"/>
      <c r="V589" s="501"/>
    </row>
    <row r="590" spans="1:22" ht="15.5">
      <c r="A590" s="508">
        <v>10</v>
      </c>
      <c r="B590" s="512">
        <v>2</v>
      </c>
      <c r="C590" s="527" t="s">
        <v>2133</v>
      </c>
      <c r="D590" s="533" t="s">
        <v>209</v>
      </c>
      <c r="E590" s="527" t="s">
        <v>2048</v>
      </c>
      <c r="F590" s="527" t="s">
        <v>2057</v>
      </c>
      <c r="G590" s="527" t="s">
        <v>2057</v>
      </c>
      <c r="H590" s="527" t="s">
        <v>2057</v>
      </c>
      <c r="I590" s="527" t="s">
        <v>2057</v>
      </c>
      <c r="J590" s="527" t="s">
        <v>2119</v>
      </c>
      <c r="K590" s="527" t="s">
        <v>2048</v>
      </c>
      <c r="L590" s="402" t="s">
        <v>489</v>
      </c>
      <c r="M590" s="501" t="s">
        <v>1879</v>
      </c>
      <c r="N590" s="501" t="s">
        <v>1685</v>
      </c>
      <c r="O590" t="s">
        <v>489</v>
      </c>
      <c r="P590" t="e">
        <v>#N/A</v>
      </c>
      <c r="Q590" s="493">
        <v>131522.17000000001</v>
      </c>
      <c r="R590">
        <v>30</v>
      </c>
      <c r="U590" s="500" t="s">
        <v>206</v>
      </c>
      <c r="V590" s="501">
        <v>0</v>
      </c>
    </row>
    <row r="591" spans="1:22" ht="15.5">
      <c r="A591" s="508"/>
      <c r="B591" s="512"/>
      <c r="C591" s="527"/>
      <c r="D591" s="533"/>
      <c r="E591" s="527"/>
      <c r="F591" s="527"/>
      <c r="G591" s="527"/>
      <c r="H591" s="527"/>
      <c r="I591" s="527"/>
      <c r="J591" s="527"/>
      <c r="K591" s="527"/>
      <c r="L591" s="402"/>
      <c r="M591" s="501"/>
      <c r="N591" s="501"/>
      <c r="Q591" s="493" t="s">
        <v>2047</v>
      </c>
    </row>
    <row r="592" spans="1:22" ht="15.5">
      <c r="A592" s="508">
        <v>9</v>
      </c>
      <c r="B592" s="506">
        <v>2</v>
      </c>
      <c r="C592" s="531" t="s">
        <v>2133</v>
      </c>
      <c r="D592" s="532" t="s">
        <v>209</v>
      </c>
      <c r="E592" s="531" t="s">
        <v>2048</v>
      </c>
      <c r="F592" s="531" t="s">
        <v>2057</v>
      </c>
      <c r="G592" s="531" t="s">
        <v>2057</v>
      </c>
      <c r="H592" s="531" t="s">
        <v>2057</v>
      </c>
      <c r="I592" s="531" t="s">
        <v>2057</v>
      </c>
      <c r="J592" s="531" t="s">
        <v>2115</v>
      </c>
      <c r="K592" s="506"/>
      <c r="L592" s="402"/>
      <c r="M592" s="505" t="s">
        <v>2652</v>
      </c>
      <c r="N592" s="505" t="s">
        <v>2653</v>
      </c>
      <c r="Q592" s="493" t="s">
        <v>2047</v>
      </c>
    </row>
    <row r="593" spans="1:22" ht="15.5">
      <c r="A593" s="508">
        <v>10</v>
      </c>
      <c r="B593" s="512">
        <v>2</v>
      </c>
      <c r="C593" s="527" t="s">
        <v>2133</v>
      </c>
      <c r="D593" s="533" t="s">
        <v>209</v>
      </c>
      <c r="E593" s="527" t="s">
        <v>2048</v>
      </c>
      <c r="F593" s="527" t="s">
        <v>2057</v>
      </c>
      <c r="G593" s="527" t="s">
        <v>2057</v>
      </c>
      <c r="H593" s="527" t="s">
        <v>2057</v>
      </c>
      <c r="I593" s="527" t="s">
        <v>2057</v>
      </c>
      <c r="J593" s="527" t="s">
        <v>2115</v>
      </c>
      <c r="K593" s="527" t="s">
        <v>2048</v>
      </c>
      <c r="L593" s="402"/>
      <c r="M593" s="501" t="s">
        <v>2654</v>
      </c>
      <c r="N593" s="501" t="s">
        <v>2653</v>
      </c>
      <c r="Q593" s="493" t="s">
        <v>2047</v>
      </c>
    </row>
    <row r="594" spans="1:22" ht="15.5">
      <c r="A594" s="502"/>
      <c r="B594" s="512"/>
      <c r="C594" s="527"/>
      <c r="D594" s="533"/>
      <c r="E594" s="527"/>
      <c r="F594" s="533"/>
      <c r="G594" s="527"/>
      <c r="H594" s="527"/>
      <c r="I594" s="527"/>
      <c r="J594" s="527"/>
      <c r="K594" s="527"/>
      <c r="L594" s="402"/>
      <c r="M594" s="501"/>
      <c r="N594" s="505"/>
      <c r="Q594" s="493" t="s">
        <v>2047</v>
      </c>
    </row>
    <row r="595" spans="1:22" ht="15.5">
      <c r="A595" s="508">
        <v>4</v>
      </c>
      <c r="B595" s="505">
        <v>2</v>
      </c>
      <c r="C595" s="531" t="s">
        <v>2133</v>
      </c>
      <c r="D595" s="531" t="s">
        <v>209</v>
      </c>
      <c r="E595" s="531" t="s">
        <v>2060</v>
      </c>
      <c r="F595" s="505"/>
      <c r="G595" s="505"/>
      <c r="H595" s="505"/>
      <c r="I595" s="505"/>
      <c r="J595" s="505"/>
      <c r="K595" s="505"/>
      <c r="L595" s="402"/>
      <c r="M595" s="505" t="s">
        <v>2655</v>
      </c>
      <c r="N595" s="505" t="s">
        <v>2656</v>
      </c>
      <c r="Q595" s="493" t="s">
        <v>2047</v>
      </c>
    </row>
    <row r="596" spans="1:22" ht="15.5">
      <c r="A596" s="502">
        <v>5</v>
      </c>
      <c r="B596" s="506">
        <v>2</v>
      </c>
      <c r="C596" s="531" t="s">
        <v>2133</v>
      </c>
      <c r="D596" s="532" t="s">
        <v>209</v>
      </c>
      <c r="E596" s="531" t="s">
        <v>2060</v>
      </c>
      <c r="F596" s="531" t="s">
        <v>2057</v>
      </c>
      <c r="G596" s="506"/>
      <c r="H596" s="506"/>
      <c r="I596" s="506"/>
      <c r="J596" s="506"/>
      <c r="K596" s="506"/>
      <c r="L596" s="402"/>
      <c r="M596" s="505" t="s">
        <v>2657</v>
      </c>
      <c r="N596" s="505" t="s">
        <v>2656</v>
      </c>
      <c r="Q596" s="493" t="s">
        <v>2047</v>
      </c>
    </row>
    <row r="597" spans="1:22" ht="15.5">
      <c r="A597" s="502">
        <v>6</v>
      </c>
      <c r="B597" s="506">
        <v>2</v>
      </c>
      <c r="C597" s="531" t="s">
        <v>2133</v>
      </c>
      <c r="D597" s="532" t="s">
        <v>209</v>
      </c>
      <c r="E597" s="531" t="s">
        <v>2060</v>
      </c>
      <c r="F597" s="531" t="s">
        <v>2057</v>
      </c>
      <c r="G597" s="531" t="s">
        <v>2057</v>
      </c>
      <c r="H597" s="512"/>
      <c r="I597" s="506"/>
      <c r="J597" s="506"/>
      <c r="K597" s="506"/>
      <c r="L597" s="402"/>
      <c r="M597" s="505" t="s">
        <v>2658</v>
      </c>
      <c r="N597" s="505" t="s">
        <v>2656</v>
      </c>
      <c r="Q597" s="493" t="s">
        <v>2047</v>
      </c>
    </row>
    <row r="598" spans="1:22" ht="15.5">
      <c r="A598" s="503">
        <v>7</v>
      </c>
      <c r="B598" s="506">
        <v>2</v>
      </c>
      <c r="C598" s="531" t="s">
        <v>2133</v>
      </c>
      <c r="D598" s="532" t="s">
        <v>209</v>
      </c>
      <c r="E598" s="531" t="s">
        <v>2060</v>
      </c>
      <c r="F598" s="531" t="s">
        <v>2057</v>
      </c>
      <c r="G598" s="531" t="s">
        <v>2057</v>
      </c>
      <c r="H598" s="531" t="s">
        <v>2057</v>
      </c>
      <c r="I598" s="506"/>
      <c r="J598" s="506"/>
      <c r="K598" s="506"/>
      <c r="L598" s="402"/>
      <c r="M598" s="505" t="s">
        <v>2659</v>
      </c>
      <c r="N598" s="505" t="s">
        <v>2656</v>
      </c>
      <c r="Q598" s="493" t="s">
        <v>2047</v>
      </c>
    </row>
    <row r="599" spans="1:22" ht="15.5">
      <c r="A599" s="508">
        <v>8</v>
      </c>
      <c r="B599" s="506">
        <v>2</v>
      </c>
      <c r="C599" s="531" t="s">
        <v>2133</v>
      </c>
      <c r="D599" s="532" t="s">
        <v>209</v>
      </c>
      <c r="E599" s="531" t="s">
        <v>2060</v>
      </c>
      <c r="F599" s="531" t="s">
        <v>2057</v>
      </c>
      <c r="G599" s="531" t="s">
        <v>2057</v>
      </c>
      <c r="H599" s="531" t="s">
        <v>2057</v>
      </c>
      <c r="I599" s="531" t="s">
        <v>2057</v>
      </c>
      <c r="J599" s="506"/>
      <c r="K599" s="506"/>
      <c r="L599" s="402"/>
      <c r="M599" s="505" t="s">
        <v>2660</v>
      </c>
      <c r="N599" s="505" t="s">
        <v>2656</v>
      </c>
      <c r="Q599" s="493" t="s">
        <v>2047</v>
      </c>
    </row>
    <row r="600" spans="1:22" ht="15.5">
      <c r="A600" s="508">
        <v>9</v>
      </c>
      <c r="B600" s="506">
        <v>2</v>
      </c>
      <c r="C600" s="531" t="s">
        <v>2133</v>
      </c>
      <c r="D600" s="532" t="s">
        <v>209</v>
      </c>
      <c r="E600" s="531" t="s">
        <v>2060</v>
      </c>
      <c r="F600" s="531" t="s">
        <v>2057</v>
      </c>
      <c r="G600" s="531" t="s">
        <v>2057</v>
      </c>
      <c r="H600" s="531" t="s">
        <v>2057</v>
      </c>
      <c r="I600" s="531" t="s">
        <v>2057</v>
      </c>
      <c r="J600" s="531" t="s">
        <v>2048</v>
      </c>
      <c r="K600" s="506"/>
      <c r="L600" s="402"/>
      <c r="M600" s="505" t="s">
        <v>2661</v>
      </c>
      <c r="N600" s="505" t="s">
        <v>1712</v>
      </c>
      <c r="Q600" s="493" t="s">
        <v>2047</v>
      </c>
    </row>
    <row r="601" spans="1:22" ht="15.5">
      <c r="A601" s="508">
        <v>10</v>
      </c>
      <c r="B601" s="512">
        <v>2</v>
      </c>
      <c r="C601" s="527" t="s">
        <v>2133</v>
      </c>
      <c r="D601" s="533" t="s">
        <v>209</v>
      </c>
      <c r="E601" s="527" t="s">
        <v>2060</v>
      </c>
      <c r="F601" s="527" t="s">
        <v>2057</v>
      </c>
      <c r="G601" s="527" t="s">
        <v>2057</v>
      </c>
      <c r="H601" s="527" t="s">
        <v>2057</v>
      </c>
      <c r="I601" s="527" t="s">
        <v>2057</v>
      </c>
      <c r="J601" s="527" t="s">
        <v>2048</v>
      </c>
      <c r="K601" s="527" t="s">
        <v>2048</v>
      </c>
      <c r="L601" s="402" t="s">
        <v>499</v>
      </c>
      <c r="M601" s="501" t="s">
        <v>1904</v>
      </c>
      <c r="N601" s="501" t="s">
        <v>1712</v>
      </c>
      <c r="O601" t="s">
        <v>499</v>
      </c>
      <c r="P601" t="e">
        <v>#N/A</v>
      </c>
      <c r="Q601" s="493">
        <v>-33930.57</v>
      </c>
      <c r="R601" t="s">
        <v>2644</v>
      </c>
      <c r="U601" s="500" t="s">
        <v>206</v>
      </c>
      <c r="V601" s="501">
        <v>0</v>
      </c>
    </row>
    <row r="602" spans="1:22" ht="15.5">
      <c r="A602" s="502"/>
      <c r="B602" s="512"/>
      <c r="C602" s="527"/>
      <c r="D602" s="533"/>
      <c r="E602" s="527"/>
      <c r="F602" s="533"/>
      <c r="G602" s="527"/>
      <c r="H602" s="527"/>
      <c r="I602" s="527"/>
      <c r="J602" s="527"/>
      <c r="K602" s="527"/>
      <c r="L602" s="402"/>
      <c r="M602" s="501"/>
      <c r="N602" s="501"/>
      <c r="Q602" s="493" t="s">
        <v>2047</v>
      </c>
    </row>
    <row r="603" spans="1:22" ht="15.5">
      <c r="A603" s="508">
        <v>9</v>
      </c>
      <c r="B603" s="506">
        <v>2</v>
      </c>
      <c r="C603" s="531" t="s">
        <v>2133</v>
      </c>
      <c r="D603" s="532" t="s">
        <v>209</v>
      </c>
      <c r="E603" s="531" t="s">
        <v>2060</v>
      </c>
      <c r="F603" s="531" t="s">
        <v>2057</v>
      </c>
      <c r="G603" s="531" t="s">
        <v>2057</v>
      </c>
      <c r="H603" s="531" t="s">
        <v>2057</v>
      </c>
      <c r="I603" s="531" t="s">
        <v>2057</v>
      </c>
      <c r="J603" s="531" t="s">
        <v>2060</v>
      </c>
      <c r="K603" s="506"/>
      <c r="L603" s="402"/>
      <c r="M603" s="505" t="s">
        <v>2662</v>
      </c>
      <c r="N603" s="505" t="s">
        <v>1757</v>
      </c>
      <c r="Q603" s="493" t="s">
        <v>2047</v>
      </c>
    </row>
    <row r="604" spans="1:22" ht="15.5">
      <c r="A604" s="508">
        <v>10</v>
      </c>
      <c r="B604" s="512">
        <v>2</v>
      </c>
      <c r="C604" s="527" t="s">
        <v>2133</v>
      </c>
      <c r="D604" s="533" t="s">
        <v>209</v>
      </c>
      <c r="E604" s="527" t="s">
        <v>2060</v>
      </c>
      <c r="F604" s="527" t="s">
        <v>2057</v>
      </c>
      <c r="G604" s="527" t="s">
        <v>2057</v>
      </c>
      <c r="H604" s="527" t="s">
        <v>2057</v>
      </c>
      <c r="I604" s="527" t="s">
        <v>2057</v>
      </c>
      <c r="J604" s="527" t="s">
        <v>2060</v>
      </c>
      <c r="K604" s="527" t="s">
        <v>2048</v>
      </c>
      <c r="L604" s="402" t="s">
        <v>498</v>
      </c>
      <c r="M604" s="501" t="s">
        <v>1948</v>
      </c>
      <c r="N604" s="501" t="s">
        <v>1757</v>
      </c>
      <c r="O604" t="s">
        <v>498</v>
      </c>
      <c r="P604" t="e">
        <v>#N/A</v>
      </c>
      <c r="Q604" s="493">
        <v>-2928.37</v>
      </c>
      <c r="R604" t="s">
        <v>2644</v>
      </c>
      <c r="U604" s="500" t="s">
        <v>206</v>
      </c>
      <c r="V604" s="501">
        <v>0</v>
      </c>
    </row>
    <row r="605" spans="1:22" ht="15.5">
      <c r="A605" s="502"/>
      <c r="B605" s="512"/>
      <c r="C605" s="527"/>
      <c r="D605" s="533"/>
      <c r="E605" s="527"/>
      <c r="F605" s="533"/>
      <c r="G605" s="527"/>
      <c r="H605" s="527"/>
      <c r="I605" s="527"/>
      <c r="J605" s="527"/>
      <c r="K605" s="527"/>
      <c r="L605" s="402"/>
      <c r="M605" s="501"/>
      <c r="N605" s="501"/>
      <c r="Q605" s="493" t="s">
        <v>2047</v>
      </c>
    </row>
    <row r="606" spans="1:22" ht="15.5">
      <c r="A606" s="508">
        <v>9</v>
      </c>
      <c r="B606" s="506">
        <v>2</v>
      </c>
      <c r="C606" s="531" t="s">
        <v>2133</v>
      </c>
      <c r="D606" s="532" t="s">
        <v>209</v>
      </c>
      <c r="E606" s="531" t="s">
        <v>2060</v>
      </c>
      <c r="F606" s="531" t="s">
        <v>2057</v>
      </c>
      <c r="G606" s="531" t="s">
        <v>2057</v>
      </c>
      <c r="H606" s="531" t="s">
        <v>2057</v>
      </c>
      <c r="I606" s="531" t="s">
        <v>2057</v>
      </c>
      <c r="J606" s="531" t="s">
        <v>2053</v>
      </c>
      <c r="K606" s="506"/>
      <c r="L606" s="402"/>
      <c r="M606" s="505" t="s">
        <v>2663</v>
      </c>
      <c r="N606" s="505" t="s">
        <v>1714</v>
      </c>
      <c r="Q606" s="493" t="s">
        <v>2047</v>
      </c>
    </row>
    <row r="607" spans="1:22" ht="15.5">
      <c r="A607" s="508">
        <v>10</v>
      </c>
      <c r="B607" s="512">
        <v>2</v>
      </c>
      <c r="C607" s="527" t="s">
        <v>2133</v>
      </c>
      <c r="D607" s="533" t="s">
        <v>209</v>
      </c>
      <c r="E607" s="527" t="s">
        <v>2060</v>
      </c>
      <c r="F607" s="527" t="s">
        <v>2057</v>
      </c>
      <c r="G607" s="527" t="s">
        <v>2057</v>
      </c>
      <c r="H607" s="527" t="s">
        <v>2057</v>
      </c>
      <c r="I607" s="527" t="s">
        <v>2057</v>
      </c>
      <c r="J607" s="527" t="s">
        <v>2053</v>
      </c>
      <c r="K607" s="527" t="s">
        <v>2048</v>
      </c>
      <c r="L607" s="402" t="s">
        <v>497</v>
      </c>
      <c r="M607" s="501" t="s">
        <v>1905</v>
      </c>
      <c r="N607" s="501" t="s">
        <v>1714</v>
      </c>
      <c r="O607" t="s">
        <v>497</v>
      </c>
      <c r="P607" t="e">
        <v>#N/A</v>
      </c>
      <c r="Q607" s="493">
        <v>-2714.46</v>
      </c>
      <c r="R607" t="s">
        <v>2644</v>
      </c>
      <c r="U607" s="500" t="s">
        <v>206</v>
      </c>
      <c r="V607" s="501">
        <v>0</v>
      </c>
    </row>
    <row r="608" spans="1:22" ht="15.5">
      <c r="A608" s="502"/>
      <c r="B608" s="512"/>
      <c r="C608" s="527"/>
      <c r="D608" s="533"/>
      <c r="E608" s="527"/>
      <c r="F608" s="533"/>
      <c r="G608" s="527"/>
      <c r="H608" s="527"/>
      <c r="I608" s="527"/>
      <c r="J608" s="527"/>
      <c r="K608" s="527"/>
      <c r="L608" s="402"/>
      <c r="M608" s="501"/>
      <c r="N608" s="505"/>
      <c r="Q608" s="493" t="s">
        <v>2047</v>
      </c>
    </row>
    <row r="609" spans="1:22" ht="15.5">
      <c r="A609" s="508">
        <v>4</v>
      </c>
      <c r="B609" s="505">
        <v>2</v>
      </c>
      <c r="C609" s="531" t="s">
        <v>2133</v>
      </c>
      <c r="D609" s="531" t="s">
        <v>209</v>
      </c>
      <c r="E609" s="531" t="s">
        <v>2053</v>
      </c>
      <c r="F609" s="505"/>
      <c r="G609" s="505"/>
      <c r="H609" s="505"/>
      <c r="I609" s="505"/>
      <c r="J609" s="505"/>
      <c r="K609" s="505"/>
      <c r="L609" s="402"/>
      <c r="M609" s="505" t="s">
        <v>2664</v>
      </c>
      <c r="N609" s="505" t="s">
        <v>2665</v>
      </c>
      <c r="Q609" s="493" t="s">
        <v>2047</v>
      </c>
    </row>
    <row r="610" spans="1:22" ht="15.5">
      <c r="A610" s="502">
        <v>5</v>
      </c>
      <c r="B610" s="506">
        <v>2</v>
      </c>
      <c r="C610" s="531" t="s">
        <v>2133</v>
      </c>
      <c r="D610" s="532" t="s">
        <v>209</v>
      </c>
      <c r="E610" s="531" t="s">
        <v>2053</v>
      </c>
      <c r="F610" s="531" t="s">
        <v>2057</v>
      </c>
      <c r="G610" s="506"/>
      <c r="H610" s="506"/>
      <c r="I610" s="506"/>
      <c r="J610" s="506"/>
      <c r="K610" s="506"/>
      <c r="L610" s="402"/>
      <c r="M610" s="505" t="s">
        <v>2666</v>
      </c>
      <c r="N610" s="505" t="s">
        <v>2665</v>
      </c>
      <c r="Q610" s="493" t="s">
        <v>2047</v>
      </c>
    </row>
    <row r="611" spans="1:22" ht="15.5">
      <c r="A611" s="502">
        <v>6</v>
      </c>
      <c r="B611" s="506">
        <v>2</v>
      </c>
      <c r="C611" s="531" t="s">
        <v>2133</v>
      </c>
      <c r="D611" s="532" t="s">
        <v>209</v>
      </c>
      <c r="E611" s="531" t="s">
        <v>2053</v>
      </c>
      <c r="F611" s="531" t="s">
        <v>2057</v>
      </c>
      <c r="G611" s="531" t="s">
        <v>2057</v>
      </c>
      <c r="H611" s="512"/>
      <c r="I611" s="506"/>
      <c r="J611" s="506"/>
      <c r="K611" s="506"/>
      <c r="L611" s="402"/>
      <c r="M611" s="505" t="s">
        <v>2667</v>
      </c>
      <c r="N611" s="505" t="s">
        <v>2665</v>
      </c>
      <c r="Q611" s="493" t="s">
        <v>2047</v>
      </c>
    </row>
    <row r="612" spans="1:22" ht="15.5">
      <c r="A612" s="503">
        <v>7</v>
      </c>
      <c r="B612" s="506">
        <v>2</v>
      </c>
      <c r="C612" s="531" t="s">
        <v>2133</v>
      </c>
      <c r="D612" s="532" t="s">
        <v>209</v>
      </c>
      <c r="E612" s="531" t="s">
        <v>2053</v>
      </c>
      <c r="F612" s="531" t="s">
        <v>2057</v>
      </c>
      <c r="G612" s="531" t="s">
        <v>2057</v>
      </c>
      <c r="H612" s="531" t="s">
        <v>2057</v>
      </c>
      <c r="I612" s="506"/>
      <c r="J612" s="506"/>
      <c r="K612" s="506"/>
      <c r="L612" s="402"/>
      <c r="M612" s="505" t="s">
        <v>2668</v>
      </c>
      <c r="N612" s="505" t="s">
        <v>2665</v>
      </c>
      <c r="Q612" s="493" t="s">
        <v>2047</v>
      </c>
    </row>
    <row r="613" spans="1:22" ht="15.5">
      <c r="A613" s="508">
        <v>8</v>
      </c>
      <c r="B613" s="506">
        <v>2</v>
      </c>
      <c r="C613" s="531" t="s">
        <v>2133</v>
      </c>
      <c r="D613" s="532" t="s">
        <v>209</v>
      </c>
      <c r="E613" s="531" t="s">
        <v>2053</v>
      </c>
      <c r="F613" s="531" t="s">
        <v>2057</v>
      </c>
      <c r="G613" s="531" t="s">
        <v>2057</v>
      </c>
      <c r="H613" s="531" t="s">
        <v>2057</v>
      </c>
      <c r="I613" s="531" t="s">
        <v>2057</v>
      </c>
      <c r="J613" s="506"/>
      <c r="K613" s="506"/>
      <c r="L613" s="402"/>
      <c r="M613" s="505" t="s">
        <v>2669</v>
      </c>
      <c r="N613" s="505" t="s">
        <v>2665</v>
      </c>
      <c r="Q613" s="493" t="s">
        <v>2047</v>
      </c>
    </row>
    <row r="614" spans="1:22" ht="15.5">
      <c r="A614" s="508">
        <v>9</v>
      </c>
      <c r="B614" s="506">
        <v>2</v>
      </c>
      <c r="C614" s="531" t="s">
        <v>2133</v>
      </c>
      <c r="D614" s="532" t="s">
        <v>209</v>
      </c>
      <c r="E614" s="531" t="s">
        <v>2053</v>
      </c>
      <c r="F614" s="531" t="s">
        <v>2057</v>
      </c>
      <c r="G614" s="531" t="s">
        <v>2057</v>
      </c>
      <c r="H614" s="531" t="s">
        <v>2057</v>
      </c>
      <c r="I614" s="531" t="s">
        <v>2057</v>
      </c>
      <c r="J614" s="531" t="s">
        <v>2048</v>
      </c>
      <c r="K614" s="506"/>
      <c r="L614" s="402"/>
      <c r="M614" s="505" t="s">
        <v>2670</v>
      </c>
      <c r="N614" s="505" t="s">
        <v>1695</v>
      </c>
      <c r="Q614" s="493" t="s">
        <v>2047</v>
      </c>
    </row>
    <row r="615" spans="1:22" ht="15.5">
      <c r="A615" s="508">
        <v>10</v>
      </c>
      <c r="B615" s="512">
        <v>2</v>
      </c>
      <c r="C615" s="527" t="s">
        <v>2133</v>
      </c>
      <c r="D615" s="533" t="s">
        <v>209</v>
      </c>
      <c r="E615" s="527" t="s">
        <v>2053</v>
      </c>
      <c r="F615" s="527" t="s">
        <v>2057</v>
      </c>
      <c r="G615" s="527" t="s">
        <v>2057</v>
      </c>
      <c r="H615" s="527" t="s">
        <v>2057</v>
      </c>
      <c r="I615" s="527" t="s">
        <v>2057</v>
      </c>
      <c r="J615" s="527" t="s">
        <v>2048</v>
      </c>
      <c r="K615" s="527" t="s">
        <v>2048</v>
      </c>
      <c r="L615" s="402" t="s">
        <v>653</v>
      </c>
      <c r="M615" s="501" t="s">
        <v>1887</v>
      </c>
      <c r="N615" s="501" t="s">
        <v>1695</v>
      </c>
      <c r="O615" t="s">
        <v>653</v>
      </c>
      <c r="P615" t="e">
        <v>#N/A</v>
      </c>
      <c r="Q615" s="493">
        <v>-128517.56</v>
      </c>
      <c r="R615">
        <v>30</v>
      </c>
      <c r="U615" s="500" t="s">
        <v>206</v>
      </c>
      <c r="V615" s="501">
        <v>0</v>
      </c>
    </row>
    <row r="616" spans="1:22" ht="15.5">
      <c r="A616" s="508">
        <v>10</v>
      </c>
      <c r="B616" s="512">
        <v>2</v>
      </c>
      <c r="C616" s="527" t="s">
        <v>2133</v>
      </c>
      <c r="D616" s="533" t="s">
        <v>209</v>
      </c>
      <c r="E616" s="527" t="s">
        <v>2053</v>
      </c>
      <c r="F616" s="527" t="s">
        <v>2057</v>
      </c>
      <c r="G616" s="527" t="s">
        <v>2057</v>
      </c>
      <c r="H616" s="527" t="s">
        <v>2057</v>
      </c>
      <c r="I616" s="527" t="s">
        <v>2057</v>
      </c>
      <c r="J616" s="527" t="s">
        <v>2048</v>
      </c>
      <c r="K616" s="527" t="s">
        <v>2048</v>
      </c>
      <c r="L616" s="402" t="s">
        <v>2671</v>
      </c>
      <c r="M616" s="501" t="s">
        <v>1887</v>
      </c>
      <c r="N616" s="501" t="s">
        <v>1695</v>
      </c>
      <c r="O616" t="s">
        <v>2671</v>
      </c>
      <c r="P616" t="e">
        <v>#N/A</v>
      </c>
      <c r="Q616" s="493">
        <v>0</v>
      </c>
      <c r="R616">
        <v>30</v>
      </c>
      <c r="U616" s="500" t="s">
        <v>206</v>
      </c>
      <c r="V616" s="501">
        <v>0</v>
      </c>
    </row>
    <row r="617" spans="1:22" ht="15.5">
      <c r="A617" s="502"/>
      <c r="B617" s="512"/>
      <c r="C617" s="527"/>
      <c r="D617" s="533"/>
      <c r="E617" s="527"/>
      <c r="F617" s="527"/>
      <c r="G617" s="527"/>
      <c r="H617" s="527"/>
      <c r="I617" s="527"/>
      <c r="J617" s="527"/>
      <c r="K617" s="527"/>
      <c r="L617" s="402"/>
      <c r="M617" s="501"/>
      <c r="N617" s="501"/>
      <c r="Q617" s="493" t="s">
        <v>2047</v>
      </c>
    </row>
    <row r="618" spans="1:22" ht="15.5">
      <c r="A618" s="508">
        <v>9</v>
      </c>
      <c r="B618" s="506">
        <v>2</v>
      </c>
      <c r="C618" s="531" t="s">
        <v>2133</v>
      </c>
      <c r="D618" s="532" t="s">
        <v>209</v>
      </c>
      <c r="E618" s="531" t="s">
        <v>2053</v>
      </c>
      <c r="F618" s="531" t="s">
        <v>2057</v>
      </c>
      <c r="G618" s="531" t="s">
        <v>2057</v>
      </c>
      <c r="H618" s="531" t="s">
        <v>2057</v>
      </c>
      <c r="I618" s="531" t="s">
        <v>2057</v>
      </c>
      <c r="J618" s="531" t="s">
        <v>2060</v>
      </c>
      <c r="K618" s="506"/>
      <c r="L618" s="402"/>
      <c r="M618" s="505" t="s">
        <v>2672</v>
      </c>
      <c r="N618" s="505" t="s">
        <v>1689</v>
      </c>
      <c r="Q618" s="493" t="s">
        <v>2047</v>
      </c>
    </row>
    <row r="619" spans="1:22" ht="15.5">
      <c r="A619" s="508">
        <v>10</v>
      </c>
      <c r="B619" s="512">
        <v>2</v>
      </c>
      <c r="C619" s="527" t="s">
        <v>2133</v>
      </c>
      <c r="D619" s="533" t="s">
        <v>209</v>
      </c>
      <c r="E619" s="527" t="s">
        <v>2053</v>
      </c>
      <c r="F619" s="527" t="s">
        <v>2057</v>
      </c>
      <c r="G619" s="527" t="s">
        <v>2057</v>
      </c>
      <c r="H619" s="527" t="s">
        <v>2057</v>
      </c>
      <c r="I619" s="527" t="s">
        <v>2057</v>
      </c>
      <c r="J619" s="527" t="s">
        <v>2060</v>
      </c>
      <c r="K619" s="527" t="s">
        <v>2048</v>
      </c>
      <c r="L619" s="402" t="s">
        <v>493</v>
      </c>
      <c r="M619" s="501" t="s">
        <v>1883</v>
      </c>
      <c r="N619" s="501" t="s">
        <v>1689</v>
      </c>
      <c r="O619" t="s">
        <v>493</v>
      </c>
      <c r="P619" t="e">
        <v>#N/A</v>
      </c>
      <c r="Q619" s="493">
        <v>-105749.68</v>
      </c>
      <c r="R619">
        <v>30</v>
      </c>
      <c r="U619" s="500" t="s">
        <v>206</v>
      </c>
      <c r="V619" s="501">
        <v>0</v>
      </c>
    </row>
    <row r="620" spans="1:22" ht="15.5">
      <c r="A620" s="518"/>
      <c r="B620" s="515"/>
      <c r="C620" s="515"/>
      <c r="D620" s="515"/>
      <c r="E620" s="515"/>
      <c r="F620" s="515"/>
      <c r="G620" s="515"/>
      <c r="H620" s="515"/>
      <c r="I620" s="515"/>
      <c r="J620" s="515"/>
      <c r="K620" s="515"/>
      <c r="L620" s="402"/>
      <c r="M620" s="506"/>
      <c r="N620" s="520"/>
      <c r="Q620" s="493" t="s">
        <v>2047</v>
      </c>
    </row>
    <row r="621" spans="1:22" ht="15.5">
      <c r="A621" s="508">
        <v>4</v>
      </c>
      <c r="B621" s="506">
        <v>2</v>
      </c>
      <c r="C621" s="531" t="s">
        <v>2133</v>
      </c>
      <c r="D621" s="531" t="s">
        <v>209</v>
      </c>
      <c r="E621" s="531" t="s">
        <v>2071</v>
      </c>
      <c r="F621" s="505"/>
      <c r="G621" s="505"/>
      <c r="H621" s="505"/>
      <c r="I621" s="505"/>
      <c r="J621" s="505"/>
      <c r="K621" s="505"/>
      <c r="L621" s="402"/>
      <c r="M621" s="505" t="s">
        <v>2673</v>
      </c>
      <c r="N621" s="505" t="s">
        <v>1406</v>
      </c>
      <c r="Q621" s="534"/>
    </row>
    <row r="622" spans="1:22" ht="15.5">
      <c r="A622" s="502">
        <v>5</v>
      </c>
      <c r="B622" s="506">
        <v>2</v>
      </c>
      <c r="C622" s="531" t="s">
        <v>2133</v>
      </c>
      <c r="D622" s="532" t="s">
        <v>209</v>
      </c>
      <c r="E622" s="531" t="s">
        <v>2071</v>
      </c>
      <c r="F622" s="531" t="s">
        <v>2057</v>
      </c>
      <c r="G622" s="506"/>
      <c r="H622" s="506"/>
      <c r="I622" s="506"/>
      <c r="J622" s="506"/>
      <c r="K622" s="506"/>
      <c r="L622" s="402"/>
      <c r="M622" s="505" t="s">
        <v>2674</v>
      </c>
      <c r="N622" s="505" t="s">
        <v>1406</v>
      </c>
      <c r="Q622" s="534"/>
    </row>
    <row r="623" spans="1:22" ht="15.5">
      <c r="A623" s="502">
        <v>6</v>
      </c>
      <c r="B623" s="506">
        <v>2</v>
      </c>
      <c r="C623" s="531" t="s">
        <v>2133</v>
      </c>
      <c r="D623" s="532" t="s">
        <v>209</v>
      </c>
      <c r="E623" s="531" t="s">
        <v>2071</v>
      </c>
      <c r="F623" s="531" t="s">
        <v>2057</v>
      </c>
      <c r="G623" s="531" t="s">
        <v>2057</v>
      </c>
      <c r="H623" s="512"/>
      <c r="I623" s="506"/>
      <c r="J623" s="506"/>
      <c r="K623" s="506"/>
      <c r="L623" s="402"/>
      <c r="M623" s="505" t="s">
        <v>2675</v>
      </c>
      <c r="N623" s="505" t="s">
        <v>1406</v>
      </c>
      <c r="Q623" s="534"/>
    </row>
    <row r="624" spans="1:22" ht="15.5">
      <c r="A624" s="503">
        <v>7</v>
      </c>
      <c r="B624" s="506">
        <v>2</v>
      </c>
      <c r="C624" s="531" t="s">
        <v>2133</v>
      </c>
      <c r="D624" s="532" t="s">
        <v>209</v>
      </c>
      <c r="E624" s="531" t="s">
        <v>2071</v>
      </c>
      <c r="F624" s="531" t="s">
        <v>2057</v>
      </c>
      <c r="G624" s="531" t="s">
        <v>2057</v>
      </c>
      <c r="H624" s="531" t="s">
        <v>2057</v>
      </c>
      <c r="I624" s="506"/>
      <c r="J624" s="506"/>
      <c r="K624" s="506"/>
      <c r="L624" s="402"/>
      <c r="M624" s="505" t="s">
        <v>2676</v>
      </c>
      <c r="N624" s="505" t="s">
        <v>1406</v>
      </c>
      <c r="Q624" s="534"/>
    </row>
    <row r="625" spans="1:22" ht="15.5">
      <c r="A625" s="508">
        <v>8</v>
      </c>
      <c r="B625" s="506">
        <v>2</v>
      </c>
      <c r="C625" s="531" t="s">
        <v>2133</v>
      </c>
      <c r="D625" s="532" t="s">
        <v>209</v>
      </c>
      <c r="E625" s="531" t="s">
        <v>2071</v>
      </c>
      <c r="F625" s="531" t="s">
        <v>2057</v>
      </c>
      <c r="G625" s="531" t="s">
        <v>2057</v>
      </c>
      <c r="H625" s="531" t="s">
        <v>2057</v>
      </c>
      <c r="I625" s="531" t="s">
        <v>2057</v>
      </c>
      <c r="J625" s="506"/>
      <c r="K625" s="506"/>
      <c r="L625" s="402"/>
      <c r="M625" s="505" t="s">
        <v>2677</v>
      </c>
      <c r="N625" s="505" t="s">
        <v>1406</v>
      </c>
      <c r="Q625" s="534"/>
    </row>
    <row r="626" spans="1:22" ht="15.5">
      <c r="A626" s="508">
        <v>9</v>
      </c>
      <c r="B626" s="506">
        <v>2</v>
      </c>
      <c r="C626" s="531" t="s">
        <v>2133</v>
      </c>
      <c r="D626" s="532" t="s">
        <v>209</v>
      </c>
      <c r="E626" s="531" t="s">
        <v>2071</v>
      </c>
      <c r="F626" s="531" t="s">
        <v>2057</v>
      </c>
      <c r="G626" s="531" t="s">
        <v>2057</v>
      </c>
      <c r="H626" s="531" t="s">
        <v>2057</v>
      </c>
      <c r="I626" s="531" t="s">
        <v>2057</v>
      </c>
      <c r="J626" s="531" t="s">
        <v>2057</v>
      </c>
      <c r="K626" s="506"/>
      <c r="L626" s="402"/>
      <c r="M626" s="505" t="s">
        <v>2678</v>
      </c>
      <c r="N626" s="505" t="s">
        <v>1406</v>
      </c>
      <c r="Q626" s="534"/>
    </row>
    <row r="627" spans="1:22" ht="15.5">
      <c r="A627" s="508">
        <v>10</v>
      </c>
      <c r="B627" s="512">
        <v>2</v>
      </c>
      <c r="C627" s="527" t="s">
        <v>2133</v>
      </c>
      <c r="D627" s="533" t="s">
        <v>209</v>
      </c>
      <c r="E627" s="527" t="s">
        <v>2071</v>
      </c>
      <c r="F627" s="527" t="s">
        <v>2057</v>
      </c>
      <c r="G627" s="527" t="s">
        <v>2057</v>
      </c>
      <c r="H627" s="527" t="s">
        <v>2057</v>
      </c>
      <c r="I627" s="527" t="s">
        <v>2057</v>
      </c>
      <c r="J627" s="527" t="s">
        <v>2057</v>
      </c>
      <c r="K627" s="527" t="s">
        <v>2048</v>
      </c>
      <c r="L627" s="402" t="s">
        <v>1051</v>
      </c>
      <c r="M627" s="501" t="s">
        <v>1866</v>
      </c>
      <c r="N627" s="501" t="s">
        <v>1406</v>
      </c>
      <c r="O627" t="s">
        <v>1051</v>
      </c>
      <c r="P627" t="s">
        <v>1052</v>
      </c>
      <c r="Q627" s="534">
        <v>-78809.820000000007</v>
      </c>
      <c r="R627">
        <v>30</v>
      </c>
      <c r="U627" s="500" t="s">
        <v>206</v>
      </c>
      <c r="V627" s="501">
        <v>0</v>
      </c>
    </row>
    <row r="628" spans="1:22" ht="15.5">
      <c r="A628" s="518"/>
      <c r="B628" s="506"/>
      <c r="C628" s="515"/>
      <c r="D628" s="515"/>
      <c r="E628" s="515"/>
      <c r="F628" s="515"/>
      <c r="G628" s="515"/>
      <c r="H628" s="515"/>
      <c r="I628" s="515"/>
      <c r="J628" s="515"/>
      <c r="K628" s="515"/>
      <c r="L628" s="402"/>
      <c r="M628" s="506"/>
      <c r="N628" s="520"/>
    </row>
    <row r="629" spans="1:22" ht="15.5">
      <c r="A629" s="518"/>
      <c r="B629" s="506"/>
      <c r="C629" s="515"/>
      <c r="D629" s="515"/>
      <c r="E629" s="515"/>
      <c r="F629" s="515"/>
      <c r="G629" s="515"/>
      <c r="H629" s="515"/>
      <c r="I629" s="515"/>
      <c r="J629" s="515"/>
      <c r="K629" s="515"/>
      <c r="L629" s="402"/>
      <c r="M629" s="506"/>
      <c r="N629" s="520"/>
    </row>
    <row r="630" spans="1:22" ht="15.5">
      <c r="A630" s="518"/>
      <c r="B630" s="515"/>
      <c r="C630" s="515"/>
      <c r="D630" s="515"/>
      <c r="E630" s="515"/>
      <c r="F630" s="515"/>
      <c r="G630" s="515"/>
      <c r="H630" s="515"/>
      <c r="I630" s="515"/>
      <c r="J630" s="515"/>
      <c r="K630" s="515"/>
      <c r="L630" s="402"/>
      <c r="M630" s="506"/>
      <c r="N630" s="520"/>
    </row>
    <row r="631" spans="1:22" ht="15.5">
      <c r="A631" s="508">
        <v>2</v>
      </c>
      <c r="B631" s="505">
        <v>2</v>
      </c>
      <c r="C631" s="531" t="s">
        <v>2138</v>
      </c>
      <c r="D631" s="505"/>
      <c r="E631" s="505"/>
      <c r="F631" s="505"/>
      <c r="G631" s="505"/>
      <c r="H631" s="505"/>
      <c r="I631" s="505"/>
      <c r="J631" s="505"/>
      <c r="K631" s="505"/>
      <c r="L631" s="402"/>
      <c r="M631" s="505" t="s">
        <v>2679</v>
      </c>
      <c r="N631" s="505" t="s">
        <v>2680</v>
      </c>
      <c r="Q631" s="493" t="s">
        <v>2047</v>
      </c>
    </row>
    <row r="632" spans="1:22" ht="15.5">
      <c r="A632" s="508">
        <v>3</v>
      </c>
      <c r="B632" s="505">
        <v>2</v>
      </c>
      <c r="C632" s="531" t="s">
        <v>2138</v>
      </c>
      <c r="D632" s="531" t="s">
        <v>209</v>
      </c>
      <c r="E632" s="505"/>
      <c r="F632" s="505"/>
      <c r="G632" s="505"/>
      <c r="H632" s="505"/>
      <c r="I632" s="505"/>
      <c r="J632" s="505"/>
      <c r="K632" s="505"/>
      <c r="L632" s="402"/>
      <c r="M632" s="505" t="s">
        <v>2681</v>
      </c>
      <c r="N632" s="505" t="s">
        <v>2680</v>
      </c>
      <c r="Q632" s="493" t="s">
        <v>2047</v>
      </c>
    </row>
    <row r="633" spans="1:22" ht="15.5">
      <c r="A633" s="508">
        <v>4</v>
      </c>
      <c r="B633" s="506">
        <v>2</v>
      </c>
      <c r="C633" s="531" t="s">
        <v>2138</v>
      </c>
      <c r="D633" s="532" t="s">
        <v>209</v>
      </c>
      <c r="E633" s="531" t="s">
        <v>2060</v>
      </c>
      <c r="F633" s="515"/>
      <c r="G633" s="515"/>
      <c r="H633" s="515"/>
      <c r="I633" s="515"/>
      <c r="J633" s="515"/>
      <c r="K633" s="515"/>
      <c r="L633" s="402"/>
      <c r="M633" s="505" t="s">
        <v>2682</v>
      </c>
      <c r="N633" s="505" t="s">
        <v>2680</v>
      </c>
      <c r="Q633" s="493" t="s">
        <v>2047</v>
      </c>
    </row>
    <row r="634" spans="1:22" ht="15.5">
      <c r="A634" s="502">
        <v>5</v>
      </c>
      <c r="B634" s="506">
        <v>2</v>
      </c>
      <c r="C634" s="531" t="s">
        <v>2138</v>
      </c>
      <c r="D634" s="532" t="s">
        <v>209</v>
      </c>
      <c r="E634" s="531" t="s">
        <v>2060</v>
      </c>
      <c r="F634" s="531" t="s">
        <v>2060</v>
      </c>
      <c r="G634" s="506"/>
      <c r="H634" s="506"/>
      <c r="I634" s="506"/>
      <c r="J634" s="506"/>
      <c r="K634" s="506"/>
      <c r="L634" s="402"/>
      <c r="M634" s="505" t="s">
        <v>2683</v>
      </c>
      <c r="N634" s="505" t="s">
        <v>2684</v>
      </c>
      <c r="Q634" s="493" t="s">
        <v>2047</v>
      </c>
    </row>
    <row r="635" spans="1:22" ht="15.5">
      <c r="A635" s="502">
        <v>6</v>
      </c>
      <c r="B635" s="506">
        <v>2</v>
      </c>
      <c r="C635" s="531" t="s">
        <v>2138</v>
      </c>
      <c r="D635" s="532" t="s">
        <v>209</v>
      </c>
      <c r="E635" s="531" t="s">
        <v>2060</v>
      </c>
      <c r="F635" s="531" t="s">
        <v>2060</v>
      </c>
      <c r="G635" s="531" t="s">
        <v>2057</v>
      </c>
      <c r="H635" s="512"/>
      <c r="I635" s="506"/>
      <c r="J635" s="506"/>
      <c r="K635" s="506"/>
      <c r="L635" s="402"/>
      <c r="M635" s="505" t="s">
        <v>2685</v>
      </c>
      <c r="N635" s="505" t="s">
        <v>2684</v>
      </c>
      <c r="Q635" s="493" t="s">
        <v>2047</v>
      </c>
    </row>
    <row r="636" spans="1:22" ht="15.5">
      <c r="A636" s="503">
        <v>7</v>
      </c>
      <c r="B636" s="506">
        <v>2</v>
      </c>
      <c r="C636" s="531" t="s">
        <v>2138</v>
      </c>
      <c r="D636" s="532" t="s">
        <v>209</v>
      </c>
      <c r="E636" s="531" t="s">
        <v>2060</v>
      </c>
      <c r="F636" s="531" t="s">
        <v>2060</v>
      </c>
      <c r="G636" s="531" t="s">
        <v>2057</v>
      </c>
      <c r="H636" s="531" t="s">
        <v>2048</v>
      </c>
      <c r="I636" s="506"/>
      <c r="J636" s="506"/>
      <c r="K636" s="506"/>
      <c r="L636" s="402"/>
      <c r="M636" s="505" t="s">
        <v>2686</v>
      </c>
      <c r="N636" s="505" t="s">
        <v>2687</v>
      </c>
      <c r="Q636" s="493" t="s">
        <v>2047</v>
      </c>
    </row>
    <row r="637" spans="1:22" ht="15.5">
      <c r="A637" s="508">
        <v>8</v>
      </c>
      <c r="B637" s="506">
        <v>2</v>
      </c>
      <c r="C637" s="531" t="s">
        <v>2138</v>
      </c>
      <c r="D637" s="532" t="s">
        <v>209</v>
      </c>
      <c r="E637" s="531" t="s">
        <v>2060</v>
      </c>
      <c r="F637" s="531" t="s">
        <v>2060</v>
      </c>
      <c r="G637" s="531" t="s">
        <v>2057</v>
      </c>
      <c r="H637" s="531" t="s">
        <v>2048</v>
      </c>
      <c r="I637" s="531" t="s">
        <v>2071</v>
      </c>
      <c r="J637" s="506"/>
      <c r="K637" s="506"/>
      <c r="L637" s="402"/>
      <c r="M637" s="505" t="s">
        <v>2688</v>
      </c>
      <c r="N637" s="505" t="s">
        <v>2689</v>
      </c>
      <c r="Q637" s="493" t="s">
        <v>2047</v>
      </c>
    </row>
    <row r="638" spans="1:22" ht="15.5">
      <c r="A638" s="508">
        <v>9</v>
      </c>
      <c r="B638" s="506">
        <v>2</v>
      </c>
      <c r="C638" s="531" t="s">
        <v>2138</v>
      </c>
      <c r="D638" s="532" t="s">
        <v>209</v>
      </c>
      <c r="E638" s="531" t="s">
        <v>2060</v>
      </c>
      <c r="F638" s="531" t="s">
        <v>2060</v>
      </c>
      <c r="G638" s="531" t="s">
        <v>2057</v>
      </c>
      <c r="H638" s="531" t="s">
        <v>2048</v>
      </c>
      <c r="I638" s="531" t="s">
        <v>2071</v>
      </c>
      <c r="J638" s="531" t="s">
        <v>2057</v>
      </c>
      <c r="K638" s="506"/>
      <c r="L638" s="402"/>
      <c r="M638" s="505" t="s">
        <v>2690</v>
      </c>
      <c r="N638" s="505" t="s">
        <v>2689</v>
      </c>
      <c r="Q638" s="493" t="s">
        <v>2047</v>
      </c>
    </row>
    <row r="639" spans="1:22" ht="15.5">
      <c r="A639" s="508">
        <v>10</v>
      </c>
      <c r="B639" s="512">
        <v>2</v>
      </c>
      <c r="C639" s="527" t="s">
        <v>2138</v>
      </c>
      <c r="D639" s="533" t="s">
        <v>209</v>
      </c>
      <c r="E639" s="527" t="s">
        <v>2060</v>
      </c>
      <c r="F639" s="527" t="s">
        <v>2060</v>
      </c>
      <c r="G639" s="527" t="s">
        <v>2057</v>
      </c>
      <c r="H639" s="527" t="s">
        <v>2048</v>
      </c>
      <c r="I639" s="527" t="s">
        <v>2071</v>
      </c>
      <c r="J639" s="527" t="s">
        <v>2057</v>
      </c>
      <c r="K639" s="527" t="s">
        <v>2048</v>
      </c>
      <c r="L639" s="402" t="s">
        <v>2691</v>
      </c>
      <c r="M639" s="501" t="s">
        <v>2692</v>
      </c>
      <c r="N639" s="501" t="s">
        <v>2689</v>
      </c>
      <c r="O639" t="s">
        <v>2691</v>
      </c>
      <c r="P639" t="e">
        <v>#N/A</v>
      </c>
      <c r="Q639" s="493" t="s">
        <v>2047</v>
      </c>
      <c r="R639">
        <v>30</v>
      </c>
      <c r="U639" s="500" t="s">
        <v>206</v>
      </c>
      <c r="V639" s="501">
        <v>0</v>
      </c>
    </row>
    <row r="640" spans="1:22" ht="15.5">
      <c r="A640" s="518"/>
      <c r="B640" s="515"/>
      <c r="C640" s="515"/>
      <c r="D640" s="515"/>
      <c r="E640" s="515"/>
      <c r="F640" s="515"/>
      <c r="G640" s="515"/>
      <c r="H640" s="515"/>
      <c r="I640" s="515"/>
      <c r="J640" s="515"/>
      <c r="K640" s="515"/>
      <c r="L640" s="402"/>
      <c r="M640" s="506"/>
      <c r="N640" s="520"/>
      <c r="Q640" s="493" t="s">
        <v>2047</v>
      </c>
    </row>
    <row r="641" spans="1:22" ht="15.5">
      <c r="A641" s="508">
        <v>2</v>
      </c>
      <c r="B641" s="505">
        <v>2</v>
      </c>
      <c r="C641" s="531" t="s">
        <v>2142</v>
      </c>
      <c r="D641" s="505"/>
      <c r="E641" s="505"/>
      <c r="F641" s="505"/>
      <c r="G641" s="505"/>
      <c r="H641" s="505"/>
      <c r="I641" s="505"/>
      <c r="J641" s="505"/>
      <c r="K641" s="505"/>
      <c r="L641" s="402"/>
      <c r="M641" s="505" t="s">
        <v>2693</v>
      </c>
      <c r="N641" s="505" t="s">
        <v>997</v>
      </c>
      <c r="Q641" s="493" t="s">
        <v>2047</v>
      </c>
    </row>
    <row r="642" spans="1:22" ht="15.5">
      <c r="A642" s="508">
        <v>3</v>
      </c>
      <c r="B642" s="505">
        <v>2</v>
      </c>
      <c r="C642" s="531" t="s">
        <v>2142</v>
      </c>
      <c r="D642" s="531" t="s">
        <v>209</v>
      </c>
      <c r="E642" s="505"/>
      <c r="F642" s="505"/>
      <c r="G642" s="505"/>
      <c r="H642" s="505"/>
      <c r="I642" s="505"/>
      <c r="J642" s="505"/>
      <c r="K642" s="505"/>
      <c r="L642" s="402"/>
      <c r="M642" s="505" t="s">
        <v>2694</v>
      </c>
      <c r="N642" s="505" t="s">
        <v>997</v>
      </c>
      <c r="Q642" s="493" t="s">
        <v>2047</v>
      </c>
    </row>
    <row r="643" spans="1:22" ht="15.5">
      <c r="A643" s="508">
        <v>4</v>
      </c>
      <c r="B643" s="505">
        <v>2</v>
      </c>
      <c r="C643" s="531" t="s">
        <v>2142</v>
      </c>
      <c r="D643" s="531" t="s">
        <v>209</v>
      </c>
      <c r="E643" s="531" t="s">
        <v>2048</v>
      </c>
      <c r="F643" s="505"/>
      <c r="G643" s="505"/>
      <c r="H643" s="505"/>
      <c r="I643" s="505"/>
      <c r="J643" s="505"/>
      <c r="K643" s="505"/>
      <c r="L643" s="402"/>
      <c r="M643" s="505" t="s">
        <v>2695</v>
      </c>
      <c r="N643" s="505" t="s">
        <v>2696</v>
      </c>
      <c r="Q643" s="493" t="s">
        <v>2047</v>
      </c>
    </row>
    <row r="644" spans="1:22" ht="15.5">
      <c r="A644" s="502">
        <v>5</v>
      </c>
      <c r="B644" s="506">
        <v>2</v>
      </c>
      <c r="C644" s="531" t="s">
        <v>2142</v>
      </c>
      <c r="D644" s="532" t="s">
        <v>209</v>
      </c>
      <c r="E644" s="532" t="s">
        <v>2048</v>
      </c>
      <c r="F644" s="531" t="s">
        <v>2057</v>
      </c>
      <c r="G644" s="506"/>
      <c r="H644" s="506"/>
      <c r="I644" s="506"/>
      <c r="J644" s="506"/>
      <c r="K644" s="506"/>
      <c r="L644" s="402"/>
      <c r="M644" s="505" t="s">
        <v>2697</v>
      </c>
      <c r="N644" s="505" t="s">
        <v>2696</v>
      </c>
      <c r="Q644" s="493" t="s">
        <v>2047</v>
      </c>
    </row>
    <row r="645" spans="1:22" ht="15.5">
      <c r="A645" s="502">
        <v>6</v>
      </c>
      <c r="B645" s="506">
        <v>2</v>
      </c>
      <c r="C645" s="531" t="s">
        <v>2142</v>
      </c>
      <c r="D645" s="532" t="s">
        <v>209</v>
      </c>
      <c r="E645" s="532" t="s">
        <v>2048</v>
      </c>
      <c r="F645" s="531" t="s">
        <v>2057</v>
      </c>
      <c r="G645" s="531" t="s">
        <v>2057</v>
      </c>
      <c r="H645" s="512"/>
      <c r="I645" s="506"/>
      <c r="J645" s="506"/>
      <c r="K645" s="506"/>
      <c r="L645" s="402"/>
      <c r="M645" s="505" t="s">
        <v>2698</v>
      </c>
      <c r="N645" s="505" t="s">
        <v>2696</v>
      </c>
      <c r="Q645" s="493" t="s">
        <v>2047</v>
      </c>
    </row>
    <row r="646" spans="1:22" ht="15.5">
      <c r="A646" s="503">
        <v>7</v>
      </c>
      <c r="B646" s="506">
        <v>2</v>
      </c>
      <c r="C646" s="531" t="s">
        <v>2142</v>
      </c>
      <c r="D646" s="532" t="s">
        <v>209</v>
      </c>
      <c r="E646" s="532" t="s">
        <v>2048</v>
      </c>
      <c r="F646" s="531" t="s">
        <v>2057</v>
      </c>
      <c r="G646" s="531" t="s">
        <v>2057</v>
      </c>
      <c r="H646" s="531" t="s">
        <v>2057</v>
      </c>
      <c r="I646" s="506"/>
      <c r="J646" s="506"/>
      <c r="K646" s="506"/>
      <c r="L646" s="402"/>
      <c r="M646" s="505" t="s">
        <v>2699</v>
      </c>
      <c r="N646" s="505" t="s">
        <v>2696</v>
      </c>
      <c r="Q646" s="493" t="s">
        <v>2047</v>
      </c>
    </row>
    <row r="647" spans="1:22" ht="15.5">
      <c r="A647" s="508">
        <v>8</v>
      </c>
      <c r="B647" s="506">
        <v>2</v>
      </c>
      <c r="C647" s="531" t="s">
        <v>2142</v>
      </c>
      <c r="D647" s="532" t="s">
        <v>209</v>
      </c>
      <c r="E647" s="532" t="s">
        <v>2048</v>
      </c>
      <c r="F647" s="531" t="s">
        <v>2057</v>
      </c>
      <c r="G647" s="531" t="s">
        <v>2057</v>
      </c>
      <c r="H647" s="531" t="s">
        <v>2057</v>
      </c>
      <c r="I647" s="531" t="s">
        <v>2071</v>
      </c>
      <c r="J647" s="506"/>
      <c r="K647" s="506"/>
      <c r="L647" s="402"/>
      <c r="M647" s="505" t="s">
        <v>2700</v>
      </c>
      <c r="N647" s="505" t="s">
        <v>2701</v>
      </c>
      <c r="Q647" s="493" t="s">
        <v>2047</v>
      </c>
    </row>
    <row r="648" spans="1:22" ht="15.5">
      <c r="A648" s="508">
        <v>9</v>
      </c>
      <c r="B648" s="506">
        <v>2</v>
      </c>
      <c r="C648" s="531" t="s">
        <v>2142</v>
      </c>
      <c r="D648" s="532" t="s">
        <v>209</v>
      </c>
      <c r="E648" s="532" t="s">
        <v>2048</v>
      </c>
      <c r="F648" s="531" t="s">
        <v>2057</v>
      </c>
      <c r="G648" s="531" t="s">
        <v>2057</v>
      </c>
      <c r="H648" s="531" t="s">
        <v>2057</v>
      </c>
      <c r="I648" s="531" t="s">
        <v>2071</v>
      </c>
      <c r="J648" s="531" t="s">
        <v>2060</v>
      </c>
      <c r="K648" s="506"/>
      <c r="L648" s="402"/>
      <c r="M648" s="505" t="s">
        <v>2702</v>
      </c>
      <c r="N648" s="505" t="s">
        <v>1696</v>
      </c>
      <c r="Q648" s="493" t="s">
        <v>2047</v>
      </c>
    </row>
    <row r="649" spans="1:22" ht="15.5">
      <c r="A649" s="508">
        <v>10</v>
      </c>
      <c r="B649" s="512">
        <v>2</v>
      </c>
      <c r="C649" s="531" t="s">
        <v>2142</v>
      </c>
      <c r="D649" s="533" t="s">
        <v>209</v>
      </c>
      <c r="E649" s="533" t="s">
        <v>2048</v>
      </c>
      <c r="F649" s="527" t="s">
        <v>2057</v>
      </c>
      <c r="G649" s="527" t="s">
        <v>2057</v>
      </c>
      <c r="H649" s="527" t="s">
        <v>2057</v>
      </c>
      <c r="I649" s="527" t="s">
        <v>2071</v>
      </c>
      <c r="J649" s="527" t="s">
        <v>2060</v>
      </c>
      <c r="K649" s="527" t="s">
        <v>2048</v>
      </c>
      <c r="L649" s="402" t="s">
        <v>486</v>
      </c>
      <c r="M649" s="501" t="s">
        <v>1891</v>
      </c>
      <c r="N649" s="501" t="s">
        <v>1696</v>
      </c>
      <c r="O649" t="s">
        <v>486</v>
      </c>
      <c r="P649" t="e">
        <v>#N/A</v>
      </c>
      <c r="Q649" s="493">
        <v>-8417631.0199999996</v>
      </c>
      <c r="R649">
        <v>30</v>
      </c>
      <c r="U649" s="500" t="s">
        <v>206</v>
      </c>
      <c r="V649" s="501">
        <v>0</v>
      </c>
    </row>
    <row r="650" spans="1:22" ht="15.5">
      <c r="A650" s="508"/>
      <c r="B650" s="512"/>
      <c r="C650" s="531"/>
      <c r="D650" s="533"/>
      <c r="E650" s="533"/>
      <c r="F650" s="527"/>
      <c r="G650" s="527"/>
      <c r="H650" s="527"/>
      <c r="I650" s="527"/>
      <c r="J650" s="527"/>
      <c r="K650" s="527"/>
      <c r="L650" s="402"/>
      <c r="M650" s="501"/>
      <c r="N650" s="501"/>
      <c r="U650" s="500"/>
      <c r="V650" s="501"/>
    </row>
    <row r="651" spans="1:22" ht="15.5">
      <c r="A651" s="508">
        <v>4</v>
      </c>
      <c r="B651" s="506">
        <v>2</v>
      </c>
      <c r="C651" s="531" t="s">
        <v>2142</v>
      </c>
      <c r="D651" s="532" t="s">
        <v>209</v>
      </c>
      <c r="E651" s="531" t="s">
        <v>2053</v>
      </c>
      <c r="F651" s="505"/>
      <c r="G651" s="505"/>
      <c r="H651" s="505"/>
      <c r="I651" s="505"/>
      <c r="J651" s="505"/>
      <c r="K651" s="505"/>
      <c r="L651" s="402"/>
      <c r="M651" s="505" t="s">
        <v>2703</v>
      </c>
      <c r="N651" s="520" t="s">
        <v>1788</v>
      </c>
      <c r="Q651" s="493" t="s">
        <v>2047</v>
      </c>
    </row>
    <row r="652" spans="1:22" ht="15.5">
      <c r="A652" s="502">
        <v>5</v>
      </c>
      <c r="B652" s="506">
        <v>2</v>
      </c>
      <c r="C652" s="531" t="s">
        <v>2142</v>
      </c>
      <c r="D652" s="532" t="s">
        <v>209</v>
      </c>
      <c r="E652" s="531" t="s">
        <v>2053</v>
      </c>
      <c r="F652" s="531" t="s">
        <v>2123</v>
      </c>
      <c r="G652" s="506"/>
      <c r="H652" s="506"/>
      <c r="I652" s="506"/>
      <c r="J652" s="506"/>
      <c r="K652" s="506"/>
      <c r="L652" s="402"/>
      <c r="M652" s="505" t="s">
        <v>2704</v>
      </c>
      <c r="N652" s="505" t="s">
        <v>1788</v>
      </c>
      <c r="Q652" s="493" t="s">
        <v>2047</v>
      </c>
    </row>
    <row r="653" spans="1:22" ht="15.5">
      <c r="A653" s="502">
        <v>6</v>
      </c>
      <c r="B653" s="506">
        <v>2</v>
      </c>
      <c r="C653" s="531" t="s">
        <v>2142</v>
      </c>
      <c r="D653" s="532" t="s">
        <v>209</v>
      </c>
      <c r="E653" s="531" t="s">
        <v>2053</v>
      </c>
      <c r="F653" s="531" t="s">
        <v>2123</v>
      </c>
      <c r="G653" s="531" t="s">
        <v>2057</v>
      </c>
      <c r="H653" s="512"/>
      <c r="I653" s="506"/>
      <c r="J653" s="506"/>
      <c r="K653" s="506"/>
      <c r="L653" s="402"/>
      <c r="M653" s="505" t="s">
        <v>2705</v>
      </c>
      <c r="N653" s="505" t="s">
        <v>1788</v>
      </c>
      <c r="Q653" s="493" t="s">
        <v>2047</v>
      </c>
    </row>
    <row r="654" spans="1:22" ht="15.5">
      <c r="A654" s="502">
        <v>7</v>
      </c>
      <c r="B654" s="506">
        <v>2</v>
      </c>
      <c r="C654" s="531" t="s">
        <v>2142</v>
      </c>
      <c r="D654" s="532" t="s">
        <v>209</v>
      </c>
      <c r="E654" s="531" t="s">
        <v>2053</v>
      </c>
      <c r="F654" s="531" t="s">
        <v>2123</v>
      </c>
      <c r="G654" s="531" t="s">
        <v>2057</v>
      </c>
      <c r="H654" s="531" t="s">
        <v>2057</v>
      </c>
      <c r="I654" s="506"/>
      <c r="J654" s="506"/>
      <c r="K654" s="506"/>
      <c r="L654" s="402"/>
      <c r="M654" s="505" t="s">
        <v>2706</v>
      </c>
      <c r="N654" s="505" t="s">
        <v>1788</v>
      </c>
      <c r="Q654" s="493" t="s">
        <v>2047</v>
      </c>
    </row>
    <row r="655" spans="1:22" ht="15.5">
      <c r="A655" s="508">
        <v>8</v>
      </c>
      <c r="B655" s="506">
        <v>2</v>
      </c>
      <c r="C655" s="531" t="s">
        <v>2142</v>
      </c>
      <c r="D655" s="532" t="s">
        <v>209</v>
      </c>
      <c r="E655" s="531" t="s">
        <v>2053</v>
      </c>
      <c r="F655" s="531" t="s">
        <v>2123</v>
      </c>
      <c r="G655" s="531" t="s">
        <v>2057</v>
      </c>
      <c r="H655" s="531" t="s">
        <v>2057</v>
      </c>
      <c r="I655" s="531" t="s">
        <v>2057</v>
      </c>
      <c r="J655" s="506"/>
      <c r="K655" s="506"/>
      <c r="L655" s="402"/>
      <c r="M655" s="505" t="s">
        <v>2707</v>
      </c>
      <c r="N655" s="505" t="s">
        <v>1788</v>
      </c>
      <c r="Q655" s="493" t="s">
        <v>2047</v>
      </c>
    </row>
    <row r="656" spans="1:22" ht="15.5">
      <c r="A656" s="508">
        <v>9</v>
      </c>
      <c r="B656" s="506">
        <v>2</v>
      </c>
      <c r="C656" s="531" t="s">
        <v>2142</v>
      </c>
      <c r="D656" s="532" t="s">
        <v>209</v>
      </c>
      <c r="E656" s="531" t="s">
        <v>2053</v>
      </c>
      <c r="F656" s="531" t="s">
        <v>2123</v>
      </c>
      <c r="G656" s="531" t="s">
        <v>2057</v>
      </c>
      <c r="H656" s="531" t="s">
        <v>2057</v>
      </c>
      <c r="I656" s="531" t="s">
        <v>2057</v>
      </c>
      <c r="J656" s="531" t="s">
        <v>2057</v>
      </c>
      <c r="K656" s="506"/>
      <c r="L656" s="402"/>
      <c r="M656" s="505" t="s">
        <v>2708</v>
      </c>
      <c r="N656" s="505" t="s">
        <v>1788</v>
      </c>
      <c r="Q656" s="493" t="s">
        <v>2047</v>
      </c>
    </row>
    <row r="657" spans="1:22" ht="15.5">
      <c r="A657" s="508">
        <v>10</v>
      </c>
      <c r="B657" s="512">
        <v>2</v>
      </c>
      <c r="C657" s="527" t="s">
        <v>2142</v>
      </c>
      <c r="D657" s="533" t="s">
        <v>209</v>
      </c>
      <c r="E657" s="533" t="s">
        <v>2053</v>
      </c>
      <c r="F657" s="527" t="s">
        <v>2123</v>
      </c>
      <c r="G657" s="527" t="s">
        <v>2057</v>
      </c>
      <c r="H657" s="527" t="s">
        <v>2057</v>
      </c>
      <c r="I657" s="527" t="s">
        <v>2057</v>
      </c>
      <c r="J657" s="527" t="s">
        <v>2057</v>
      </c>
      <c r="K657" s="527" t="s">
        <v>2048</v>
      </c>
      <c r="L657" s="402" t="s">
        <v>511</v>
      </c>
      <c r="M657" s="501" t="s">
        <v>1989</v>
      </c>
      <c r="N657" s="501" t="s">
        <v>1788</v>
      </c>
      <c r="O657" t="s">
        <v>511</v>
      </c>
      <c r="P657" t="e">
        <v>#N/A</v>
      </c>
      <c r="Q657" s="493">
        <v>-50234.720000000001</v>
      </c>
      <c r="R657">
        <v>30</v>
      </c>
      <c r="U657" s="500" t="s">
        <v>206</v>
      </c>
      <c r="V657" s="501">
        <v>0</v>
      </c>
    </row>
    <row r="658" spans="1:22" ht="15.5">
      <c r="A658" s="508">
        <v>10</v>
      </c>
      <c r="B658" s="512">
        <v>2</v>
      </c>
      <c r="C658" s="527" t="s">
        <v>2142</v>
      </c>
      <c r="D658" s="533" t="s">
        <v>209</v>
      </c>
      <c r="E658" s="533" t="s">
        <v>2053</v>
      </c>
      <c r="F658" s="527" t="s">
        <v>2123</v>
      </c>
      <c r="G658" s="527" t="s">
        <v>2057</v>
      </c>
      <c r="H658" s="527" t="s">
        <v>2057</v>
      </c>
      <c r="I658" s="527" t="s">
        <v>2057</v>
      </c>
      <c r="J658" s="527" t="s">
        <v>2057</v>
      </c>
      <c r="K658" s="527" t="s">
        <v>2048</v>
      </c>
      <c r="L658" s="402" t="s">
        <v>2709</v>
      </c>
      <c r="M658" s="501" t="s">
        <v>1989</v>
      </c>
      <c r="N658" s="501" t="s">
        <v>1788</v>
      </c>
      <c r="O658" t="s">
        <v>2709</v>
      </c>
      <c r="P658" t="e">
        <v>#N/A</v>
      </c>
      <c r="Q658" s="493" t="s">
        <v>2047</v>
      </c>
      <c r="R658">
        <v>30</v>
      </c>
      <c r="U658" s="500" t="s">
        <v>206</v>
      </c>
      <c r="V658" s="501">
        <v>0</v>
      </c>
    </row>
    <row r="659" spans="1:22" ht="15.5">
      <c r="A659" s="508"/>
      <c r="B659" s="512"/>
      <c r="C659" s="527"/>
      <c r="D659" s="533"/>
      <c r="E659" s="533"/>
      <c r="F659" s="527"/>
      <c r="G659" s="527"/>
      <c r="H659" s="527"/>
      <c r="I659" s="527"/>
      <c r="J659" s="527"/>
      <c r="K659" s="527"/>
      <c r="L659" s="402"/>
      <c r="M659" s="501"/>
      <c r="N659" s="501"/>
      <c r="Q659" s="493" t="s">
        <v>2047</v>
      </c>
    </row>
    <row r="660" spans="1:22" ht="15.5">
      <c r="A660" s="508">
        <v>9</v>
      </c>
      <c r="B660" s="506">
        <v>2</v>
      </c>
      <c r="C660" s="531" t="s">
        <v>2142</v>
      </c>
      <c r="D660" s="532" t="s">
        <v>209</v>
      </c>
      <c r="E660" s="531" t="s">
        <v>2053</v>
      </c>
      <c r="F660" s="531" t="s">
        <v>2123</v>
      </c>
      <c r="G660" s="531" t="s">
        <v>2057</v>
      </c>
      <c r="H660" s="531" t="s">
        <v>2057</v>
      </c>
      <c r="I660" s="531" t="s">
        <v>2057</v>
      </c>
      <c r="J660" s="531" t="s">
        <v>2048</v>
      </c>
      <c r="K660" s="506"/>
      <c r="L660" s="402"/>
      <c r="M660" s="505" t="s">
        <v>2710</v>
      </c>
      <c r="N660" s="505" t="s">
        <v>1708</v>
      </c>
      <c r="Q660" s="493" t="s">
        <v>2047</v>
      </c>
    </row>
    <row r="661" spans="1:22" ht="15.5">
      <c r="A661" s="508">
        <v>10</v>
      </c>
      <c r="B661" s="512">
        <v>2</v>
      </c>
      <c r="C661" s="527" t="s">
        <v>2142</v>
      </c>
      <c r="D661" s="533" t="s">
        <v>209</v>
      </c>
      <c r="E661" s="533" t="s">
        <v>2053</v>
      </c>
      <c r="F661" s="527" t="s">
        <v>2123</v>
      </c>
      <c r="G661" s="527" t="s">
        <v>2057</v>
      </c>
      <c r="H661" s="527" t="s">
        <v>2057</v>
      </c>
      <c r="I661" s="527" t="s">
        <v>2057</v>
      </c>
      <c r="J661" s="527" t="s">
        <v>2048</v>
      </c>
      <c r="K661" s="527" t="s">
        <v>2048</v>
      </c>
      <c r="L661" s="402" t="s">
        <v>484</v>
      </c>
      <c r="M661" s="501" t="s">
        <v>1901</v>
      </c>
      <c r="N661" s="501" t="s">
        <v>1708</v>
      </c>
      <c r="O661" t="s">
        <v>484</v>
      </c>
      <c r="P661" t="e">
        <v>#N/A</v>
      </c>
      <c r="Q661" s="493">
        <v>-1347355.71</v>
      </c>
      <c r="R661">
        <v>30</v>
      </c>
      <c r="U661" s="500" t="s">
        <v>206</v>
      </c>
      <c r="V661" s="501">
        <v>0</v>
      </c>
    </row>
    <row r="662" spans="1:22" ht="15.5">
      <c r="A662" s="508"/>
      <c r="B662" s="512"/>
      <c r="C662" s="527"/>
      <c r="D662" s="533"/>
      <c r="E662" s="533"/>
      <c r="F662" s="527"/>
      <c r="G662" s="527"/>
      <c r="H662" s="527"/>
      <c r="I662" s="527"/>
      <c r="J662" s="527"/>
      <c r="K662" s="527"/>
      <c r="L662" s="402"/>
      <c r="M662" s="501"/>
      <c r="N662" s="501"/>
      <c r="Q662" s="493" t="s">
        <v>2047</v>
      </c>
    </row>
    <row r="663" spans="1:22" ht="15.5">
      <c r="A663" s="508">
        <v>9</v>
      </c>
      <c r="B663" s="506">
        <v>2</v>
      </c>
      <c r="C663" s="531" t="s">
        <v>2142</v>
      </c>
      <c r="D663" s="532" t="s">
        <v>209</v>
      </c>
      <c r="E663" s="531" t="s">
        <v>2053</v>
      </c>
      <c r="F663" s="531" t="s">
        <v>2123</v>
      </c>
      <c r="G663" s="531" t="s">
        <v>2057</v>
      </c>
      <c r="H663" s="531" t="s">
        <v>2057</v>
      </c>
      <c r="I663" s="531" t="s">
        <v>2057</v>
      </c>
      <c r="J663" s="531" t="s">
        <v>2060</v>
      </c>
      <c r="K663" s="506"/>
      <c r="L663" s="402"/>
      <c r="M663" s="505" t="s">
        <v>2711</v>
      </c>
      <c r="N663" s="505" t="s">
        <v>1710</v>
      </c>
      <c r="Q663" s="493" t="s">
        <v>2047</v>
      </c>
    </row>
    <row r="664" spans="1:22" ht="15.5">
      <c r="A664" s="508">
        <v>10</v>
      </c>
      <c r="B664" s="512">
        <v>2</v>
      </c>
      <c r="C664" s="527" t="s">
        <v>2142</v>
      </c>
      <c r="D664" s="533" t="s">
        <v>209</v>
      </c>
      <c r="E664" s="533" t="s">
        <v>2053</v>
      </c>
      <c r="F664" s="527" t="s">
        <v>2123</v>
      </c>
      <c r="G664" s="527" t="s">
        <v>2057</v>
      </c>
      <c r="H664" s="527" t="s">
        <v>2057</v>
      </c>
      <c r="I664" s="527" t="s">
        <v>2057</v>
      </c>
      <c r="J664" s="527" t="s">
        <v>2060</v>
      </c>
      <c r="K664" s="527" t="s">
        <v>2048</v>
      </c>
      <c r="L664" s="402" t="s">
        <v>637</v>
      </c>
      <c r="M664" s="501" t="s">
        <v>1903</v>
      </c>
      <c r="N664" s="501" t="s">
        <v>1710</v>
      </c>
      <c r="O664" t="s">
        <v>637</v>
      </c>
      <c r="P664" t="e">
        <v>#N/A</v>
      </c>
      <c r="Q664" s="493">
        <v>-242.78</v>
      </c>
      <c r="R664">
        <v>30</v>
      </c>
      <c r="U664" s="500" t="s">
        <v>206</v>
      </c>
      <c r="V664" s="501">
        <v>0</v>
      </c>
    </row>
    <row r="665" spans="1:22" ht="15.5">
      <c r="A665" s="508"/>
      <c r="B665" s="512"/>
      <c r="C665" s="527"/>
      <c r="D665" s="533"/>
      <c r="E665" s="533"/>
      <c r="F665" s="527"/>
      <c r="G665" s="527"/>
      <c r="H665" s="527"/>
      <c r="I665" s="527"/>
      <c r="J665" s="527"/>
      <c r="K665" s="527"/>
      <c r="L665" s="402"/>
      <c r="M665" s="501"/>
      <c r="N665" s="501"/>
      <c r="Q665" s="493" t="s">
        <v>2047</v>
      </c>
    </row>
    <row r="666" spans="1:22" ht="15.5">
      <c r="A666" s="502">
        <v>5</v>
      </c>
      <c r="B666" s="506">
        <v>2</v>
      </c>
      <c r="C666" s="531" t="s">
        <v>2142</v>
      </c>
      <c r="D666" s="532" t="s">
        <v>209</v>
      </c>
      <c r="E666" s="531" t="s">
        <v>2053</v>
      </c>
      <c r="F666" s="531" t="s">
        <v>2136</v>
      </c>
      <c r="G666" s="506"/>
      <c r="H666" s="506"/>
      <c r="I666" s="506"/>
      <c r="J666" s="506"/>
      <c r="K666" s="506"/>
      <c r="L666" s="402"/>
      <c r="M666" s="505" t="s">
        <v>2712</v>
      </c>
      <c r="N666" s="505" t="s">
        <v>2713</v>
      </c>
      <c r="Q666" s="493" t="s">
        <v>2047</v>
      </c>
    </row>
    <row r="667" spans="1:22" ht="15.5">
      <c r="A667" s="502">
        <v>6</v>
      </c>
      <c r="B667" s="506">
        <v>2</v>
      </c>
      <c r="C667" s="531" t="s">
        <v>2142</v>
      </c>
      <c r="D667" s="532" t="s">
        <v>209</v>
      </c>
      <c r="E667" s="531" t="s">
        <v>2053</v>
      </c>
      <c r="F667" s="531" t="s">
        <v>2136</v>
      </c>
      <c r="G667" s="531" t="s">
        <v>2057</v>
      </c>
      <c r="H667" s="512"/>
      <c r="I667" s="506"/>
      <c r="J667" s="506"/>
      <c r="K667" s="506"/>
      <c r="L667" s="402"/>
      <c r="M667" s="505" t="s">
        <v>2714</v>
      </c>
      <c r="N667" s="505" t="s">
        <v>2713</v>
      </c>
      <c r="Q667" s="493" t="s">
        <v>2047</v>
      </c>
    </row>
    <row r="668" spans="1:22" ht="15.5">
      <c r="A668" s="502">
        <v>7</v>
      </c>
      <c r="B668" s="506">
        <v>2</v>
      </c>
      <c r="C668" s="531" t="s">
        <v>2142</v>
      </c>
      <c r="D668" s="532" t="s">
        <v>209</v>
      </c>
      <c r="E668" s="531" t="s">
        <v>2053</v>
      </c>
      <c r="F668" s="531" t="s">
        <v>2136</v>
      </c>
      <c r="G668" s="531" t="s">
        <v>2057</v>
      </c>
      <c r="H668" s="531" t="s">
        <v>2057</v>
      </c>
      <c r="I668" s="506"/>
      <c r="J668" s="506"/>
      <c r="K668" s="506"/>
      <c r="L668" s="402"/>
      <c r="M668" s="505" t="s">
        <v>2715</v>
      </c>
      <c r="N668" s="505" t="s">
        <v>2713</v>
      </c>
      <c r="Q668" s="493" t="s">
        <v>2047</v>
      </c>
    </row>
    <row r="669" spans="1:22" ht="15.5">
      <c r="A669" s="508">
        <v>8</v>
      </c>
      <c r="B669" s="506">
        <v>2</v>
      </c>
      <c r="C669" s="531" t="s">
        <v>2142</v>
      </c>
      <c r="D669" s="532" t="s">
        <v>209</v>
      </c>
      <c r="E669" s="531" t="s">
        <v>2053</v>
      </c>
      <c r="F669" s="531" t="s">
        <v>2136</v>
      </c>
      <c r="G669" s="531" t="s">
        <v>2057</v>
      </c>
      <c r="H669" s="531" t="s">
        <v>2057</v>
      </c>
      <c r="I669" s="531" t="s">
        <v>2057</v>
      </c>
      <c r="J669" s="506"/>
      <c r="K669" s="506"/>
      <c r="L669" s="402"/>
      <c r="M669" s="505" t="s">
        <v>2716</v>
      </c>
      <c r="N669" s="505" t="s">
        <v>2713</v>
      </c>
      <c r="Q669" s="493" t="s">
        <v>2047</v>
      </c>
    </row>
    <row r="670" spans="1:22" ht="15.5">
      <c r="A670" s="508">
        <v>9</v>
      </c>
      <c r="B670" s="506">
        <v>2</v>
      </c>
      <c r="C670" s="531" t="s">
        <v>2142</v>
      </c>
      <c r="D670" s="532" t="s">
        <v>209</v>
      </c>
      <c r="E670" s="531" t="s">
        <v>2053</v>
      </c>
      <c r="F670" s="531" t="s">
        <v>2136</v>
      </c>
      <c r="G670" s="531" t="s">
        <v>2057</v>
      </c>
      <c r="H670" s="531" t="s">
        <v>2057</v>
      </c>
      <c r="I670" s="531" t="s">
        <v>2057</v>
      </c>
      <c r="J670" s="531" t="s">
        <v>2053</v>
      </c>
      <c r="K670" s="506"/>
      <c r="L670" s="402"/>
      <c r="M670" s="505" t="s">
        <v>2717</v>
      </c>
      <c r="N670" s="505" t="s">
        <v>2718</v>
      </c>
      <c r="Q670" s="493" t="s">
        <v>2047</v>
      </c>
    </row>
    <row r="671" spans="1:22" ht="15.5">
      <c r="A671" s="508">
        <v>10</v>
      </c>
      <c r="B671" s="512">
        <v>2</v>
      </c>
      <c r="C671" s="527" t="s">
        <v>2142</v>
      </c>
      <c r="D671" s="533" t="s">
        <v>209</v>
      </c>
      <c r="E671" s="533" t="s">
        <v>2053</v>
      </c>
      <c r="F671" s="527" t="s">
        <v>2136</v>
      </c>
      <c r="G671" s="527" t="s">
        <v>2057</v>
      </c>
      <c r="H671" s="527" t="s">
        <v>2057</v>
      </c>
      <c r="I671" s="527" t="s">
        <v>2057</v>
      </c>
      <c r="J671" s="527" t="s">
        <v>2053</v>
      </c>
      <c r="K671" s="527" t="s">
        <v>2048</v>
      </c>
      <c r="L671" s="402" t="s">
        <v>2719</v>
      </c>
      <c r="M671" s="501" t="s">
        <v>2720</v>
      </c>
      <c r="N671" s="501" t="s">
        <v>2718</v>
      </c>
      <c r="O671" t="s">
        <v>2719</v>
      </c>
      <c r="P671" t="e">
        <v>#N/A</v>
      </c>
      <c r="Q671" s="493" t="s">
        <v>2047</v>
      </c>
      <c r="R671">
        <v>30</v>
      </c>
      <c r="U671" s="500" t="s">
        <v>206</v>
      </c>
      <c r="V671" s="501">
        <v>0</v>
      </c>
    </row>
    <row r="672" spans="1:22" ht="15.5">
      <c r="A672" s="508"/>
      <c r="B672" s="512"/>
      <c r="C672" s="527"/>
      <c r="D672" s="533"/>
      <c r="E672" s="533"/>
      <c r="F672" s="527"/>
      <c r="G672" s="527"/>
      <c r="H672" s="527"/>
      <c r="I672" s="527"/>
      <c r="J672" s="527"/>
      <c r="K672" s="527"/>
      <c r="L672" s="402"/>
      <c r="M672" s="501"/>
      <c r="N672" s="501"/>
      <c r="U672" s="500"/>
      <c r="V672" s="501"/>
    </row>
    <row r="673" spans="1:22" ht="15.5">
      <c r="A673" s="508">
        <v>3</v>
      </c>
      <c r="B673" s="506">
        <v>2</v>
      </c>
      <c r="C673" s="531" t="s">
        <v>2142</v>
      </c>
      <c r="D673" s="532" t="s">
        <v>2096</v>
      </c>
      <c r="E673" s="531"/>
      <c r="F673" s="527"/>
      <c r="G673" s="527"/>
      <c r="H673" s="527"/>
      <c r="I673" s="527"/>
      <c r="J673" s="505"/>
      <c r="K673" s="505"/>
      <c r="L673" s="402"/>
      <c r="M673" s="505" t="s">
        <v>2721</v>
      </c>
      <c r="N673" s="505" t="s">
        <v>2722</v>
      </c>
      <c r="Q673" s="493" t="s">
        <v>2047</v>
      </c>
    </row>
    <row r="674" spans="1:22" ht="15.5">
      <c r="A674" s="508">
        <v>4</v>
      </c>
      <c r="B674" s="506">
        <v>2</v>
      </c>
      <c r="C674" s="531" t="s">
        <v>2142</v>
      </c>
      <c r="D674" s="532" t="s">
        <v>2096</v>
      </c>
      <c r="E674" s="531" t="s">
        <v>2053</v>
      </c>
      <c r="F674" s="527"/>
      <c r="G674" s="527"/>
      <c r="H674" s="527"/>
      <c r="I674" s="527"/>
      <c r="J674" s="505"/>
      <c r="K674" s="505"/>
      <c r="L674" s="402"/>
      <c r="M674" s="505" t="s">
        <v>2723</v>
      </c>
      <c r="N674" s="505" t="s">
        <v>2724</v>
      </c>
      <c r="Q674" s="493" t="s">
        <v>2047</v>
      </c>
    </row>
    <row r="675" spans="1:22" ht="15.5">
      <c r="A675" s="502">
        <v>5</v>
      </c>
      <c r="B675" s="506">
        <v>2</v>
      </c>
      <c r="C675" s="531" t="s">
        <v>2142</v>
      </c>
      <c r="D675" s="532" t="s">
        <v>2096</v>
      </c>
      <c r="E675" s="531" t="s">
        <v>2053</v>
      </c>
      <c r="F675" s="531" t="s">
        <v>2123</v>
      </c>
      <c r="G675" s="531"/>
      <c r="H675" s="527"/>
      <c r="I675" s="527"/>
      <c r="J675" s="506"/>
      <c r="K675" s="506"/>
      <c r="L675" s="402"/>
      <c r="M675" s="505" t="s">
        <v>2725</v>
      </c>
      <c r="N675" s="505" t="s">
        <v>2724</v>
      </c>
      <c r="Q675" s="493" t="s">
        <v>2047</v>
      </c>
    </row>
    <row r="676" spans="1:22" ht="15.5">
      <c r="A676" s="502">
        <v>6</v>
      </c>
      <c r="B676" s="506">
        <v>2</v>
      </c>
      <c r="C676" s="531" t="s">
        <v>2142</v>
      </c>
      <c r="D676" s="532" t="s">
        <v>2096</v>
      </c>
      <c r="E676" s="531" t="s">
        <v>2053</v>
      </c>
      <c r="F676" s="531" t="s">
        <v>2123</v>
      </c>
      <c r="G676" s="531" t="s">
        <v>2057</v>
      </c>
      <c r="H676" s="527"/>
      <c r="I676" s="527"/>
      <c r="J676" s="506"/>
      <c r="K676" s="506"/>
      <c r="L676" s="402"/>
      <c r="M676" s="505" t="s">
        <v>2726</v>
      </c>
      <c r="N676" s="505" t="s">
        <v>2724</v>
      </c>
      <c r="Q676" s="493" t="s">
        <v>2047</v>
      </c>
    </row>
    <row r="677" spans="1:22" ht="15.5">
      <c r="A677" s="503">
        <v>7</v>
      </c>
      <c r="B677" s="506">
        <v>2</v>
      </c>
      <c r="C677" s="531" t="s">
        <v>2142</v>
      </c>
      <c r="D677" s="532" t="s">
        <v>2096</v>
      </c>
      <c r="E677" s="531" t="s">
        <v>2053</v>
      </c>
      <c r="F677" s="531" t="s">
        <v>2123</v>
      </c>
      <c r="G677" s="531" t="s">
        <v>2057</v>
      </c>
      <c r="H677" s="531" t="s">
        <v>2057</v>
      </c>
      <c r="I677" s="531"/>
      <c r="J677" s="506"/>
      <c r="K677" s="506"/>
      <c r="L677" s="402"/>
      <c r="M677" s="505" t="s">
        <v>2727</v>
      </c>
      <c r="N677" s="505" t="s">
        <v>2724</v>
      </c>
      <c r="Q677" s="493" t="s">
        <v>2047</v>
      </c>
    </row>
    <row r="678" spans="1:22" ht="15.5">
      <c r="A678" s="508">
        <v>8</v>
      </c>
      <c r="B678" s="506">
        <v>2</v>
      </c>
      <c r="C678" s="531" t="s">
        <v>2142</v>
      </c>
      <c r="D678" s="532" t="s">
        <v>2096</v>
      </c>
      <c r="E678" s="531" t="s">
        <v>2053</v>
      </c>
      <c r="F678" s="531" t="s">
        <v>2123</v>
      </c>
      <c r="G678" s="531" t="s">
        <v>2057</v>
      </c>
      <c r="H678" s="531" t="s">
        <v>2057</v>
      </c>
      <c r="I678" s="531" t="s">
        <v>2053</v>
      </c>
      <c r="J678" s="506"/>
      <c r="K678" s="506"/>
      <c r="L678" s="402"/>
      <c r="M678" s="505" t="s">
        <v>2728</v>
      </c>
      <c r="N678" s="505" t="s">
        <v>1769</v>
      </c>
      <c r="Q678" s="493" t="s">
        <v>2047</v>
      </c>
    </row>
    <row r="679" spans="1:22" ht="15.5">
      <c r="A679" s="508">
        <v>9</v>
      </c>
      <c r="B679" s="506">
        <v>2</v>
      </c>
      <c r="C679" s="531" t="s">
        <v>2142</v>
      </c>
      <c r="D679" s="532" t="s">
        <v>2096</v>
      </c>
      <c r="E679" s="531" t="s">
        <v>2053</v>
      </c>
      <c r="F679" s="531" t="s">
        <v>2123</v>
      </c>
      <c r="G679" s="531" t="s">
        <v>2057</v>
      </c>
      <c r="H679" s="531" t="s">
        <v>2057</v>
      </c>
      <c r="I679" s="531" t="s">
        <v>2053</v>
      </c>
      <c r="J679" s="531" t="s">
        <v>2053</v>
      </c>
      <c r="K679" s="506"/>
      <c r="L679" s="402"/>
      <c r="M679" s="505" t="s">
        <v>2729</v>
      </c>
      <c r="N679" s="505" t="s">
        <v>1769</v>
      </c>
      <c r="Q679" s="493" t="s">
        <v>2047</v>
      </c>
    </row>
    <row r="680" spans="1:22" ht="15.5">
      <c r="A680" s="508">
        <v>10</v>
      </c>
      <c r="B680" s="512">
        <v>2</v>
      </c>
      <c r="C680" s="527" t="s">
        <v>2142</v>
      </c>
      <c r="D680" s="533" t="s">
        <v>2096</v>
      </c>
      <c r="E680" s="533" t="s">
        <v>2053</v>
      </c>
      <c r="F680" s="527" t="s">
        <v>2123</v>
      </c>
      <c r="G680" s="527" t="s">
        <v>2057</v>
      </c>
      <c r="H680" s="527" t="s">
        <v>2057</v>
      </c>
      <c r="I680" s="527" t="s">
        <v>2053</v>
      </c>
      <c r="J680" s="527" t="s">
        <v>2053</v>
      </c>
      <c r="K680" s="527" t="s">
        <v>2048</v>
      </c>
      <c r="L680" s="402" t="s">
        <v>483</v>
      </c>
      <c r="M680" s="501" t="s">
        <v>1961</v>
      </c>
      <c r="N680" s="501" t="s">
        <v>1769</v>
      </c>
      <c r="O680" t="s">
        <v>483</v>
      </c>
      <c r="P680" t="e">
        <v>#N/A</v>
      </c>
      <c r="Q680" s="493">
        <v>-4531.4799999999996</v>
      </c>
      <c r="R680">
        <v>30</v>
      </c>
      <c r="U680" s="500" t="s">
        <v>206</v>
      </c>
      <c r="V680" s="501">
        <v>0</v>
      </c>
    </row>
    <row r="681" spans="1:22" ht="15.5">
      <c r="A681" s="508"/>
      <c r="B681" s="512"/>
      <c r="C681" s="527"/>
      <c r="D681" s="533"/>
      <c r="E681" s="533"/>
      <c r="F681" s="527"/>
      <c r="G681" s="527"/>
      <c r="H681" s="527"/>
      <c r="I681" s="527"/>
      <c r="J681" s="527"/>
      <c r="K681" s="527"/>
      <c r="L681" s="402"/>
      <c r="M681" s="501"/>
      <c r="N681" s="501"/>
      <c r="Q681" s="493" t="s">
        <v>2047</v>
      </c>
    </row>
    <row r="682" spans="1:22" ht="15.5">
      <c r="A682" s="508">
        <v>8</v>
      </c>
      <c r="B682" s="506">
        <v>2</v>
      </c>
      <c r="C682" s="531" t="s">
        <v>2142</v>
      </c>
      <c r="D682" s="532" t="s">
        <v>2096</v>
      </c>
      <c r="E682" s="531" t="s">
        <v>2053</v>
      </c>
      <c r="F682" s="531" t="s">
        <v>2123</v>
      </c>
      <c r="G682" s="531" t="s">
        <v>2057</v>
      </c>
      <c r="H682" s="531" t="s">
        <v>2057</v>
      </c>
      <c r="I682" s="531" t="s">
        <v>2060</v>
      </c>
      <c r="J682" s="506"/>
      <c r="K682" s="506"/>
      <c r="L682" s="402"/>
      <c r="M682" s="505" t="s">
        <v>2730</v>
      </c>
      <c r="N682" s="505" t="s">
        <v>1706</v>
      </c>
      <c r="Q682" s="493" t="s">
        <v>2047</v>
      </c>
    </row>
    <row r="683" spans="1:22" ht="15.5">
      <c r="A683" s="508">
        <v>9</v>
      </c>
      <c r="B683" s="506">
        <v>2</v>
      </c>
      <c r="C683" s="531" t="s">
        <v>2142</v>
      </c>
      <c r="D683" s="532" t="s">
        <v>2096</v>
      </c>
      <c r="E683" s="531" t="s">
        <v>2053</v>
      </c>
      <c r="F683" s="531" t="s">
        <v>2123</v>
      </c>
      <c r="G683" s="531" t="s">
        <v>2057</v>
      </c>
      <c r="H683" s="531" t="s">
        <v>2057</v>
      </c>
      <c r="I683" s="531" t="s">
        <v>2060</v>
      </c>
      <c r="J683" s="531" t="s">
        <v>2071</v>
      </c>
      <c r="K683" s="506"/>
      <c r="L683" s="402"/>
      <c r="M683" s="505" t="s">
        <v>2731</v>
      </c>
      <c r="N683" s="505" t="s">
        <v>1706</v>
      </c>
      <c r="Q683" s="493" t="s">
        <v>2047</v>
      </c>
    </row>
    <row r="684" spans="1:22" ht="15.5">
      <c r="A684" s="508">
        <v>10</v>
      </c>
      <c r="B684" s="512">
        <v>2</v>
      </c>
      <c r="C684" s="527" t="s">
        <v>2142</v>
      </c>
      <c r="D684" s="533" t="s">
        <v>2096</v>
      </c>
      <c r="E684" s="533" t="s">
        <v>2053</v>
      </c>
      <c r="F684" s="527" t="s">
        <v>2123</v>
      </c>
      <c r="G684" s="527" t="s">
        <v>2057</v>
      </c>
      <c r="H684" s="527" t="s">
        <v>2057</v>
      </c>
      <c r="I684" s="527" t="s">
        <v>2060</v>
      </c>
      <c r="J684" s="527" t="s">
        <v>2071</v>
      </c>
      <c r="K684" s="527" t="s">
        <v>2048</v>
      </c>
      <c r="L684" s="402" t="s">
        <v>487</v>
      </c>
      <c r="M684" s="501" t="s">
        <v>1899</v>
      </c>
      <c r="N684" s="501" t="s">
        <v>1706</v>
      </c>
      <c r="O684" t="s">
        <v>487</v>
      </c>
      <c r="P684" t="e">
        <v>#N/A</v>
      </c>
      <c r="Q684" s="493">
        <v>-4999.83</v>
      </c>
      <c r="R684">
        <v>30</v>
      </c>
      <c r="U684" s="500" t="s">
        <v>206</v>
      </c>
      <c r="V684" s="501">
        <v>0</v>
      </c>
    </row>
    <row r="685" spans="1:22" ht="15.5">
      <c r="A685" s="518"/>
      <c r="B685" s="515"/>
      <c r="C685" s="515"/>
      <c r="D685" s="515"/>
      <c r="E685" s="515"/>
      <c r="F685" s="515"/>
      <c r="G685" s="515"/>
      <c r="H685" s="515"/>
      <c r="I685" s="515"/>
      <c r="J685" s="515"/>
      <c r="K685" s="515"/>
      <c r="L685" s="402"/>
      <c r="M685" s="506"/>
      <c r="N685" s="520"/>
      <c r="Q685" s="493" t="s">
        <v>2047</v>
      </c>
    </row>
    <row r="686" spans="1:22" ht="15.5">
      <c r="A686" s="508">
        <v>2</v>
      </c>
      <c r="B686" s="505">
        <v>2</v>
      </c>
      <c r="C686" s="531" t="s">
        <v>2144</v>
      </c>
      <c r="D686" s="505"/>
      <c r="E686" s="505"/>
      <c r="F686" s="505"/>
      <c r="G686" s="505"/>
      <c r="H686" s="505"/>
      <c r="I686" s="505"/>
      <c r="J686" s="505"/>
      <c r="K686" s="505"/>
      <c r="L686" s="402"/>
      <c r="M686" s="505" t="s">
        <v>2732</v>
      </c>
      <c r="N686" s="505" t="s">
        <v>2733</v>
      </c>
      <c r="Q686" s="493" t="s">
        <v>2047</v>
      </c>
    </row>
    <row r="687" spans="1:22" ht="15.5">
      <c r="A687" s="508">
        <v>3</v>
      </c>
      <c r="B687" s="505">
        <v>2</v>
      </c>
      <c r="C687" s="531" t="s">
        <v>2144</v>
      </c>
      <c r="D687" s="531" t="s">
        <v>209</v>
      </c>
      <c r="E687" s="505"/>
      <c r="F687" s="505"/>
      <c r="G687" s="505"/>
      <c r="H687" s="505"/>
      <c r="I687" s="505"/>
      <c r="J687" s="505"/>
      <c r="K687" s="505"/>
      <c r="L687" s="402"/>
      <c r="M687" s="505" t="s">
        <v>2734</v>
      </c>
      <c r="N687" s="505" t="s">
        <v>2733</v>
      </c>
      <c r="Q687" s="493" t="s">
        <v>2047</v>
      </c>
    </row>
    <row r="688" spans="1:22" ht="15.5">
      <c r="A688" s="508">
        <v>4</v>
      </c>
      <c r="B688" s="505">
        <v>2</v>
      </c>
      <c r="C688" s="531" t="s">
        <v>2144</v>
      </c>
      <c r="D688" s="531" t="s">
        <v>209</v>
      </c>
      <c r="E688" s="531" t="s">
        <v>2053</v>
      </c>
      <c r="F688" s="505"/>
      <c r="G688" s="505"/>
      <c r="H688" s="505"/>
      <c r="I688" s="505"/>
      <c r="J688" s="505"/>
      <c r="K688" s="505"/>
      <c r="L688" s="402"/>
      <c r="M688" s="505" t="s">
        <v>2735</v>
      </c>
      <c r="N688" s="505" t="s">
        <v>1709</v>
      </c>
      <c r="Q688" s="493" t="s">
        <v>2047</v>
      </c>
    </row>
    <row r="689" spans="1:23" ht="15.5">
      <c r="A689" s="502">
        <v>5</v>
      </c>
      <c r="B689" s="506">
        <v>2</v>
      </c>
      <c r="C689" s="531" t="s">
        <v>2144</v>
      </c>
      <c r="D689" s="532" t="s">
        <v>209</v>
      </c>
      <c r="E689" s="531" t="s">
        <v>2053</v>
      </c>
      <c r="F689" s="531" t="s">
        <v>2057</v>
      </c>
      <c r="G689" s="506"/>
      <c r="H689" s="506"/>
      <c r="I689" s="506"/>
      <c r="J689" s="506"/>
      <c r="K689" s="506"/>
      <c r="L689" s="402"/>
      <c r="M689" s="505" t="s">
        <v>2736</v>
      </c>
      <c r="N689" s="505" t="s">
        <v>1709</v>
      </c>
      <c r="Q689" s="493" t="s">
        <v>2047</v>
      </c>
    </row>
    <row r="690" spans="1:23" ht="15.5">
      <c r="A690" s="502">
        <v>6</v>
      </c>
      <c r="B690" s="506">
        <v>2</v>
      </c>
      <c r="C690" s="531" t="s">
        <v>2144</v>
      </c>
      <c r="D690" s="532" t="s">
        <v>209</v>
      </c>
      <c r="E690" s="531" t="s">
        <v>2053</v>
      </c>
      <c r="F690" s="531" t="s">
        <v>2057</v>
      </c>
      <c r="G690" s="531" t="s">
        <v>2057</v>
      </c>
      <c r="H690" s="512"/>
      <c r="I690" s="506"/>
      <c r="J690" s="506"/>
      <c r="K690" s="506"/>
      <c r="L690" s="402"/>
      <c r="M690" s="505" t="s">
        <v>2737</v>
      </c>
      <c r="N690" s="505" t="s">
        <v>1709</v>
      </c>
      <c r="Q690" s="493" t="s">
        <v>2047</v>
      </c>
    </row>
    <row r="691" spans="1:23" ht="15.5">
      <c r="A691" s="502">
        <v>7</v>
      </c>
      <c r="B691" s="506">
        <v>2</v>
      </c>
      <c r="C691" s="531" t="s">
        <v>2144</v>
      </c>
      <c r="D691" s="532" t="s">
        <v>209</v>
      </c>
      <c r="E691" s="531" t="s">
        <v>2053</v>
      </c>
      <c r="F691" s="531" t="s">
        <v>2057</v>
      </c>
      <c r="G691" s="531" t="s">
        <v>2057</v>
      </c>
      <c r="H691" s="531" t="s">
        <v>2057</v>
      </c>
      <c r="I691" s="506"/>
      <c r="J691" s="506"/>
      <c r="K691" s="506"/>
      <c r="L691" s="402"/>
      <c r="M691" s="505" t="s">
        <v>2738</v>
      </c>
      <c r="N691" s="505" t="s">
        <v>1709</v>
      </c>
      <c r="Q691" s="493" t="s">
        <v>2047</v>
      </c>
    </row>
    <row r="692" spans="1:23" ht="15.5">
      <c r="A692" s="508">
        <v>8</v>
      </c>
      <c r="B692" s="506">
        <v>2</v>
      </c>
      <c r="C692" s="531" t="s">
        <v>2144</v>
      </c>
      <c r="D692" s="532" t="s">
        <v>209</v>
      </c>
      <c r="E692" s="531" t="s">
        <v>2053</v>
      </c>
      <c r="F692" s="531" t="s">
        <v>2057</v>
      </c>
      <c r="G692" s="531" t="s">
        <v>2057</v>
      </c>
      <c r="H692" s="531" t="s">
        <v>2057</v>
      </c>
      <c r="I692" s="531" t="s">
        <v>2057</v>
      </c>
      <c r="J692" s="506"/>
      <c r="K692" s="506"/>
      <c r="L692" s="402"/>
      <c r="M692" s="505" t="s">
        <v>2739</v>
      </c>
      <c r="N692" s="505" t="s">
        <v>1709</v>
      </c>
      <c r="Q692" s="493" t="s">
        <v>2047</v>
      </c>
    </row>
    <row r="693" spans="1:23" ht="15.5">
      <c r="A693" s="508">
        <v>9</v>
      </c>
      <c r="B693" s="506">
        <v>2</v>
      </c>
      <c r="C693" s="531" t="s">
        <v>2144</v>
      </c>
      <c r="D693" s="532" t="s">
        <v>209</v>
      </c>
      <c r="E693" s="531" t="s">
        <v>2053</v>
      </c>
      <c r="F693" s="531" t="s">
        <v>2057</v>
      </c>
      <c r="G693" s="531" t="s">
        <v>2057</v>
      </c>
      <c r="H693" s="531" t="s">
        <v>2057</v>
      </c>
      <c r="I693" s="531" t="s">
        <v>2057</v>
      </c>
      <c r="J693" s="531" t="s">
        <v>2057</v>
      </c>
      <c r="K693" s="506"/>
      <c r="L693" s="402"/>
      <c r="M693" s="505" t="s">
        <v>2740</v>
      </c>
      <c r="N693" s="505" t="s">
        <v>1709</v>
      </c>
      <c r="Q693" s="493" t="s">
        <v>2047</v>
      </c>
    </row>
    <row r="694" spans="1:23" ht="15.5">
      <c r="A694" s="508">
        <v>10</v>
      </c>
      <c r="B694" s="512">
        <v>2</v>
      </c>
      <c r="C694" s="527" t="s">
        <v>2144</v>
      </c>
      <c r="D694" s="533" t="s">
        <v>209</v>
      </c>
      <c r="E694" s="533" t="s">
        <v>2053</v>
      </c>
      <c r="F694" s="527" t="s">
        <v>2057</v>
      </c>
      <c r="G694" s="527" t="s">
        <v>2057</v>
      </c>
      <c r="H694" s="527" t="s">
        <v>2057</v>
      </c>
      <c r="I694" s="527" t="s">
        <v>2057</v>
      </c>
      <c r="J694" s="527" t="s">
        <v>2057</v>
      </c>
      <c r="K694" s="527" t="s">
        <v>2048</v>
      </c>
      <c r="L694" s="402" t="s">
        <v>490</v>
      </c>
      <c r="M694" s="501" t="s">
        <v>1902</v>
      </c>
      <c r="N694" s="501" t="s">
        <v>1709</v>
      </c>
      <c r="O694" t="s">
        <v>490</v>
      </c>
      <c r="P694" t="e">
        <v>#N/A</v>
      </c>
      <c r="Q694" s="493">
        <v>-5058.33</v>
      </c>
      <c r="R694" t="s">
        <v>2741</v>
      </c>
      <c r="U694" s="500" t="s">
        <v>206</v>
      </c>
      <c r="V694" s="501">
        <v>0</v>
      </c>
    </row>
    <row r="695" spans="1:23" ht="15.5">
      <c r="A695" s="508">
        <v>10</v>
      </c>
      <c r="B695" s="512">
        <v>2</v>
      </c>
      <c r="C695" s="527" t="s">
        <v>2144</v>
      </c>
      <c r="D695" s="533" t="s">
        <v>209</v>
      </c>
      <c r="E695" s="533" t="s">
        <v>2053</v>
      </c>
      <c r="F695" s="527" t="s">
        <v>2057</v>
      </c>
      <c r="G695" s="527" t="s">
        <v>2057</v>
      </c>
      <c r="H695" s="527" t="s">
        <v>2057</v>
      </c>
      <c r="I695" s="527" t="s">
        <v>2057</v>
      </c>
      <c r="J695" s="527" t="s">
        <v>2057</v>
      </c>
      <c r="K695" s="527" t="s">
        <v>2048</v>
      </c>
      <c r="L695" s="402" t="s">
        <v>491</v>
      </c>
      <c r="M695" s="501" t="s">
        <v>1902</v>
      </c>
      <c r="N695" s="501" t="s">
        <v>1709</v>
      </c>
      <c r="O695" t="s">
        <v>491</v>
      </c>
      <c r="P695" t="e">
        <v>#N/A</v>
      </c>
      <c r="Q695" s="493">
        <v>-8435.7199999999993</v>
      </c>
      <c r="R695">
        <v>30</v>
      </c>
      <c r="U695" s="500" t="s">
        <v>206</v>
      </c>
      <c r="V695" s="501">
        <v>0</v>
      </c>
    </row>
    <row r="696" spans="1:23" ht="15.5">
      <c r="A696" s="508">
        <v>10</v>
      </c>
      <c r="B696" s="512">
        <v>2</v>
      </c>
      <c r="C696" s="527" t="s">
        <v>2144</v>
      </c>
      <c r="D696" s="533" t="s">
        <v>209</v>
      </c>
      <c r="E696" s="533" t="s">
        <v>2053</v>
      </c>
      <c r="F696" s="527" t="s">
        <v>2057</v>
      </c>
      <c r="G696" s="527" t="s">
        <v>2057</v>
      </c>
      <c r="H696" s="527" t="s">
        <v>2057</v>
      </c>
      <c r="I696" s="527" t="s">
        <v>2057</v>
      </c>
      <c r="J696" s="527" t="s">
        <v>2057</v>
      </c>
      <c r="K696" s="527" t="s">
        <v>2048</v>
      </c>
      <c r="L696" s="402" t="s">
        <v>492</v>
      </c>
      <c r="M696" s="501" t="s">
        <v>1902</v>
      </c>
      <c r="N696" s="501" t="s">
        <v>1709</v>
      </c>
      <c r="O696" t="s">
        <v>492</v>
      </c>
      <c r="P696" t="e">
        <v>#N/A</v>
      </c>
      <c r="Q696" s="493">
        <v>-1002.48</v>
      </c>
      <c r="R696" t="s">
        <v>2741</v>
      </c>
      <c r="U696" s="500" t="s">
        <v>206</v>
      </c>
      <c r="V696" s="501">
        <v>0</v>
      </c>
    </row>
    <row r="697" spans="1:23" ht="15.5">
      <c r="A697" s="518"/>
      <c r="B697" s="515"/>
      <c r="C697" s="515"/>
      <c r="D697" s="515"/>
      <c r="E697" s="515"/>
      <c r="F697" s="515"/>
      <c r="G697" s="515"/>
      <c r="H697" s="515"/>
      <c r="I697" s="515"/>
      <c r="J697" s="515"/>
      <c r="K697" s="515"/>
      <c r="L697" s="402"/>
      <c r="M697" s="506"/>
      <c r="N697" s="520"/>
      <c r="Q697" s="493" t="s">
        <v>2047</v>
      </c>
    </row>
    <row r="698" spans="1:23" ht="15.5">
      <c r="A698" s="508">
        <v>4</v>
      </c>
      <c r="B698" s="505">
        <v>2</v>
      </c>
      <c r="C698" s="531" t="s">
        <v>2144</v>
      </c>
      <c r="D698" s="531" t="s">
        <v>209</v>
      </c>
      <c r="E698" s="531" t="s">
        <v>2071</v>
      </c>
      <c r="F698" s="505"/>
      <c r="G698" s="505"/>
      <c r="H698" s="505"/>
      <c r="I698" s="505"/>
      <c r="J698" s="505"/>
      <c r="K698" s="505"/>
      <c r="L698" s="402"/>
      <c r="M698" s="505" t="s">
        <v>2742</v>
      </c>
      <c r="N698" s="505" t="s">
        <v>2743</v>
      </c>
      <c r="Q698" s="493" t="s">
        <v>2047</v>
      </c>
    </row>
    <row r="699" spans="1:23" ht="15.5">
      <c r="A699" s="502">
        <v>5</v>
      </c>
      <c r="B699" s="506">
        <v>2</v>
      </c>
      <c r="C699" s="531" t="s">
        <v>2144</v>
      </c>
      <c r="D699" s="532" t="s">
        <v>209</v>
      </c>
      <c r="E699" s="531" t="s">
        <v>2071</v>
      </c>
      <c r="F699" s="531" t="s">
        <v>2057</v>
      </c>
      <c r="G699" s="506"/>
      <c r="H699" s="506"/>
      <c r="I699" s="506"/>
      <c r="J699" s="506"/>
      <c r="K699" s="506"/>
      <c r="L699" s="402"/>
      <c r="M699" s="505" t="s">
        <v>2744</v>
      </c>
      <c r="N699" s="505" t="s">
        <v>2743</v>
      </c>
      <c r="Q699" s="493" t="s">
        <v>2047</v>
      </c>
    </row>
    <row r="700" spans="1:23" ht="15.5">
      <c r="A700" s="502">
        <v>6</v>
      </c>
      <c r="B700" s="506">
        <v>2</v>
      </c>
      <c r="C700" s="531" t="s">
        <v>2144</v>
      </c>
      <c r="D700" s="532" t="s">
        <v>209</v>
      </c>
      <c r="E700" s="531" t="s">
        <v>2071</v>
      </c>
      <c r="F700" s="531" t="s">
        <v>2057</v>
      </c>
      <c r="G700" s="531" t="s">
        <v>2057</v>
      </c>
      <c r="H700" s="512"/>
      <c r="I700" s="506"/>
      <c r="J700" s="506"/>
      <c r="K700" s="506"/>
      <c r="L700" s="402"/>
      <c r="M700" s="505" t="s">
        <v>2745</v>
      </c>
      <c r="N700" s="505" t="s">
        <v>2743</v>
      </c>
      <c r="Q700" s="493" t="s">
        <v>2047</v>
      </c>
    </row>
    <row r="701" spans="1:23" ht="15.5">
      <c r="A701" s="502">
        <v>7</v>
      </c>
      <c r="B701" s="506">
        <v>2</v>
      </c>
      <c r="C701" s="531" t="s">
        <v>2144</v>
      </c>
      <c r="D701" s="532" t="s">
        <v>209</v>
      </c>
      <c r="E701" s="531" t="s">
        <v>2071</v>
      </c>
      <c r="F701" s="531" t="s">
        <v>2057</v>
      </c>
      <c r="G701" s="531" t="s">
        <v>2057</v>
      </c>
      <c r="H701" s="531" t="s">
        <v>2057</v>
      </c>
      <c r="I701" s="506"/>
      <c r="J701" s="506"/>
      <c r="K701" s="506"/>
      <c r="L701" s="402"/>
      <c r="M701" s="505" t="s">
        <v>2746</v>
      </c>
      <c r="N701" s="505" t="s">
        <v>2743</v>
      </c>
      <c r="Q701" s="493" t="s">
        <v>2047</v>
      </c>
    </row>
    <row r="702" spans="1:23" ht="15.5">
      <c r="A702" s="508">
        <v>8</v>
      </c>
      <c r="B702" s="506">
        <v>2</v>
      </c>
      <c r="C702" s="531" t="s">
        <v>2144</v>
      </c>
      <c r="D702" s="532" t="s">
        <v>209</v>
      </c>
      <c r="E702" s="531" t="s">
        <v>2071</v>
      </c>
      <c r="F702" s="531" t="s">
        <v>2057</v>
      </c>
      <c r="G702" s="531" t="s">
        <v>2057</v>
      </c>
      <c r="H702" s="531" t="s">
        <v>2057</v>
      </c>
      <c r="I702" s="531" t="s">
        <v>2057</v>
      </c>
      <c r="J702" s="506"/>
      <c r="K702" s="506"/>
      <c r="L702" s="402"/>
      <c r="M702" s="505" t="s">
        <v>2747</v>
      </c>
      <c r="N702" s="505" t="s">
        <v>2743</v>
      </c>
      <c r="Q702" s="493" t="s">
        <v>2047</v>
      </c>
    </row>
    <row r="703" spans="1:23" ht="15.5">
      <c r="A703" s="508">
        <v>9</v>
      </c>
      <c r="B703" s="506">
        <v>2</v>
      </c>
      <c r="C703" s="531" t="s">
        <v>2144</v>
      </c>
      <c r="D703" s="532" t="s">
        <v>209</v>
      </c>
      <c r="E703" s="531" t="s">
        <v>2071</v>
      </c>
      <c r="F703" s="531" t="s">
        <v>2057</v>
      </c>
      <c r="G703" s="531" t="s">
        <v>2057</v>
      </c>
      <c r="H703" s="531" t="s">
        <v>2057</v>
      </c>
      <c r="I703" s="531" t="s">
        <v>2057</v>
      </c>
      <c r="J703" s="531" t="s">
        <v>2057</v>
      </c>
      <c r="K703" s="506"/>
      <c r="L703" s="402"/>
      <c r="M703" s="505" t="s">
        <v>2748</v>
      </c>
      <c r="N703" s="505" t="s">
        <v>2743</v>
      </c>
      <c r="Q703" s="493" t="s">
        <v>2047</v>
      </c>
    </row>
    <row r="704" spans="1:23" ht="15.5">
      <c r="A704" s="508">
        <v>10</v>
      </c>
      <c r="B704" s="512">
        <v>2</v>
      </c>
      <c r="C704" s="527" t="s">
        <v>2144</v>
      </c>
      <c r="D704" s="533" t="s">
        <v>209</v>
      </c>
      <c r="E704" s="533" t="s">
        <v>2071</v>
      </c>
      <c r="F704" s="527" t="s">
        <v>2057</v>
      </c>
      <c r="G704" s="527" t="s">
        <v>2057</v>
      </c>
      <c r="H704" s="527" t="s">
        <v>2057</v>
      </c>
      <c r="I704" s="527" t="s">
        <v>2057</v>
      </c>
      <c r="J704" s="527" t="s">
        <v>2057</v>
      </c>
      <c r="K704" s="527" t="s">
        <v>2048</v>
      </c>
      <c r="L704" s="402" t="s">
        <v>485</v>
      </c>
      <c r="M704" s="501" t="s">
        <v>1900</v>
      </c>
      <c r="N704" s="501" t="s">
        <v>1707</v>
      </c>
      <c r="O704" t="s">
        <v>485</v>
      </c>
      <c r="P704" t="e">
        <v>#N/A</v>
      </c>
      <c r="Q704" s="493">
        <v>-3501.84</v>
      </c>
      <c r="R704">
        <v>30</v>
      </c>
      <c r="U704" s="500" t="s">
        <v>206</v>
      </c>
      <c r="V704" s="501">
        <v>0</v>
      </c>
      <c r="W704" t="s">
        <v>2749</v>
      </c>
    </row>
    <row r="705" spans="1:22" ht="15.5">
      <c r="A705" s="508"/>
      <c r="B705" s="512"/>
      <c r="C705" s="527"/>
      <c r="D705" s="533"/>
      <c r="E705" s="533"/>
      <c r="F705" s="527"/>
      <c r="G705" s="527"/>
      <c r="H705" s="527"/>
      <c r="I705" s="527"/>
      <c r="J705" s="527"/>
      <c r="K705" s="527"/>
      <c r="L705" s="402"/>
      <c r="M705" s="501"/>
      <c r="N705" s="501"/>
      <c r="U705" s="500"/>
      <c r="V705" s="501"/>
    </row>
    <row r="706" spans="1:22" ht="15.5">
      <c r="A706" s="508">
        <v>4</v>
      </c>
      <c r="B706" s="506">
        <v>2</v>
      </c>
      <c r="C706" s="531" t="s">
        <v>2144</v>
      </c>
      <c r="D706" s="532" t="s">
        <v>209</v>
      </c>
      <c r="E706" s="531" t="s">
        <v>2119</v>
      </c>
      <c r="F706" s="531"/>
      <c r="G706" s="531"/>
      <c r="H706" s="531"/>
      <c r="I706" s="527"/>
      <c r="J706" s="505"/>
      <c r="K706" s="505"/>
      <c r="L706" s="402"/>
      <c r="M706" s="505" t="s">
        <v>2750</v>
      </c>
      <c r="N706" s="505" t="s">
        <v>2733</v>
      </c>
      <c r="Q706" s="493" t="s">
        <v>2047</v>
      </c>
    </row>
    <row r="707" spans="1:22" ht="15.5">
      <c r="A707" s="502">
        <v>5</v>
      </c>
      <c r="B707" s="506">
        <v>2</v>
      </c>
      <c r="C707" s="531" t="s">
        <v>2144</v>
      </c>
      <c r="D707" s="532" t="s">
        <v>209</v>
      </c>
      <c r="E707" s="531" t="s">
        <v>2119</v>
      </c>
      <c r="F707" s="531" t="s">
        <v>2057</v>
      </c>
      <c r="G707" s="531"/>
      <c r="H707" s="531"/>
      <c r="I707" s="527"/>
      <c r="J707" s="506"/>
      <c r="K707" s="506"/>
      <c r="L707" s="402"/>
      <c r="M707" s="505" t="s">
        <v>2751</v>
      </c>
      <c r="N707" s="505" t="s">
        <v>2752</v>
      </c>
      <c r="Q707" s="493" t="s">
        <v>2047</v>
      </c>
    </row>
    <row r="708" spans="1:22" ht="15.5">
      <c r="A708" s="502">
        <v>6</v>
      </c>
      <c r="B708" s="506">
        <v>2</v>
      </c>
      <c r="C708" s="531" t="s">
        <v>2144</v>
      </c>
      <c r="D708" s="532" t="s">
        <v>209</v>
      </c>
      <c r="E708" s="531" t="s">
        <v>2119</v>
      </c>
      <c r="F708" s="531" t="s">
        <v>2057</v>
      </c>
      <c r="G708" s="531" t="s">
        <v>2057</v>
      </c>
      <c r="H708" s="531"/>
      <c r="I708" s="527"/>
      <c r="J708" s="506"/>
      <c r="K708" s="506"/>
      <c r="L708" s="402"/>
      <c r="M708" s="505" t="s">
        <v>2753</v>
      </c>
      <c r="N708" s="505" t="s">
        <v>2752</v>
      </c>
      <c r="Q708" s="493" t="s">
        <v>2047</v>
      </c>
    </row>
    <row r="709" spans="1:22" ht="15.5">
      <c r="A709" s="502">
        <v>7</v>
      </c>
      <c r="B709" s="506">
        <v>2</v>
      </c>
      <c r="C709" s="531" t="s">
        <v>2144</v>
      </c>
      <c r="D709" s="532" t="s">
        <v>209</v>
      </c>
      <c r="E709" s="531" t="s">
        <v>2119</v>
      </c>
      <c r="F709" s="531" t="s">
        <v>2057</v>
      </c>
      <c r="G709" s="531" t="s">
        <v>2057</v>
      </c>
      <c r="H709" s="531" t="s">
        <v>2057</v>
      </c>
      <c r="I709" s="527"/>
      <c r="J709" s="506"/>
      <c r="K709" s="506"/>
      <c r="L709" s="402"/>
      <c r="M709" s="505" t="s">
        <v>2754</v>
      </c>
      <c r="N709" s="505" t="s">
        <v>2752</v>
      </c>
      <c r="Q709" s="493" t="s">
        <v>2047</v>
      </c>
    </row>
    <row r="710" spans="1:22" ht="15.5">
      <c r="A710" s="508">
        <v>8</v>
      </c>
      <c r="B710" s="506">
        <v>2</v>
      </c>
      <c r="C710" s="531" t="s">
        <v>2144</v>
      </c>
      <c r="D710" s="532" t="s">
        <v>209</v>
      </c>
      <c r="E710" s="531" t="s">
        <v>2119</v>
      </c>
      <c r="F710" s="531" t="s">
        <v>2057</v>
      </c>
      <c r="G710" s="531" t="s">
        <v>2057</v>
      </c>
      <c r="H710" s="531" t="s">
        <v>2057</v>
      </c>
      <c r="I710" s="531" t="s">
        <v>2057</v>
      </c>
      <c r="J710" s="506"/>
      <c r="K710" s="506"/>
      <c r="L710" s="402"/>
      <c r="M710" s="505" t="s">
        <v>2755</v>
      </c>
      <c r="N710" s="505" t="s">
        <v>2752</v>
      </c>
      <c r="Q710" s="493" t="s">
        <v>2047</v>
      </c>
    </row>
    <row r="711" spans="1:22" ht="15.5">
      <c r="A711" s="508">
        <v>9</v>
      </c>
      <c r="B711" s="506">
        <v>2</v>
      </c>
      <c r="C711" s="531" t="s">
        <v>2144</v>
      </c>
      <c r="D711" s="532" t="s">
        <v>209</v>
      </c>
      <c r="E711" s="531" t="s">
        <v>2119</v>
      </c>
      <c r="F711" s="531" t="s">
        <v>2057</v>
      </c>
      <c r="G711" s="531" t="s">
        <v>2057</v>
      </c>
      <c r="H711" s="531" t="s">
        <v>2057</v>
      </c>
      <c r="I711" s="531" t="s">
        <v>2057</v>
      </c>
      <c r="J711" s="531" t="s">
        <v>2057</v>
      </c>
      <c r="K711" s="506"/>
      <c r="L711" s="402"/>
      <c r="M711" s="505" t="s">
        <v>2756</v>
      </c>
      <c r="N711" s="505" t="s">
        <v>2752</v>
      </c>
      <c r="Q711" s="493" t="s">
        <v>2047</v>
      </c>
    </row>
    <row r="712" spans="1:22" ht="15.5">
      <c r="A712" s="508">
        <v>10</v>
      </c>
      <c r="B712" s="512">
        <v>2</v>
      </c>
      <c r="C712" s="527" t="s">
        <v>2144</v>
      </c>
      <c r="D712" s="533" t="s">
        <v>209</v>
      </c>
      <c r="E712" s="533" t="s">
        <v>2119</v>
      </c>
      <c r="F712" s="527" t="s">
        <v>2057</v>
      </c>
      <c r="G712" s="527" t="s">
        <v>2057</v>
      </c>
      <c r="H712" s="527" t="s">
        <v>2057</v>
      </c>
      <c r="I712" s="527" t="s">
        <v>2057</v>
      </c>
      <c r="J712" s="527" t="s">
        <v>2057</v>
      </c>
      <c r="K712" s="527" t="s">
        <v>2048</v>
      </c>
      <c r="L712" s="402" t="s">
        <v>623</v>
      </c>
      <c r="M712" s="501" t="s">
        <v>2757</v>
      </c>
      <c r="N712" s="501" t="s">
        <v>2752</v>
      </c>
      <c r="O712" t="s">
        <v>623</v>
      </c>
      <c r="P712" t="e">
        <v>#N/A</v>
      </c>
      <c r="Q712" s="493">
        <v>-8333.33</v>
      </c>
      <c r="R712">
        <v>30</v>
      </c>
      <c r="U712" s="500" t="s">
        <v>206</v>
      </c>
      <c r="V712" s="501">
        <v>0</v>
      </c>
    </row>
    <row r="713" spans="1:22" ht="15.5">
      <c r="A713" s="508"/>
      <c r="B713" s="512"/>
      <c r="C713" s="527"/>
      <c r="D713" s="533"/>
      <c r="E713" s="533"/>
      <c r="F713" s="527"/>
      <c r="G713" s="527"/>
      <c r="H713" s="527"/>
      <c r="I713" s="527"/>
      <c r="J713" s="527"/>
      <c r="K713" s="527"/>
      <c r="L713" s="402"/>
      <c r="M713" s="501"/>
      <c r="N713" s="501"/>
      <c r="U713" s="500"/>
      <c r="V713" s="501"/>
    </row>
    <row r="714" spans="1:22" ht="15.5">
      <c r="A714" s="508"/>
      <c r="B714" s="512"/>
      <c r="C714" s="527"/>
      <c r="D714" s="533"/>
      <c r="E714" s="533"/>
      <c r="F714" s="527"/>
      <c r="G714" s="527"/>
      <c r="H714" s="527"/>
      <c r="I714" s="527"/>
      <c r="J714" s="527"/>
      <c r="K714" s="527"/>
      <c r="L714" s="402"/>
      <c r="M714" s="501"/>
      <c r="N714" s="501"/>
      <c r="U714" s="500"/>
      <c r="V714" s="501"/>
    </row>
    <row r="715" spans="1:22" ht="15.5">
      <c r="A715" s="508">
        <v>4</v>
      </c>
      <c r="B715" s="506">
        <v>2</v>
      </c>
      <c r="C715" s="531" t="s">
        <v>2144</v>
      </c>
      <c r="D715" s="532" t="s">
        <v>209</v>
      </c>
      <c r="E715" s="531" t="s">
        <v>2105</v>
      </c>
      <c r="F715" s="531"/>
      <c r="G715" s="531"/>
      <c r="H715" s="531"/>
      <c r="I715" s="531"/>
      <c r="J715" s="527"/>
      <c r="K715" s="505"/>
      <c r="L715" s="402"/>
      <c r="M715" s="505" t="s">
        <v>2758</v>
      </c>
      <c r="N715" s="505" t="s">
        <v>2759</v>
      </c>
      <c r="Q715" s="493" t="s">
        <v>2047</v>
      </c>
    </row>
    <row r="716" spans="1:22" ht="15.5">
      <c r="A716" s="502">
        <v>5</v>
      </c>
      <c r="B716" s="506">
        <v>2</v>
      </c>
      <c r="C716" s="531" t="s">
        <v>2144</v>
      </c>
      <c r="D716" s="532" t="s">
        <v>209</v>
      </c>
      <c r="E716" s="531" t="s">
        <v>2105</v>
      </c>
      <c r="F716" s="531" t="s">
        <v>2057</v>
      </c>
      <c r="G716" s="531"/>
      <c r="H716" s="531"/>
      <c r="I716" s="531"/>
      <c r="J716" s="527"/>
      <c r="K716" s="506"/>
      <c r="L716" s="402"/>
      <c r="M716" s="505" t="s">
        <v>2760</v>
      </c>
      <c r="N716" s="505" t="s">
        <v>2761</v>
      </c>
      <c r="Q716" s="493" t="s">
        <v>2047</v>
      </c>
    </row>
    <row r="717" spans="1:22" ht="15.5">
      <c r="A717" s="502">
        <v>6</v>
      </c>
      <c r="B717" s="506">
        <v>2</v>
      </c>
      <c r="C717" s="531" t="s">
        <v>2144</v>
      </c>
      <c r="D717" s="532" t="s">
        <v>209</v>
      </c>
      <c r="E717" s="531" t="s">
        <v>2105</v>
      </c>
      <c r="F717" s="531" t="s">
        <v>2057</v>
      </c>
      <c r="G717" s="531" t="s">
        <v>2057</v>
      </c>
      <c r="H717" s="531"/>
      <c r="I717" s="531"/>
      <c r="J717" s="527"/>
      <c r="K717" s="506"/>
      <c r="L717" s="402"/>
      <c r="M717" s="505" t="s">
        <v>2762</v>
      </c>
      <c r="N717" s="505" t="s">
        <v>2761</v>
      </c>
      <c r="Q717" s="493" t="s">
        <v>2047</v>
      </c>
    </row>
    <row r="718" spans="1:22" ht="15.5">
      <c r="A718" s="502">
        <v>7</v>
      </c>
      <c r="B718" s="506">
        <v>2</v>
      </c>
      <c r="C718" s="531" t="s">
        <v>2144</v>
      </c>
      <c r="D718" s="532" t="s">
        <v>209</v>
      </c>
      <c r="E718" s="531" t="s">
        <v>2105</v>
      </c>
      <c r="F718" s="531" t="s">
        <v>2057</v>
      </c>
      <c r="G718" s="531" t="s">
        <v>2057</v>
      </c>
      <c r="H718" s="531" t="s">
        <v>2057</v>
      </c>
      <c r="I718" s="531"/>
      <c r="J718" s="527"/>
      <c r="K718" s="506"/>
      <c r="L718" s="402"/>
      <c r="M718" s="505" t="s">
        <v>2763</v>
      </c>
      <c r="N718" s="505" t="s">
        <v>2761</v>
      </c>
      <c r="Q718" s="493" t="s">
        <v>2047</v>
      </c>
    </row>
    <row r="719" spans="1:22" ht="15.5">
      <c r="A719" s="508">
        <v>8</v>
      </c>
      <c r="B719" s="506">
        <v>2</v>
      </c>
      <c r="C719" s="531" t="s">
        <v>2144</v>
      </c>
      <c r="D719" s="532" t="s">
        <v>209</v>
      </c>
      <c r="E719" s="531" t="s">
        <v>2105</v>
      </c>
      <c r="F719" s="531" t="s">
        <v>2057</v>
      </c>
      <c r="G719" s="531" t="s">
        <v>2057</v>
      </c>
      <c r="H719" s="531" t="s">
        <v>2057</v>
      </c>
      <c r="I719" s="531" t="s">
        <v>2057</v>
      </c>
      <c r="J719" s="527"/>
      <c r="K719" s="506"/>
      <c r="L719" s="402"/>
      <c r="M719" s="505" t="s">
        <v>2764</v>
      </c>
      <c r="N719" s="505" t="s">
        <v>2761</v>
      </c>
      <c r="Q719" s="493" t="s">
        <v>2047</v>
      </c>
    </row>
    <row r="720" spans="1:22" ht="15.5">
      <c r="A720" s="508">
        <v>9</v>
      </c>
      <c r="B720" s="506">
        <v>2</v>
      </c>
      <c r="C720" s="531" t="s">
        <v>2144</v>
      </c>
      <c r="D720" s="532" t="s">
        <v>209</v>
      </c>
      <c r="E720" s="531" t="s">
        <v>2105</v>
      </c>
      <c r="F720" s="531" t="s">
        <v>2057</v>
      </c>
      <c r="G720" s="531" t="s">
        <v>2057</v>
      </c>
      <c r="H720" s="531" t="s">
        <v>2057</v>
      </c>
      <c r="I720" s="531" t="s">
        <v>2057</v>
      </c>
      <c r="J720" s="531" t="s">
        <v>2057</v>
      </c>
      <c r="K720" s="506"/>
      <c r="L720" s="402"/>
      <c r="M720" s="505" t="s">
        <v>2765</v>
      </c>
      <c r="N720" s="505" t="s">
        <v>2766</v>
      </c>
      <c r="Q720" s="493" t="s">
        <v>2047</v>
      </c>
    </row>
    <row r="721" spans="1:22" ht="15.5">
      <c r="A721" s="508">
        <v>10</v>
      </c>
      <c r="B721" s="512">
        <v>2</v>
      </c>
      <c r="C721" s="527" t="s">
        <v>2144</v>
      </c>
      <c r="D721" s="533" t="s">
        <v>209</v>
      </c>
      <c r="E721" s="533" t="s">
        <v>2105</v>
      </c>
      <c r="F721" s="527" t="s">
        <v>2057</v>
      </c>
      <c r="G721" s="527" t="s">
        <v>2057</v>
      </c>
      <c r="H721" s="527" t="s">
        <v>2057</v>
      </c>
      <c r="I721" s="527" t="s">
        <v>2057</v>
      </c>
      <c r="J721" s="527" t="s">
        <v>2057</v>
      </c>
      <c r="K721" s="527" t="s">
        <v>2048</v>
      </c>
      <c r="L721" s="402"/>
      <c r="M721" s="501" t="s">
        <v>2767</v>
      </c>
      <c r="N721" s="501" t="s">
        <v>2766</v>
      </c>
      <c r="Q721" s="493" t="s">
        <v>2047</v>
      </c>
      <c r="U721" s="500"/>
      <c r="V721" s="501"/>
    </row>
    <row r="722" spans="1:22" ht="15.5">
      <c r="A722" s="508"/>
      <c r="B722" s="512"/>
      <c r="C722" s="527"/>
      <c r="D722" s="533"/>
      <c r="E722" s="533"/>
      <c r="F722" s="527"/>
      <c r="G722" s="527"/>
      <c r="H722" s="527"/>
      <c r="I722" s="527"/>
      <c r="J722" s="527"/>
      <c r="K722" s="527"/>
      <c r="L722" s="402"/>
      <c r="M722" s="501"/>
      <c r="N722" s="501"/>
      <c r="U722" s="500"/>
      <c r="V722" s="501"/>
    </row>
    <row r="723" spans="1:22" ht="15.5">
      <c r="A723" s="508">
        <v>2</v>
      </c>
      <c r="B723" s="506">
        <v>2</v>
      </c>
      <c r="C723" s="531" t="s">
        <v>2146</v>
      </c>
      <c r="D723" s="515"/>
      <c r="E723" s="515"/>
      <c r="F723" s="515"/>
      <c r="G723" s="515"/>
      <c r="H723" s="515"/>
      <c r="I723" s="515"/>
      <c r="J723" s="505"/>
      <c r="K723" s="505"/>
      <c r="L723" s="402"/>
      <c r="M723" s="505" t="s">
        <v>2768</v>
      </c>
      <c r="N723" s="520" t="s">
        <v>2769</v>
      </c>
      <c r="Q723" s="493" t="s">
        <v>2047</v>
      </c>
    </row>
    <row r="724" spans="1:22" ht="15.5">
      <c r="A724" s="508">
        <v>3</v>
      </c>
      <c r="B724" s="506">
        <v>2</v>
      </c>
      <c r="C724" s="531" t="s">
        <v>2146</v>
      </c>
      <c r="D724" s="532" t="s">
        <v>209</v>
      </c>
      <c r="E724" s="532"/>
      <c r="F724" s="515"/>
      <c r="G724" s="515"/>
      <c r="H724" s="515"/>
      <c r="I724" s="515"/>
      <c r="J724" s="505"/>
      <c r="K724" s="505"/>
      <c r="L724" s="402"/>
      <c r="M724" s="505" t="s">
        <v>2770</v>
      </c>
      <c r="N724" s="520" t="s">
        <v>2771</v>
      </c>
      <c r="Q724" s="493" t="s">
        <v>2047</v>
      </c>
    </row>
    <row r="725" spans="1:22" ht="15.5">
      <c r="A725" s="508">
        <v>4</v>
      </c>
      <c r="B725" s="506">
        <v>2</v>
      </c>
      <c r="C725" s="531" t="s">
        <v>2146</v>
      </c>
      <c r="D725" s="532" t="s">
        <v>209</v>
      </c>
      <c r="E725" s="532" t="s">
        <v>2048</v>
      </c>
      <c r="F725" s="515"/>
      <c r="G725" s="515"/>
      <c r="H725" s="515"/>
      <c r="I725" s="515"/>
      <c r="J725" s="505"/>
      <c r="K725" s="505"/>
      <c r="L725" s="402"/>
      <c r="M725" s="505" t="s">
        <v>2772</v>
      </c>
      <c r="N725" s="520" t="s">
        <v>1995</v>
      </c>
      <c r="Q725" s="493" t="s">
        <v>2047</v>
      </c>
    </row>
    <row r="726" spans="1:22" ht="15.5">
      <c r="A726" s="502">
        <v>5</v>
      </c>
      <c r="B726" s="506">
        <v>2</v>
      </c>
      <c r="C726" s="531" t="s">
        <v>2146</v>
      </c>
      <c r="D726" s="532" t="s">
        <v>209</v>
      </c>
      <c r="E726" s="532" t="s">
        <v>2048</v>
      </c>
      <c r="F726" s="531" t="s">
        <v>2119</v>
      </c>
      <c r="G726" s="506"/>
      <c r="H726" s="506"/>
      <c r="I726" s="506"/>
      <c r="J726" s="506"/>
      <c r="K726" s="506"/>
      <c r="L726" s="402"/>
      <c r="M726" s="505" t="s">
        <v>2773</v>
      </c>
      <c r="N726" s="505" t="s">
        <v>1995</v>
      </c>
      <c r="Q726" s="493" t="s">
        <v>2047</v>
      </c>
    </row>
    <row r="727" spans="1:22" ht="15.5">
      <c r="A727" s="502">
        <v>6</v>
      </c>
      <c r="B727" s="506">
        <v>2</v>
      </c>
      <c r="C727" s="531" t="s">
        <v>2146</v>
      </c>
      <c r="D727" s="532" t="s">
        <v>209</v>
      </c>
      <c r="E727" s="532" t="s">
        <v>2048</v>
      </c>
      <c r="F727" s="531" t="s">
        <v>2119</v>
      </c>
      <c r="G727" s="531" t="s">
        <v>2057</v>
      </c>
      <c r="H727" s="512"/>
      <c r="I727" s="506"/>
      <c r="J727" s="506"/>
      <c r="K727" s="506"/>
      <c r="L727" s="402"/>
      <c r="M727" s="505" t="s">
        <v>2774</v>
      </c>
      <c r="N727" s="505" t="s">
        <v>1995</v>
      </c>
      <c r="Q727" s="493" t="s">
        <v>2047</v>
      </c>
    </row>
    <row r="728" spans="1:22" ht="15.5">
      <c r="A728" s="503">
        <v>7</v>
      </c>
      <c r="B728" s="506">
        <v>2</v>
      </c>
      <c r="C728" s="531" t="s">
        <v>2146</v>
      </c>
      <c r="D728" s="532" t="s">
        <v>209</v>
      </c>
      <c r="E728" s="532" t="s">
        <v>2048</v>
      </c>
      <c r="F728" s="531" t="s">
        <v>2119</v>
      </c>
      <c r="G728" s="531" t="s">
        <v>2057</v>
      </c>
      <c r="H728" s="531" t="s">
        <v>2057</v>
      </c>
      <c r="I728" s="506"/>
      <c r="J728" s="506"/>
      <c r="K728" s="506"/>
      <c r="L728" s="402"/>
      <c r="M728" s="505" t="s">
        <v>2775</v>
      </c>
      <c r="N728" s="505" t="s">
        <v>1995</v>
      </c>
      <c r="Q728" s="493" t="s">
        <v>2047</v>
      </c>
    </row>
    <row r="729" spans="1:22" ht="15.5">
      <c r="A729" s="508">
        <v>8</v>
      </c>
      <c r="B729" s="506">
        <v>2</v>
      </c>
      <c r="C729" s="531" t="s">
        <v>2146</v>
      </c>
      <c r="D729" s="532" t="s">
        <v>209</v>
      </c>
      <c r="E729" s="532" t="s">
        <v>2048</v>
      </c>
      <c r="F729" s="531" t="s">
        <v>2119</v>
      </c>
      <c r="G729" s="531" t="s">
        <v>2057</v>
      </c>
      <c r="H729" s="531" t="s">
        <v>2057</v>
      </c>
      <c r="I729" s="531" t="s">
        <v>2057</v>
      </c>
      <c r="J729" s="506"/>
      <c r="K729" s="506"/>
      <c r="L729" s="402"/>
      <c r="M729" s="505" t="s">
        <v>2776</v>
      </c>
      <c r="N729" s="505" t="s">
        <v>1995</v>
      </c>
      <c r="Q729" s="493" t="s">
        <v>2047</v>
      </c>
    </row>
    <row r="730" spans="1:22" ht="15.5">
      <c r="A730" s="508">
        <v>9</v>
      </c>
      <c r="B730" s="506">
        <v>2</v>
      </c>
      <c r="C730" s="531" t="s">
        <v>2146</v>
      </c>
      <c r="D730" s="532" t="s">
        <v>209</v>
      </c>
      <c r="E730" s="532" t="s">
        <v>2048</v>
      </c>
      <c r="F730" s="531" t="s">
        <v>2119</v>
      </c>
      <c r="G730" s="531" t="s">
        <v>2057</v>
      </c>
      <c r="H730" s="531" t="s">
        <v>2057</v>
      </c>
      <c r="I730" s="531" t="s">
        <v>2057</v>
      </c>
      <c r="J730" s="531" t="s">
        <v>2057</v>
      </c>
      <c r="K730" s="506"/>
      <c r="L730" s="402"/>
      <c r="M730" s="505" t="s">
        <v>2777</v>
      </c>
      <c r="N730" s="505" t="s">
        <v>1995</v>
      </c>
      <c r="Q730" s="493" t="s">
        <v>2047</v>
      </c>
    </row>
    <row r="731" spans="1:22" ht="15.5">
      <c r="A731" s="508">
        <v>10</v>
      </c>
      <c r="B731" s="512">
        <v>2</v>
      </c>
      <c r="C731" s="527" t="s">
        <v>2146</v>
      </c>
      <c r="D731" s="533" t="s">
        <v>209</v>
      </c>
      <c r="E731" s="533" t="s">
        <v>2048</v>
      </c>
      <c r="F731" s="527" t="s">
        <v>2119</v>
      </c>
      <c r="G731" s="527" t="s">
        <v>2057</v>
      </c>
      <c r="H731" s="527" t="s">
        <v>2057</v>
      </c>
      <c r="I731" s="527" t="s">
        <v>2057</v>
      </c>
      <c r="J731" s="527" t="s">
        <v>2057</v>
      </c>
      <c r="K731" s="527" t="s">
        <v>2048</v>
      </c>
      <c r="L731" s="402" t="s">
        <v>1487</v>
      </c>
      <c r="M731" s="501" t="s">
        <v>2001</v>
      </c>
      <c r="N731" s="501" t="s">
        <v>1995</v>
      </c>
      <c r="O731" t="s">
        <v>1487</v>
      </c>
      <c r="P731" t="e">
        <v>#N/A</v>
      </c>
      <c r="Q731" s="493">
        <v>0</v>
      </c>
      <c r="R731">
        <v>30</v>
      </c>
      <c r="U731" s="500" t="s">
        <v>206</v>
      </c>
      <c r="V731" s="501">
        <v>0</v>
      </c>
    </row>
    <row r="732" spans="1:22" ht="15.5">
      <c r="A732" s="508"/>
      <c r="B732" s="512"/>
      <c r="C732" s="527"/>
      <c r="D732" s="533"/>
      <c r="E732" s="533"/>
      <c r="F732" s="527"/>
      <c r="G732" s="527"/>
      <c r="H732" s="527"/>
      <c r="I732" s="527"/>
      <c r="J732" s="527"/>
      <c r="K732" s="527"/>
      <c r="L732" s="402"/>
      <c r="M732" s="501"/>
      <c r="N732" s="501"/>
      <c r="Q732" s="493" t="s">
        <v>2047</v>
      </c>
    </row>
    <row r="733" spans="1:22" ht="15.5">
      <c r="A733" s="508">
        <v>9</v>
      </c>
      <c r="B733" s="506">
        <v>2</v>
      </c>
      <c r="C733" s="531" t="s">
        <v>2146</v>
      </c>
      <c r="D733" s="532" t="s">
        <v>209</v>
      </c>
      <c r="E733" s="532" t="s">
        <v>2048</v>
      </c>
      <c r="F733" s="531" t="s">
        <v>2119</v>
      </c>
      <c r="G733" s="531" t="s">
        <v>2057</v>
      </c>
      <c r="H733" s="531" t="s">
        <v>2057</v>
      </c>
      <c r="I733" s="531" t="s">
        <v>2057</v>
      </c>
      <c r="J733" s="531" t="s">
        <v>2048</v>
      </c>
      <c r="K733" s="506"/>
      <c r="L733" s="402"/>
      <c r="M733" s="505" t="s">
        <v>2778</v>
      </c>
      <c r="N733" s="505" t="s">
        <v>2779</v>
      </c>
      <c r="Q733" s="493" t="s">
        <v>2047</v>
      </c>
    </row>
    <row r="734" spans="1:22" ht="15.5">
      <c r="A734" s="508">
        <v>10</v>
      </c>
      <c r="B734" s="512">
        <v>2</v>
      </c>
      <c r="C734" s="527" t="s">
        <v>2146</v>
      </c>
      <c r="D734" s="533" t="s">
        <v>209</v>
      </c>
      <c r="E734" s="533" t="s">
        <v>2048</v>
      </c>
      <c r="F734" s="527" t="s">
        <v>2119</v>
      </c>
      <c r="G734" s="527" t="s">
        <v>2057</v>
      </c>
      <c r="H734" s="527" t="s">
        <v>2057</v>
      </c>
      <c r="I734" s="527" t="s">
        <v>2057</v>
      </c>
      <c r="J734" s="527" t="s">
        <v>2048</v>
      </c>
      <c r="K734" s="527" t="s">
        <v>2048</v>
      </c>
      <c r="L734" s="402"/>
      <c r="M734" s="501" t="s">
        <v>2780</v>
      </c>
      <c r="N734" s="501" t="s">
        <v>2779</v>
      </c>
      <c r="Q734" s="493" t="s">
        <v>2047</v>
      </c>
    </row>
    <row r="735" spans="1:22" ht="15.5">
      <c r="A735" s="518"/>
      <c r="B735" s="515"/>
      <c r="C735" s="515"/>
      <c r="D735" s="515"/>
      <c r="E735" s="515"/>
      <c r="F735" s="515"/>
      <c r="G735" s="515"/>
      <c r="H735" s="515"/>
      <c r="I735" s="515"/>
      <c r="J735" s="515"/>
      <c r="K735" s="515"/>
      <c r="L735" s="402"/>
      <c r="M735" s="506"/>
      <c r="N735" s="520"/>
      <c r="Q735" s="493" t="s">
        <v>2047</v>
      </c>
    </row>
    <row r="736" spans="1:22" ht="15.5">
      <c r="A736" s="502">
        <v>5</v>
      </c>
      <c r="B736" s="506">
        <v>2</v>
      </c>
      <c r="C736" s="531" t="s">
        <v>2146</v>
      </c>
      <c r="D736" s="532" t="s">
        <v>209</v>
      </c>
      <c r="E736" s="532" t="s">
        <v>2048</v>
      </c>
      <c r="F736" s="531" t="s">
        <v>2123</v>
      </c>
      <c r="G736" s="506"/>
      <c r="H736" s="506"/>
      <c r="I736" s="506"/>
      <c r="J736" s="506"/>
      <c r="K736" s="506"/>
      <c r="L736" s="402"/>
      <c r="M736" s="505" t="s">
        <v>2781</v>
      </c>
      <c r="N736" s="505" t="s">
        <v>2782</v>
      </c>
      <c r="Q736" s="493" t="s">
        <v>2047</v>
      </c>
    </row>
    <row r="737" spans="1:22" ht="15.5">
      <c r="A737" s="502">
        <v>6</v>
      </c>
      <c r="B737" s="506">
        <v>2</v>
      </c>
      <c r="C737" s="531" t="s">
        <v>2146</v>
      </c>
      <c r="D737" s="532" t="s">
        <v>209</v>
      </c>
      <c r="E737" s="532" t="s">
        <v>2048</v>
      </c>
      <c r="F737" s="531" t="s">
        <v>2123</v>
      </c>
      <c r="G737" s="531" t="s">
        <v>2057</v>
      </c>
      <c r="H737" s="512"/>
      <c r="I737" s="506"/>
      <c r="J737" s="506"/>
      <c r="K737" s="506"/>
      <c r="L737" s="402"/>
      <c r="M737" s="505" t="s">
        <v>2783</v>
      </c>
      <c r="N737" s="505" t="s">
        <v>2782</v>
      </c>
      <c r="Q737" s="493" t="s">
        <v>2047</v>
      </c>
    </row>
    <row r="738" spans="1:22" ht="15.5">
      <c r="A738" s="503">
        <v>7</v>
      </c>
      <c r="B738" s="506">
        <v>2</v>
      </c>
      <c r="C738" s="531" t="s">
        <v>2146</v>
      </c>
      <c r="D738" s="532" t="s">
        <v>209</v>
      </c>
      <c r="E738" s="532" t="s">
        <v>2048</v>
      </c>
      <c r="F738" s="531" t="s">
        <v>2123</v>
      </c>
      <c r="G738" s="531" t="s">
        <v>2057</v>
      </c>
      <c r="H738" s="531" t="s">
        <v>2057</v>
      </c>
      <c r="I738" s="506"/>
      <c r="J738" s="506"/>
      <c r="K738" s="506"/>
      <c r="L738" s="402"/>
      <c r="M738" s="505" t="s">
        <v>2784</v>
      </c>
      <c r="N738" s="505" t="s">
        <v>2782</v>
      </c>
      <c r="Q738" s="493" t="s">
        <v>2047</v>
      </c>
    </row>
    <row r="739" spans="1:22" ht="15.5">
      <c r="A739" s="503">
        <v>8</v>
      </c>
      <c r="B739" s="506">
        <v>2</v>
      </c>
      <c r="C739" s="531" t="s">
        <v>2146</v>
      </c>
      <c r="D739" s="532" t="s">
        <v>209</v>
      </c>
      <c r="E739" s="532" t="s">
        <v>2048</v>
      </c>
      <c r="F739" s="531" t="s">
        <v>2123</v>
      </c>
      <c r="G739" s="531" t="s">
        <v>2057</v>
      </c>
      <c r="H739" s="531" t="s">
        <v>2057</v>
      </c>
      <c r="I739" s="535" t="s">
        <v>2057</v>
      </c>
      <c r="J739" s="515"/>
      <c r="K739" s="515"/>
      <c r="L739" s="402"/>
      <c r="M739" s="505" t="s">
        <v>2785</v>
      </c>
      <c r="N739" s="505" t="s">
        <v>2782</v>
      </c>
      <c r="Q739" s="493" t="s">
        <v>2047</v>
      </c>
    </row>
    <row r="740" spans="1:22" ht="15.5">
      <c r="A740" s="508">
        <v>9</v>
      </c>
      <c r="B740" s="506">
        <v>2</v>
      </c>
      <c r="C740" s="531" t="s">
        <v>2146</v>
      </c>
      <c r="D740" s="532" t="s">
        <v>209</v>
      </c>
      <c r="E740" s="532" t="s">
        <v>2048</v>
      </c>
      <c r="F740" s="531" t="s">
        <v>2123</v>
      </c>
      <c r="G740" s="531" t="s">
        <v>2057</v>
      </c>
      <c r="H740" s="531" t="s">
        <v>2057</v>
      </c>
      <c r="I740" s="531" t="s">
        <v>2057</v>
      </c>
      <c r="J740" s="531" t="s">
        <v>2081</v>
      </c>
      <c r="K740" s="506"/>
      <c r="L740" s="402"/>
      <c r="M740" s="505" t="s">
        <v>2786</v>
      </c>
      <c r="N740" s="505" t="s">
        <v>2787</v>
      </c>
      <c r="Q740" s="493" t="s">
        <v>2047</v>
      </c>
    </row>
    <row r="741" spans="1:22" ht="15.5">
      <c r="A741" s="508">
        <v>10</v>
      </c>
      <c r="B741" s="512">
        <v>2</v>
      </c>
      <c r="C741" s="527" t="s">
        <v>2146</v>
      </c>
      <c r="D741" s="533" t="s">
        <v>209</v>
      </c>
      <c r="E741" s="533" t="s">
        <v>2048</v>
      </c>
      <c r="F741" s="527" t="s">
        <v>2123</v>
      </c>
      <c r="G741" s="527" t="s">
        <v>2057</v>
      </c>
      <c r="H741" s="527" t="s">
        <v>2057</v>
      </c>
      <c r="I741" s="527" t="s">
        <v>2057</v>
      </c>
      <c r="J741" s="527" t="s">
        <v>2081</v>
      </c>
      <c r="K741" s="527" t="s">
        <v>2048</v>
      </c>
      <c r="L741" s="402" t="s">
        <v>1364</v>
      </c>
      <c r="M741" s="501" t="s">
        <v>2788</v>
      </c>
      <c r="N741" s="501" t="s">
        <v>2787</v>
      </c>
      <c r="O741" t="s">
        <v>1364</v>
      </c>
      <c r="P741" t="e">
        <v>#N/A</v>
      </c>
      <c r="Q741" s="493">
        <v>0</v>
      </c>
      <c r="R741" t="s">
        <v>2644</v>
      </c>
      <c r="U741" s="500" t="s">
        <v>206</v>
      </c>
      <c r="V741" s="501">
        <v>0</v>
      </c>
    </row>
    <row r="742" spans="1:22" ht="15.5">
      <c r="A742" s="518"/>
      <c r="B742" s="515"/>
      <c r="C742" s="515"/>
      <c r="D742" s="515"/>
      <c r="E742" s="515"/>
      <c r="F742" s="515"/>
      <c r="G742" s="515"/>
      <c r="H742" s="515"/>
      <c r="I742" s="515"/>
      <c r="J742" s="515"/>
      <c r="K742" s="515"/>
      <c r="L742" s="402"/>
      <c r="M742" s="506"/>
      <c r="N742" s="520"/>
      <c r="Q742" s="493" t="s">
        <v>2047</v>
      </c>
    </row>
    <row r="743" spans="1:22" ht="15.5">
      <c r="A743" s="508">
        <v>1</v>
      </c>
      <c r="B743" s="505">
        <v>3</v>
      </c>
      <c r="C743" s="505"/>
      <c r="D743" s="505"/>
      <c r="E743" s="505"/>
      <c r="F743" s="505"/>
      <c r="G743" s="505"/>
      <c r="H743" s="505"/>
      <c r="I743" s="505"/>
      <c r="J743" s="505"/>
      <c r="K743" s="505"/>
      <c r="L743" s="402"/>
      <c r="M743" s="505" t="s">
        <v>2789</v>
      </c>
      <c r="N743" s="505" t="s">
        <v>2790</v>
      </c>
      <c r="Q743" s="493" t="s">
        <v>2047</v>
      </c>
    </row>
    <row r="744" spans="1:22" ht="15.5">
      <c r="A744" s="508">
        <v>2</v>
      </c>
      <c r="B744" s="505">
        <v>3</v>
      </c>
      <c r="C744" s="531" t="s">
        <v>2048</v>
      </c>
      <c r="D744" s="505"/>
      <c r="E744" s="505"/>
      <c r="F744" s="505"/>
      <c r="G744" s="505"/>
      <c r="H744" s="505"/>
      <c r="I744" s="505"/>
      <c r="J744" s="505"/>
      <c r="K744" s="505"/>
      <c r="L744" s="402"/>
      <c r="M744" s="505" t="s">
        <v>2791</v>
      </c>
      <c r="N744" s="505" t="s">
        <v>1238</v>
      </c>
      <c r="Q744" s="493" t="s">
        <v>2047</v>
      </c>
    </row>
    <row r="745" spans="1:22" ht="15.5">
      <c r="A745" s="508">
        <v>3</v>
      </c>
      <c r="B745" s="505">
        <v>3</v>
      </c>
      <c r="C745" s="531" t="s">
        <v>2048</v>
      </c>
      <c r="D745" s="531" t="s">
        <v>209</v>
      </c>
      <c r="E745" s="505"/>
      <c r="F745" s="505"/>
      <c r="G745" s="505"/>
      <c r="H745" s="505"/>
      <c r="I745" s="505"/>
      <c r="J745" s="505"/>
      <c r="K745" s="505"/>
      <c r="L745" s="402"/>
      <c r="M745" s="505" t="s">
        <v>2792</v>
      </c>
      <c r="N745" s="505" t="s">
        <v>1238</v>
      </c>
      <c r="Q745" s="493" t="s">
        <v>2047</v>
      </c>
    </row>
    <row r="746" spans="1:22" ht="15.5">
      <c r="A746" s="508">
        <v>4</v>
      </c>
      <c r="B746" s="505">
        <v>3</v>
      </c>
      <c r="C746" s="531" t="s">
        <v>2048</v>
      </c>
      <c r="D746" s="531" t="s">
        <v>209</v>
      </c>
      <c r="E746" s="531" t="s">
        <v>2057</v>
      </c>
      <c r="F746" s="531"/>
      <c r="G746" s="505"/>
      <c r="H746" s="505"/>
      <c r="I746" s="505"/>
      <c r="J746" s="505"/>
      <c r="K746" s="505"/>
      <c r="L746" s="402"/>
      <c r="M746" s="505" t="s">
        <v>2793</v>
      </c>
      <c r="N746" s="505" t="s">
        <v>1238</v>
      </c>
      <c r="Q746" s="493" t="s">
        <v>2047</v>
      </c>
    </row>
    <row r="747" spans="1:22" ht="15.5">
      <c r="A747" s="508">
        <v>5</v>
      </c>
      <c r="B747" s="505">
        <v>3</v>
      </c>
      <c r="C747" s="531" t="s">
        <v>2048</v>
      </c>
      <c r="D747" s="531" t="s">
        <v>209</v>
      </c>
      <c r="E747" s="531" t="s">
        <v>2057</v>
      </c>
      <c r="F747" s="531" t="s">
        <v>2057</v>
      </c>
      <c r="G747" s="505"/>
      <c r="H747" s="505"/>
      <c r="I747" s="505"/>
      <c r="J747" s="505"/>
      <c r="K747" s="505"/>
      <c r="L747" s="402"/>
      <c r="M747" s="505" t="s">
        <v>2794</v>
      </c>
      <c r="N747" s="505" t="s">
        <v>1238</v>
      </c>
      <c r="Q747" s="493" t="s">
        <v>2047</v>
      </c>
    </row>
    <row r="748" spans="1:22" ht="15.5">
      <c r="A748" s="508">
        <v>6</v>
      </c>
      <c r="B748" s="505">
        <v>3</v>
      </c>
      <c r="C748" s="531" t="s">
        <v>2048</v>
      </c>
      <c r="D748" s="531" t="s">
        <v>209</v>
      </c>
      <c r="E748" s="531" t="s">
        <v>2057</v>
      </c>
      <c r="F748" s="531" t="s">
        <v>2057</v>
      </c>
      <c r="G748" s="531" t="s">
        <v>2057</v>
      </c>
      <c r="H748" s="505"/>
      <c r="I748" s="505"/>
      <c r="J748" s="505"/>
      <c r="K748" s="505"/>
      <c r="L748" s="402"/>
      <c r="M748" s="505" t="s">
        <v>2795</v>
      </c>
      <c r="N748" s="505" t="s">
        <v>1238</v>
      </c>
      <c r="Q748" s="493" t="s">
        <v>2047</v>
      </c>
    </row>
    <row r="749" spans="1:22" ht="15.5">
      <c r="A749" s="508">
        <v>7</v>
      </c>
      <c r="B749" s="505">
        <v>3</v>
      </c>
      <c r="C749" s="531" t="s">
        <v>2048</v>
      </c>
      <c r="D749" s="531" t="s">
        <v>209</v>
      </c>
      <c r="E749" s="531" t="s">
        <v>2057</v>
      </c>
      <c r="F749" s="531" t="s">
        <v>2057</v>
      </c>
      <c r="G749" s="531" t="s">
        <v>2057</v>
      </c>
      <c r="H749" s="531" t="s">
        <v>2057</v>
      </c>
      <c r="I749" s="505"/>
      <c r="J749" s="505"/>
      <c r="K749" s="505"/>
      <c r="L749" s="402"/>
      <c r="M749" s="505" t="s">
        <v>2796</v>
      </c>
      <c r="N749" s="505" t="s">
        <v>1238</v>
      </c>
      <c r="Q749" s="493" t="s">
        <v>2047</v>
      </c>
    </row>
    <row r="750" spans="1:22" ht="15.5">
      <c r="A750" s="508">
        <v>8</v>
      </c>
      <c r="B750" s="505">
        <v>3</v>
      </c>
      <c r="C750" s="531" t="s">
        <v>2048</v>
      </c>
      <c r="D750" s="531" t="s">
        <v>209</v>
      </c>
      <c r="E750" s="531" t="s">
        <v>2057</v>
      </c>
      <c r="F750" s="531" t="s">
        <v>2057</v>
      </c>
      <c r="G750" s="531" t="s">
        <v>2057</v>
      </c>
      <c r="H750" s="531" t="s">
        <v>2057</v>
      </c>
      <c r="I750" s="531" t="s">
        <v>2057</v>
      </c>
      <c r="J750" s="505"/>
      <c r="K750" s="505"/>
      <c r="L750" s="402"/>
      <c r="M750" s="505" t="s">
        <v>2797</v>
      </c>
      <c r="N750" s="505" t="s">
        <v>1238</v>
      </c>
      <c r="Q750" s="493" t="s">
        <v>2047</v>
      </c>
    </row>
    <row r="751" spans="1:22" ht="15.5">
      <c r="A751" s="508">
        <v>9</v>
      </c>
      <c r="B751" s="505">
        <v>3</v>
      </c>
      <c r="C751" s="531" t="s">
        <v>2048</v>
      </c>
      <c r="D751" s="531" t="s">
        <v>209</v>
      </c>
      <c r="E751" s="531" t="s">
        <v>2057</v>
      </c>
      <c r="F751" s="531" t="s">
        <v>2057</v>
      </c>
      <c r="G751" s="531" t="s">
        <v>2057</v>
      </c>
      <c r="H751" s="531" t="s">
        <v>2057</v>
      </c>
      <c r="I751" s="531" t="s">
        <v>2057</v>
      </c>
      <c r="J751" s="531" t="s">
        <v>2048</v>
      </c>
      <c r="K751" s="505"/>
      <c r="L751" s="402"/>
      <c r="M751" s="505" t="s">
        <v>2798</v>
      </c>
      <c r="N751" s="505" t="s">
        <v>1775</v>
      </c>
      <c r="Q751" s="493" t="s">
        <v>2047</v>
      </c>
    </row>
    <row r="752" spans="1:22" ht="15.5">
      <c r="A752" s="508">
        <v>10</v>
      </c>
      <c r="B752" s="501">
        <v>3</v>
      </c>
      <c r="C752" s="527" t="s">
        <v>2048</v>
      </c>
      <c r="D752" s="527" t="s">
        <v>209</v>
      </c>
      <c r="E752" s="527" t="s">
        <v>2057</v>
      </c>
      <c r="F752" s="527" t="s">
        <v>2057</v>
      </c>
      <c r="G752" s="527" t="s">
        <v>2057</v>
      </c>
      <c r="H752" s="527" t="s">
        <v>2057</v>
      </c>
      <c r="I752" s="527" t="s">
        <v>2057</v>
      </c>
      <c r="J752" s="527" t="s">
        <v>2048</v>
      </c>
      <c r="K752" s="527" t="s">
        <v>2048</v>
      </c>
      <c r="L752" s="402" t="s">
        <v>1241</v>
      </c>
      <c r="M752" s="501" t="s">
        <v>1967</v>
      </c>
      <c r="N752" s="501" t="s">
        <v>1775</v>
      </c>
      <c r="O752" t="s">
        <v>1241</v>
      </c>
      <c r="P752" t="e">
        <v>#N/A</v>
      </c>
      <c r="Q752" s="493">
        <v>-150000</v>
      </c>
      <c r="R752">
        <v>30</v>
      </c>
      <c r="U752" s="500" t="s">
        <v>206</v>
      </c>
      <c r="V752" s="501">
        <v>0</v>
      </c>
    </row>
    <row r="753" spans="1:22" ht="15.5">
      <c r="A753" s="508"/>
      <c r="B753" s="501"/>
      <c r="C753" s="527"/>
      <c r="D753" s="527"/>
      <c r="E753" s="527"/>
      <c r="F753" s="527"/>
      <c r="G753" s="501"/>
      <c r="H753" s="501"/>
      <c r="I753" s="501"/>
      <c r="J753" s="501"/>
      <c r="K753" s="501"/>
      <c r="L753" s="402"/>
      <c r="M753" s="505" t="s">
        <v>2047</v>
      </c>
      <c r="N753" s="501"/>
      <c r="Q753" s="493" t="s">
        <v>2047</v>
      </c>
    </row>
    <row r="754" spans="1:22" ht="15.5">
      <c r="A754" s="508">
        <v>9</v>
      </c>
      <c r="B754" s="505">
        <v>3</v>
      </c>
      <c r="C754" s="531" t="s">
        <v>2048</v>
      </c>
      <c r="D754" s="531" t="s">
        <v>209</v>
      </c>
      <c r="E754" s="531" t="s">
        <v>2057</v>
      </c>
      <c r="F754" s="531" t="s">
        <v>2057</v>
      </c>
      <c r="G754" s="531" t="s">
        <v>2057</v>
      </c>
      <c r="H754" s="531" t="s">
        <v>2057</v>
      </c>
      <c r="I754" s="531" t="s">
        <v>2057</v>
      </c>
      <c r="J754" s="531" t="s">
        <v>2060</v>
      </c>
      <c r="K754" s="505"/>
      <c r="L754" s="402"/>
      <c r="M754" s="505" t="s">
        <v>2799</v>
      </c>
      <c r="N754" s="505" t="s">
        <v>1237</v>
      </c>
      <c r="Q754" s="493" t="s">
        <v>2047</v>
      </c>
    </row>
    <row r="755" spans="1:22" ht="15.5">
      <c r="A755" s="508">
        <v>10</v>
      </c>
      <c r="B755" s="501">
        <v>3</v>
      </c>
      <c r="C755" s="527" t="s">
        <v>2048</v>
      </c>
      <c r="D755" s="527" t="s">
        <v>209</v>
      </c>
      <c r="E755" s="527" t="s">
        <v>2057</v>
      </c>
      <c r="F755" s="527" t="s">
        <v>2057</v>
      </c>
      <c r="G755" s="527" t="s">
        <v>2057</v>
      </c>
      <c r="H755" s="527" t="s">
        <v>2057</v>
      </c>
      <c r="I755" s="527" t="s">
        <v>2057</v>
      </c>
      <c r="J755" s="527" t="s">
        <v>2060</v>
      </c>
      <c r="K755" s="527" t="s">
        <v>2048</v>
      </c>
      <c r="L755" s="402" t="s">
        <v>1236</v>
      </c>
      <c r="M755" s="501" t="s">
        <v>1968</v>
      </c>
      <c r="N755" s="501" t="s">
        <v>1237</v>
      </c>
      <c r="O755" t="s">
        <v>1236</v>
      </c>
      <c r="P755" t="e">
        <v>#N/A</v>
      </c>
      <c r="Q755" s="493">
        <v>-2089458.18</v>
      </c>
      <c r="R755">
        <v>30</v>
      </c>
      <c r="U755" s="500" t="s">
        <v>206</v>
      </c>
      <c r="V755" s="501">
        <v>0</v>
      </c>
    </row>
    <row r="756" spans="1:22" ht="15.5">
      <c r="A756" s="518"/>
      <c r="B756" s="515"/>
      <c r="C756" s="515"/>
      <c r="D756" s="515"/>
      <c r="E756" s="515"/>
      <c r="F756" s="515"/>
      <c r="G756" s="515"/>
      <c r="H756" s="515"/>
      <c r="I756" s="515"/>
      <c r="J756" s="515"/>
      <c r="K756" s="515"/>
      <c r="L756" s="402"/>
      <c r="M756" s="506"/>
      <c r="N756" s="520"/>
      <c r="Q756" s="493" t="s">
        <v>2047</v>
      </c>
    </row>
    <row r="757" spans="1:22" ht="15.5">
      <c r="A757" s="508">
        <v>2</v>
      </c>
      <c r="B757" s="505">
        <v>3</v>
      </c>
      <c r="C757" s="531" t="s">
        <v>2053</v>
      </c>
      <c r="D757" s="531"/>
      <c r="E757" s="531"/>
      <c r="F757" s="531"/>
      <c r="G757" s="505"/>
      <c r="H757" s="505"/>
      <c r="I757" s="505"/>
      <c r="J757" s="505"/>
      <c r="K757" s="505"/>
      <c r="L757" s="402"/>
      <c r="M757" s="505" t="s">
        <v>2800</v>
      </c>
      <c r="N757" s="505" t="s">
        <v>2801</v>
      </c>
      <c r="Q757" s="493" t="s">
        <v>2047</v>
      </c>
    </row>
    <row r="758" spans="1:22" ht="15.5">
      <c r="A758" s="508">
        <v>3</v>
      </c>
      <c r="B758" s="505">
        <v>3</v>
      </c>
      <c r="C758" s="531" t="s">
        <v>2053</v>
      </c>
      <c r="D758" s="531" t="s">
        <v>209</v>
      </c>
      <c r="E758" s="531"/>
      <c r="F758" s="531"/>
      <c r="G758" s="505"/>
      <c r="H758" s="505"/>
      <c r="I758" s="505"/>
      <c r="J758" s="505"/>
      <c r="K758" s="505"/>
      <c r="L758" s="402"/>
      <c r="M758" s="505" t="s">
        <v>2802</v>
      </c>
      <c r="N758" s="505" t="s">
        <v>2803</v>
      </c>
      <c r="Q758" s="493" t="s">
        <v>2047</v>
      </c>
    </row>
    <row r="759" spans="1:22" ht="15.5">
      <c r="A759" s="508">
        <v>4</v>
      </c>
      <c r="B759" s="505">
        <v>3</v>
      </c>
      <c r="C759" s="531" t="s">
        <v>2053</v>
      </c>
      <c r="D759" s="531" t="s">
        <v>209</v>
      </c>
      <c r="E759" s="531" t="s">
        <v>2048</v>
      </c>
      <c r="F759" s="531"/>
      <c r="G759" s="505"/>
      <c r="H759" s="505"/>
      <c r="I759" s="505"/>
      <c r="J759" s="505"/>
      <c r="K759" s="505"/>
      <c r="L759" s="402"/>
      <c r="M759" s="505" t="s">
        <v>2804</v>
      </c>
      <c r="N759" s="505" t="s">
        <v>2805</v>
      </c>
      <c r="Q759" s="493" t="s">
        <v>2047</v>
      </c>
    </row>
    <row r="760" spans="1:22" ht="15.5">
      <c r="A760" s="508">
        <v>5</v>
      </c>
      <c r="B760" s="505">
        <v>3</v>
      </c>
      <c r="C760" s="531" t="s">
        <v>2053</v>
      </c>
      <c r="D760" s="531" t="s">
        <v>209</v>
      </c>
      <c r="E760" s="531" t="s">
        <v>2048</v>
      </c>
      <c r="F760" s="531" t="s">
        <v>2048</v>
      </c>
      <c r="G760" s="505"/>
      <c r="H760" s="505"/>
      <c r="I760" s="505"/>
      <c r="J760" s="505"/>
      <c r="K760" s="505"/>
      <c r="L760" s="402"/>
      <c r="M760" s="505" t="s">
        <v>2806</v>
      </c>
      <c r="N760" s="505" t="s">
        <v>2807</v>
      </c>
      <c r="Q760" s="493" t="s">
        <v>2047</v>
      </c>
    </row>
    <row r="761" spans="1:22" ht="15.5">
      <c r="A761" s="508">
        <v>6</v>
      </c>
      <c r="B761" s="505">
        <v>3</v>
      </c>
      <c r="C761" s="531" t="s">
        <v>2053</v>
      </c>
      <c r="D761" s="531" t="s">
        <v>209</v>
      </c>
      <c r="E761" s="531" t="s">
        <v>2048</v>
      </c>
      <c r="F761" s="531" t="s">
        <v>2048</v>
      </c>
      <c r="G761" s="531" t="s">
        <v>2057</v>
      </c>
      <c r="H761" s="505"/>
      <c r="I761" s="505"/>
      <c r="J761" s="505"/>
      <c r="K761" s="505"/>
      <c r="L761" s="402"/>
      <c r="M761" s="505" t="s">
        <v>2808</v>
      </c>
      <c r="N761" s="505" t="s">
        <v>2807</v>
      </c>
      <c r="Q761" s="493" t="s">
        <v>2047</v>
      </c>
    </row>
    <row r="762" spans="1:22" ht="15.5">
      <c r="A762" s="508">
        <v>7</v>
      </c>
      <c r="B762" s="505">
        <v>3</v>
      </c>
      <c r="C762" s="531" t="s">
        <v>2053</v>
      </c>
      <c r="D762" s="531" t="s">
        <v>209</v>
      </c>
      <c r="E762" s="531" t="s">
        <v>2048</v>
      </c>
      <c r="F762" s="531" t="s">
        <v>2048</v>
      </c>
      <c r="G762" s="531" t="s">
        <v>2057</v>
      </c>
      <c r="H762" s="531" t="s">
        <v>2057</v>
      </c>
      <c r="I762" s="505"/>
      <c r="J762" s="505"/>
      <c r="K762" s="505"/>
      <c r="L762" s="402"/>
      <c r="M762" s="505" t="s">
        <v>2809</v>
      </c>
      <c r="N762" s="505" t="s">
        <v>2807</v>
      </c>
      <c r="Q762" s="493" t="s">
        <v>2047</v>
      </c>
    </row>
    <row r="763" spans="1:22" ht="15.5">
      <c r="A763" s="508">
        <v>8</v>
      </c>
      <c r="B763" s="505">
        <v>3</v>
      </c>
      <c r="C763" s="531" t="s">
        <v>2053</v>
      </c>
      <c r="D763" s="531" t="s">
        <v>209</v>
      </c>
      <c r="E763" s="531" t="s">
        <v>2048</v>
      </c>
      <c r="F763" s="531" t="s">
        <v>2048</v>
      </c>
      <c r="G763" s="531" t="s">
        <v>2057</v>
      </c>
      <c r="H763" s="531" t="s">
        <v>2057</v>
      </c>
      <c r="I763" s="531" t="s">
        <v>2060</v>
      </c>
      <c r="J763" s="505"/>
      <c r="K763" s="505"/>
      <c r="L763" s="402"/>
      <c r="M763" s="505" t="s">
        <v>2810</v>
      </c>
      <c r="N763" s="505" t="s">
        <v>2811</v>
      </c>
      <c r="Q763" s="493" t="s">
        <v>2047</v>
      </c>
    </row>
    <row r="764" spans="1:22" ht="15.5">
      <c r="A764" s="508">
        <v>9</v>
      </c>
      <c r="B764" s="505">
        <v>3</v>
      </c>
      <c r="C764" s="531" t="s">
        <v>2053</v>
      </c>
      <c r="D764" s="531" t="s">
        <v>209</v>
      </c>
      <c r="E764" s="531" t="s">
        <v>2048</v>
      </c>
      <c r="F764" s="531" t="s">
        <v>2048</v>
      </c>
      <c r="G764" s="531" t="s">
        <v>2057</v>
      </c>
      <c r="H764" s="531" t="s">
        <v>2057</v>
      </c>
      <c r="I764" s="531" t="s">
        <v>2060</v>
      </c>
      <c r="J764" s="531" t="s">
        <v>2048</v>
      </c>
      <c r="K764" s="505"/>
      <c r="L764" s="402"/>
      <c r="M764" s="505" t="s">
        <v>2812</v>
      </c>
      <c r="N764" s="505" t="s">
        <v>1743</v>
      </c>
      <c r="Q764" s="493" t="s">
        <v>2047</v>
      </c>
    </row>
    <row r="765" spans="1:22" ht="15.5">
      <c r="A765" s="508">
        <v>10</v>
      </c>
      <c r="B765" s="501">
        <v>3</v>
      </c>
      <c r="C765" s="527" t="s">
        <v>2053</v>
      </c>
      <c r="D765" s="527" t="s">
        <v>209</v>
      </c>
      <c r="E765" s="527" t="s">
        <v>2048</v>
      </c>
      <c r="F765" s="527" t="s">
        <v>2048</v>
      </c>
      <c r="G765" s="527" t="s">
        <v>2057</v>
      </c>
      <c r="H765" s="527" t="s">
        <v>2057</v>
      </c>
      <c r="I765" s="527" t="s">
        <v>2060</v>
      </c>
      <c r="J765" s="527" t="s">
        <v>2048</v>
      </c>
      <c r="K765" s="527" t="s">
        <v>2048</v>
      </c>
      <c r="L765" s="402" t="s">
        <v>1242</v>
      </c>
      <c r="M765" s="501" t="s">
        <v>1926</v>
      </c>
      <c r="N765" s="501" t="s">
        <v>1743</v>
      </c>
      <c r="O765" t="s">
        <v>1242</v>
      </c>
      <c r="P765" t="e">
        <v>#N/A</v>
      </c>
      <c r="Q765" s="493">
        <v>-176446.35</v>
      </c>
      <c r="R765">
        <v>30</v>
      </c>
      <c r="U765" s="500" t="s">
        <v>206</v>
      </c>
      <c r="V765" s="501">
        <v>0</v>
      </c>
    </row>
    <row r="766" spans="1:22" ht="15.5">
      <c r="A766" s="518"/>
      <c r="B766" s="515"/>
      <c r="C766" s="515"/>
      <c r="D766" s="515"/>
      <c r="E766" s="515"/>
      <c r="F766" s="515"/>
      <c r="G766" s="515"/>
      <c r="H766" s="515"/>
      <c r="I766" s="515"/>
      <c r="J766" s="515"/>
      <c r="K766" s="515"/>
      <c r="L766" s="402"/>
      <c r="M766" s="506"/>
      <c r="N766" s="520"/>
      <c r="Q766" s="493" t="s">
        <v>2047</v>
      </c>
    </row>
    <row r="767" spans="1:22" ht="15.5">
      <c r="A767" s="508">
        <v>9</v>
      </c>
      <c r="B767" s="505">
        <v>3</v>
      </c>
      <c r="C767" s="531" t="s">
        <v>2053</v>
      </c>
      <c r="D767" s="531" t="s">
        <v>209</v>
      </c>
      <c r="E767" s="531" t="s">
        <v>2048</v>
      </c>
      <c r="F767" s="531" t="s">
        <v>2048</v>
      </c>
      <c r="G767" s="531" t="s">
        <v>2057</v>
      </c>
      <c r="H767" s="531" t="s">
        <v>2057</v>
      </c>
      <c r="I767" s="531" t="s">
        <v>2060</v>
      </c>
      <c r="J767" s="531" t="s">
        <v>2060</v>
      </c>
      <c r="K767" s="505"/>
      <c r="L767" s="402"/>
      <c r="M767" s="505" t="s">
        <v>2813</v>
      </c>
      <c r="N767" s="505" t="s">
        <v>2814</v>
      </c>
      <c r="Q767" s="493" t="s">
        <v>2047</v>
      </c>
    </row>
    <row r="768" spans="1:22" ht="15.5">
      <c r="A768" s="508">
        <v>10</v>
      </c>
      <c r="B768" s="501">
        <v>3</v>
      </c>
      <c r="C768" s="527" t="s">
        <v>2053</v>
      </c>
      <c r="D768" s="527" t="s">
        <v>209</v>
      </c>
      <c r="E768" s="527" t="s">
        <v>2048</v>
      </c>
      <c r="F768" s="527" t="s">
        <v>2048</v>
      </c>
      <c r="G768" s="527" t="s">
        <v>2057</v>
      </c>
      <c r="H768" s="527" t="s">
        <v>2057</v>
      </c>
      <c r="I768" s="527" t="s">
        <v>2060</v>
      </c>
      <c r="J768" s="527" t="s">
        <v>2060</v>
      </c>
      <c r="K768" s="527" t="s">
        <v>2048</v>
      </c>
      <c r="L768" s="402"/>
      <c r="M768" s="501" t="s">
        <v>2815</v>
      </c>
      <c r="N768" s="501" t="s">
        <v>2814</v>
      </c>
      <c r="Q768" s="493" t="s">
        <v>2047</v>
      </c>
    </row>
    <row r="769" spans="1:22" ht="15.5">
      <c r="A769" s="518"/>
      <c r="B769" s="515"/>
      <c r="C769" s="515"/>
      <c r="D769" s="515"/>
      <c r="E769" s="515"/>
      <c r="F769" s="515"/>
      <c r="G769" s="515"/>
      <c r="H769" s="515"/>
      <c r="I769" s="515"/>
      <c r="J769" s="515"/>
      <c r="K769" s="515"/>
      <c r="L769" s="402"/>
      <c r="M769" s="506"/>
      <c r="N769" s="520"/>
      <c r="Q769" s="493" t="s">
        <v>2047</v>
      </c>
    </row>
    <row r="770" spans="1:22" ht="15.5">
      <c r="A770" s="508">
        <v>4</v>
      </c>
      <c r="B770" s="505">
        <v>3</v>
      </c>
      <c r="C770" s="531" t="s">
        <v>2053</v>
      </c>
      <c r="D770" s="531" t="s">
        <v>209</v>
      </c>
      <c r="E770" s="531" t="s">
        <v>2053</v>
      </c>
      <c r="F770" s="531"/>
      <c r="G770" s="505"/>
      <c r="H770" s="505"/>
      <c r="I770" s="505"/>
      <c r="J770" s="505"/>
      <c r="K770" s="505"/>
      <c r="L770" s="402"/>
      <c r="M770" s="505" t="s">
        <v>2816</v>
      </c>
      <c r="N770" s="505" t="s">
        <v>2817</v>
      </c>
      <c r="Q770" s="493" t="s">
        <v>2047</v>
      </c>
    </row>
    <row r="771" spans="1:22" ht="15.5">
      <c r="A771" s="508">
        <v>5</v>
      </c>
      <c r="B771" s="505">
        <v>3</v>
      </c>
      <c r="C771" s="531" t="s">
        <v>2053</v>
      </c>
      <c r="D771" s="531" t="s">
        <v>209</v>
      </c>
      <c r="E771" s="531" t="s">
        <v>2053</v>
      </c>
      <c r="F771" s="531" t="s">
        <v>2048</v>
      </c>
      <c r="G771" s="505"/>
      <c r="H771" s="505"/>
      <c r="I771" s="505"/>
      <c r="J771" s="505"/>
      <c r="K771" s="505"/>
      <c r="L771" s="402"/>
      <c r="M771" s="505" t="s">
        <v>2818</v>
      </c>
      <c r="N771" s="505" t="s">
        <v>2819</v>
      </c>
      <c r="Q771" s="493" t="s">
        <v>2047</v>
      </c>
    </row>
    <row r="772" spans="1:22" ht="15.5">
      <c r="A772" s="508">
        <v>6</v>
      </c>
      <c r="B772" s="505">
        <v>3</v>
      </c>
      <c r="C772" s="531" t="s">
        <v>2053</v>
      </c>
      <c r="D772" s="531" t="s">
        <v>209</v>
      </c>
      <c r="E772" s="531" t="s">
        <v>2053</v>
      </c>
      <c r="F772" s="531" t="s">
        <v>2048</v>
      </c>
      <c r="G772" s="531" t="s">
        <v>2057</v>
      </c>
      <c r="H772" s="505"/>
      <c r="I772" s="505"/>
      <c r="J772" s="505"/>
      <c r="K772" s="505"/>
      <c r="L772" s="402"/>
      <c r="M772" s="505" t="s">
        <v>2820</v>
      </c>
      <c r="N772" s="505" t="s">
        <v>2819</v>
      </c>
      <c r="Q772" s="493" t="s">
        <v>2047</v>
      </c>
    </row>
    <row r="773" spans="1:22" ht="15.5">
      <c r="A773" s="508">
        <v>7</v>
      </c>
      <c r="B773" s="505">
        <v>3</v>
      </c>
      <c r="C773" s="531" t="s">
        <v>2053</v>
      </c>
      <c r="D773" s="531" t="s">
        <v>209</v>
      </c>
      <c r="E773" s="531" t="s">
        <v>2053</v>
      </c>
      <c r="F773" s="531" t="s">
        <v>2048</v>
      </c>
      <c r="G773" s="531" t="s">
        <v>2057</v>
      </c>
      <c r="H773" s="531" t="s">
        <v>2057</v>
      </c>
      <c r="I773" s="505"/>
      <c r="J773" s="505"/>
      <c r="K773" s="505"/>
      <c r="L773" s="402"/>
      <c r="M773" s="505" t="s">
        <v>2821</v>
      </c>
      <c r="N773" s="505" t="s">
        <v>2819</v>
      </c>
      <c r="Q773" s="493" t="s">
        <v>2047</v>
      </c>
    </row>
    <row r="774" spans="1:22" ht="15.5">
      <c r="A774" s="508">
        <v>8</v>
      </c>
      <c r="B774" s="505">
        <v>3</v>
      </c>
      <c r="C774" s="531" t="s">
        <v>2053</v>
      </c>
      <c r="D774" s="531" t="s">
        <v>209</v>
      </c>
      <c r="E774" s="531" t="s">
        <v>2053</v>
      </c>
      <c r="F774" s="531" t="s">
        <v>2048</v>
      </c>
      <c r="G774" s="531" t="s">
        <v>2057</v>
      </c>
      <c r="H774" s="531" t="s">
        <v>2057</v>
      </c>
      <c r="I774" s="531" t="s">
        <v>2057</v>
      </c>
      <c r="J774" s="505"/>
      <c r="K774" s="505"/>
      <c r="L774" s="402"/>
      <c r="M774" s="505" t="s">
        <v>2822</v>
      </c>
      <c r="N774" s="505" t="s">
        <v>2819</v>
      </c>
      <c r="Q774" s="493" t="s">
        <v>2047</v>
      </c>
    </row>
    <row r="775" spans="1:22" ht="15.5">
      <c r="A775" s="508">
        <v>9</v>
      </c>
      <c r="B775" s="505">
        <v>3</v>
      </c>
      <c r="C775" s="531" t="s">
        <v>2053</v>
      </c>
      <c r="D775" s="531" t="s">
        <v>209</v>
      </c>
      <c r="E775" s="531" t="s">
        <v>2053</v>
      </c>
      <c r="F775" s="531" t="s">
        <v>2048</v>
      </c>
      <c r="G775" s="531" t="s">
        <v>2057</v>
      </c>
      <c r="H775" s="531" t="s">
        <v>2057</v>
      </c>
      <c r="I775" s="531" t="s">
        <v>2057</v>
      </c>
      <c r="J775" s="531" t="s">
        <v>2060</v>
      </c>
      <c r="K775" s="505"/>
      <c r="L775" s="402"/>
      <c r="M775" s="505" t="s">
        <v>2823</v>
      </c>
      <c r="N775" s="505" t="s">
        <v>1659</v>
      </c>
      <c r="Q775" s="493" t="s">
        <v>2047</v>
      </c>
    </row>
    <row r="776" spans="1:22" ht="15.5">
      <c r="A776" s="508">
        <v>10</v>
      </c>
      <c r="B776" s="501">
        <v>3</v>
      </c>
      <c r="C776" s="527" t="s">
        <v>2053</v>
      </c>
      <c r="D776" s="527" t="s">
        <v>209</v>
      </c>
      <c r="E776" s="527" t="s">
        <v>2053</v>
      </c>
      <c r="F776" s="527" t="s">
        <v>2048</v>
      </c>
      <c r="G776" s="527" t="s">
        <v>2057</v>
      </c>
      <c r="H776" s="527" t="s">
        <v>2057</v>
      </c>
      <c r="I776" s="527" t="s">
        <v>2057</v>
      </c>
      <c r="J776" s="527" t="s">
        <v>2060</v>
      </c>
      <c r="K776" s="527" t="s">
        <v>2048</v>
      </c>
      <c r="L776" s="402" t="s">
        <v>1250</v>
      </c>
      <c r="M776" s="501" t="s">
        <v>1854</v>
      </c>
      <c r="N776" s="501" t="s">
        <v>1659</v>
      </c>
      <c r="O776" t="s">
        <v>1250</v>
      </c>
      <c r="P776" t="e">
        <v>#N/A</v>
      </c>
      <c r="Q776" s="493">
        <v>-109711.7</v>
      </c>
      <c r="R776">
        <v>30</v>
      </c>
      <c r="U776" s="500" t="s">
        <v>206</v>
      </c>
      <c r="V776" s="501">
        <v>0</v>
      </c>
    </row>
    <row r="777" spans="1:22" ht="15.5">
      <c r="A777" s="518"/>
      <c r="B777" s="515"/>
      <c r="C777" s="515"/>
      <c r="D777" s="515"/>
      <c r="E777" s="515"/>
      <c r="F777" s="515"/>
      <c r="G777" s="515"/>
      <c r="H777" s="515"/>
      <c r="I777" s="515"/>
      <c r="J777" s="515"/>
      <c r="K777" s="515"/>
      <c r="L777" s="402"/>
      <c r="M777" s="506"/>
      <c r="N777" s="520"/>
      <c r="Q777" s="493" t="s">
        <v>2047</v>
      </c>
    </row>
    <row r="778" spans="1:22" ht="15.5">
      <c r="A778" s="508">
        <v>2</v>
      </c>
      <c r="B778" s="505">
        <v>3</v>
      </c>
      <c r="C778" s="531" t="s">
        <v>2071</v>
      </c>
      <c r="D778" s="531"/>
      <c r="E778" s="531"/>
      <c r="F778" s="531"/>
      <c r="G778" s="505"/>
      <c r="H778" s="505"/>
      <c r="I778" s="505"/>
      <c r="J778" s="505"/>
      <c r="K778" s="505"/>
      <c r="L778" s="402"/>
      <c r="M778" s="505" t="s">
        <v>2824</v>
      </c>
      <c r="N778" s="506" t="s">
        <v>2825</v>
      </c>
      <c r="Q778" s="493" t="s">
        <v>2047</v>
      </c>
    </row>
    <row r="779" spans="1:22" ht="15.5">
      <c r="A779" s="508">
        <v>3</v>
      </c>
      <c r="B779" s="505">
        <v>3</v>
      </c>
      <c r="C779" s="531" t="s">
        <v>2071</v>
      </c>
      <c r="D779" s="531" t="s">
        <v>209</v>
      </c>
      <c r="E779" s="531"/>
      <c r="F779" s="531"/>
      <c r="G779" s="531"/>
      <c r="H779" s="531"/>
      <c r="I779" s="531"/>
      <c r="J779" s="531"/>
      <c r="K779" s="531"/>
      <c r="L779" s="402"/>
      <c r="M779" s="505" t="s">
        <v>2826</v>
      </c>
      <c r="N779" s="506" t="s">
        <v>2825</v>
      </c>
      <c r="Q779" s="493" t="s">
        <v>2047</v>
      </c>
    </row>
    <row r="780" spans="1:22" ht="15.5">
      <c r="A780" s="508">
        <v>4</v>
      </c>
      <c r="B780" s="505">
        <v>3</v>
      </c>
      <c r="C780" s="531" t="s">
        <v>2071</v>
      </c>
      <c r="D780" s="531" t="s">
        <v>209</v>
      </c>
      <c r="E780" s="531" t="s">
        <v>2048</v>
      </c>
      <c r="F780" s="531"/>
      <c r="G780" s="531"/>
      <c r="H780" s="531"/>
      <c r="I780" s="531"/>
      <c r="J780" s="531"/>
      <c r="K780" s="531"/>
      <c r="L780" s="402"/>
      <c r="M780" s="505" t="s">
        <v>2827</v>
      </c>
      <c r="N780" s="505" t="s">
        <v>1678</v>
      </c>
      <c r="Q780" s="493" t="s">
        <v>2047</v>
      </c>
    </row>
    <row r="781" spans="1:22" ht="15.5">
      <c r="A781" s="508">
        <v>5</v>
      </c>
      <c r="B781" s="505">
        <v>3</v>
      </c>
      <c r="C781" s="531" t="s">
        <v>2071</v>
      </c>
      <c r="D781" s="531" t="s">
        <v>209</v>
      </c>
      <c r="E781" s="531" t="s">
        <v>2048</v>
      </c>
      <c r="F781" s="531" t="s">
        <v>2057</v>
      </c>
      <c r="G781" s="531"/>
      <c r="H781" s="531"/>
      <c r="I781" s="531"/>
      <c r="J781" s="531"/>
      <c r="K781" s="531"/>
      <c r="L781" s="402"/>
      <c r="M781" s="505" t="s">
        <v>2828</v>
      </c>
      <c r="N781" s="505" t="s">
        <v>1678</v>
      </c>
      <c r="Q781" s="493" t="s">
        <v>2047</v>
      </c>
    </row>
    <row r="782" spans="1:22" ht="15.5">
      <c r="A782" s="508">
        <v>6</v>
      </c>
      <c r="B782" s="505">
        <v>3</v>
      </c>
      <c r="C782" s="531" t="s">
        <v>2071</v>
      </c>
      <c r="D782" s="531" t="s">
        <v>209</v>
      </c>
      <c r="E782" s="531" t="s">
        <v>2048</v>
      </c>
      <c r="F782" s="531" t="s">
        <v>2057</v>
      </c>
      <c r="G782" s="531" t="s">
        <v>2057</v>
      </c>
      <c r="H782" s="531"/>
      <c r="I782" s="531"/>
      <c r="J782" s="531"/>
      <c r="K782" s="531"/>
      <c r="L782" s="402"/>
      <c r="M782" s="505" t="s">
        <v>2829</v>
      </c>
      <c r="N782" s="505" t="s">
        <v>1678</v>
      </c>
      <c r="Q782" s="493" t="s">
        <v>2047</v>
      </c>
    </row>
    <row r="783" spans="1:22" ht="15.5">
      <c r="A783" s="508">
        <v>7</v>
      </c>
      <c r="B783" s="505">
        <v>3</v>
      </c>
      <c r="C783" s="531" t="s">
        <v>2071</v>
      </c>
      <c r="D783" s="531" t="s">
        <v>209</v>
      </c>
      <c r="E783" s="531" t="s">
        <v>2048</v>
      </c>
      <c r="F783" s="531" t="s">
        <v>2057</v>
      </c>
      <c r="G783" s="531" t="s">
        <v>2057</v>
      </c>
      <c r="H783" s="531" t="s">
        <v>2057</v>
      </c>
      <c r="I783" s="531"/>
      <c r="J783" s="531"/>
      <c r="K783" s="531"/>
      <c r="L783" s="402"/>
      <c r="M783" s="505" t="s">
        <v>2830</v>
      </c>
      <c r="N783" s="505" t="s">
        <v>1678</v>
      </c>
      <c r="Q783" s="493" t="s">
        <v>2047</v>
      </c>
    </row>
    <row r="784" spans="1:22" ht="15.5">
      <c r="A784" s="508">
        <v>8</v>
      </c>
      <c r="B784" s="505">
        <v>3</v>
      </c>
      <c r="C784" s="531" t="s">
        <v>2071</v>
      </c>
      <c r="D784" s="531" t="s">
        <v>209</v>
      </c>
      <c r="E784" s="531" t="s">
        <v>2048</v>
      </c>
      <c r="F784" s="531" t="s">
        <v>2057</v>
      </c>
      <c r="G784" s="531" t="s">
        <v>2057</v>
      </c>
      <c r="H784" s="531" t="s">
        <v>2057</v>
      </c>
      <c r="I784" s="531" t="s">
        <v>2057</v>
      </c>
      <c r="J784" s="531"/>
      <c r="K784" s="531"/>
      <c r="L784" s="402"/>
      <c r="M784" s="505" t="s">
        <v>2831</v>
      </c>
      <c r="N784" s="505" t="s">
        <v>1678</v>
      </c>
      <c r="Q784" s="493" t="s">
        <v>2047</v>
      </c>
    </row>
    <row r="785" spans="1:22" ht="15.5">
      <c r="A785" s="508">
        <v>9</v>
      </c>
      <c r="B785" s="505">
        <v>3</v>
      </c>
      <c r="C785" s="531" t="s">
        <v>2071</v>
      </c>
      <c r="D785" s="531" t="s">
        <v>209</v>
      </c>
      <c r="E785" s="531" t="s">
        <v>2048</v>
      </c>
      <c r="F785" s="531" t="s">
        <v>2057</v>
      </c>
      <c r="G785" s="531" t="s">
        <v>2057</v>
      </c>
      <c r="H785" s="531" t="s">
        <v>2057</v>
      </c>
      <c r="I785" s="531" t="s">
        <v>2057</v>
      </c>
      <c r="J785" s="531" t="s">
        <v>2057</v>
      </c>
      <c r="K785" s="531"/>
      <c r="L785" s="402"/>
      <c r="M785" s="505" t="s">
        <v>2832</v>
      </c>
      <c r="N785" s="505" t="s">
        <v>1678</v>
      </c>
      <c r="Q785" s="493" t="s">
        <v>2047</v>
      </c>
    </row>
    <row r="786" spans="1:22" ht="15.5">
      <c r="A786" s="508">
        <v>10</v>
      </c>
      <c r="B786" s="501">
        <v>3</v>
      </c>
      <c r="C786" s="527" t="s">
        <v>2071</v>
      </c>
      <c r="D786" s="527" t="s">
        <v>209</v>
      </c>
      <c r="E786" s="527" t="s">
        <v>2048</v>
      </c>
      <c r="F786" s="527" t="s">
        <v>2057</v>
      </c>
      <c r="G786" s="527" t="s">
        <v>2057</v>
      </c>
      <c r="H786" s="527" t="s">
        <v>2057</v>
      </c>
      <c r="I786" s="527" t="s">
        <v>2057</v>
      </c>
      <c r="J786" s="527" t="s">
        <v>2057</v>
      </c>
      <c r="K786" s="527" t="s">
        <v>2048</v>
      </c>
      <c r="L786" s="402" t="s">
        <v>1030</v>
      </c>
      <c r="M786" s="501" t="s">
        <v>1875</v>
      </c>
      <c r="N786" s="501" t="s">
        <v>1678</v>
      </c>
      <c r="O786" t="s">
        <v>1030</v>
      </c>
      <c r="P786" t="e">
        <v>#N/A</v>
      </c>
      <c r="Q786" s="493">
        <v>-36737096.5</v>
      </c>
      <c r="R786">
        <v>30</v>
      </c>
      <c r="U786" s="500" t="s">
        <v>206</v>
      </c>
      <c r="V786" s="501">
        <v>0</v>
      </c>
    </row>
    <row r="787" spans="1:22">
      <c r="L787" s="402"/>
      <c r="Q787" s="493" t="s">
        <v>2047</v>
      </c>
    </row>
    <row r="788" spans="1:22" ht="15.5">
      <c r="A788" s="508">
        <v>4</v>
      </c>
      <c r="B788" s="505">
        <v>3</v>
      </c>
      <c r="C788" s="531" t="s">
        <v>2071</v>
      </c>
      <c r="D788" s="531" t="s">
        <v>209</v>
      </c>
      <c r="E788" s="531" t="s">
        <v>2060</v>
      </c>
      <c r="F788" s="531"/>
      <c r="G788" s="531"/>
      <c r="H788" s="531"/>
      <c r="I788" s="531"/>
      <c r="J788" s="531"/>
      <c r="K788" s="531"/>
      <c r="L788" s="402"/>
      <c r="M788" s="505" t="s">
        <v>2833</v>
      </c>
      <c r="N788" s="505" t="s">
        <v>2834</v>
      </c>
      <c r="Q788" s="493" t="s">
        <v>2047</v>
      </c>
    </row>
    <row r="789" spans="1:22" ht="15.5">
      <c r="A789" s="508">
        <v>5</v>
      </c>
      <c r="B789" s="505">
        <v>3</v>
      </c>
      <c r="C789" s="531" t="s">
        <v>2071</v>
      </c>
      <c r="D789" s="531" t="s">
        <v>209</v>
      </c>
      <c r="E789" s="531" t="s">
        <v>2060</v>
      </c>
      <c r="F789" s="531" t="s">
        <v>2057</v>
      </c>
      <c r="G789" s="531"/>
      <c r="H789" s="531"/>
      <c r="I789" s="531"/>
      <c r="J789" s="531"/>
      <c r="K789" s="531"/>
      <c r="L789" s="402"/>
      <c r="M789" s="505" t="s">
        <v>2835</v>
      </c>
      <c r="N789" s="505" t="s">
        <v>2834</v>
      </c>
      <c r="Q789" s="493" t="s">
        <v>2047</v>
      </c>
    </row>
    <row r="790" spans="1:22" ht="15.5">
      <c r="A790" s="508">
        <v>6</v>
      </c>
      <c r="B790" s="505">
        <v>3</v>
      </c>
      <c r="C790" s="531" t="s">
        <v>2071</v>
      </c>
      <c r="D790" s="531" t="s">
        <v>209</v>
      </c>
      <c r="E790" s="531" t="s">
        <v>2060</v>
      </c>
      <c r="F790" s="531" t="s">
        <v>2057</v>
      </c>
      <c r="G790" s="531" t="s">
        <v>2057</v>
      </c>
      <c r="H790" s="531"/>
      <c r="I790" s="531"/>
      <c r="J790" s="531"/>
      <c r="K790" s="531"/>
      <c r="L790" s="402"/>
      <c r="M790" s="505" t="s">
        <v>2836</v>
      </c>
      <c r="N790" s="505" t="s">
        <v>2834</v>
      </c>
      <c r="Q790" s="493" t="s">
        <v>2047</v>
      </c>
    </row>
    <row r="791" spans="1:22" ht="15.5">
      <c r="A791" s="508">
        <v>7</v>
      </c>
      <c r="B791" s="505">
        <v>3</v>
      </c>
      <c r="C791" s="531" t="s">
        <v>2071</v>
      </c>
      <c r="D791" s="531" t="s">
        <v>209</v>
      </c>
      <c r="E791" s="531" t="s">
        <v>2060</v>
      </c>
      <c r="F791" s="531" t="s">
        <v>2057</v>
      </c>
      <c r="G791" s="531" t="s">
        <v>2057</v>
      </c>
      <c r="H791" s="531" t="s">
        <v>2057</v>
      </c>
      <c r="I791" s="531"/>
      <c r="J791" s="531"/>
      <c r="K791" s="531"/>
      <c r="L791" s="402"/>
      <c r="M791" s="505" t="s">
        <v>2837</v>
      </c>
      <c r="N791" s="505" t="s">
        <v>2834</v>
      </c>
      <c r="Q791" s="493" t="s">
        <v>2047</v>
      </c>
    </row>
    <row r="792" spans="1:22" ht="15.5">
      <c r="A792" s="508">
        <v>8</v>
      </c>
      <c r="B792" s="505">
        <v>3</v>
      </c>
      <c r="C792" s="531" t="s">
        <v>2071</v>
      </c>
      <c r="D792" s="531" t="s">
        <v>209</v>
      </c>
      <c r="E792" s="531" t="s">
        <v>2060</v>
      </c>
      <c r="F792" s="531" t="s">
        <v>2057</v>
      </c>
      <c r="G792" s="531" t="s">
        <v>2057</v>
      </c>
      <c r="H792" s="531" t="s">
        <v>2057</v>
      </c>
      <c r="I792" s="531" t="s">
        <v>2057</v>
      </c>
      <c r="J792" s="531"/>
      <c r="K792" s="531"/>
      <c r="L792" s="402"/>
      <c r="M792" s="505" t="s">
        <v>2838</v>
      </c>
      <c r="N792" s="505" t="s">
        <v>2834</v>
      </c>
      <c r="Q792" s="493" t="s">
        <v>2047</v>
      </c>
    </row>
    <row r="793" spans="1:22" ht="15.5">
      <c r="A793" s="508">
        <v>9</v>
      </c>
      <c r="B793" s="505">
        <v>3</v>
      </c>
      <c r="C793" s="531" t="s">
        <v>2071</v>
      </c>
      <c r="D793" s="531" t="s">
        <v>209</v>
      </c>
      <c r="E793" s="531" t="s">
        <v>2060</v>
      </c>
      <c r="F793" s="531" t="s">
        <v>2057</v>
      </c>
      <c r="G793" s="531" t="s">
        <v>2057</v>
      </c>
      <c r="H793" s="531" t="s">
        <v>2057</v>
      </c>
      <c r="I793" s="531" t="s">
        <v>2057</v>
      </c>
      <c r="J793" s="531" t="s">
        <v>2057</v>
      </c>
      <c r="K793" s="531"/>
      <c r="L793" s="402"/>
      <c r="M793" s="505" t="s">
        <v>2839</v>
      </c>
      <c r="N793" s="505" t="s">
        <v>2834</v>
      </c>
      <c r="Q793" s="493" t="s">
        <v>2047</v>
      </c>
    </row>
    <row r="794" spans="1:22" ht="15.5">
      <c r="A794" s="508">
        <v>10</v>
      </c>
      <c r="B794" s="501">
        <v>3</v>
      </c>
      <c r="C794" s="527" t="s">
        <v>2071</v>
      </c>
      <c r="D794" s="527" t="s">
        <v>209</v>
      </c>
      <c r="E794" s="527" t="s">
        <v>2060</v>
      </c>
      <c r="F794" s="527" t="s">
        <v>2057</v>
      </c>
      <c r="G794" s="527" t="s">
        <v>2057</v>
      </c>
      <c r="H794" s="527" t="s">
        <v>2057</v>
      </c>
      <c r="I794" s="527" t="s">
        <v>2057</v>
      </c>
      <c r="J794" s="527" t="s">
        <v>2057</v>
      </c>
      <c r="K794" s="527" t="s">
        <v>2048</v>
      </c>
      <c r="L794" s="402"/>
      <c r="M794" s="501" t="s">
        <v>2840</v>
      </c>
      <c r="N794" s="501" t="s">
        <v>2834</v>
      </c>
      <c r="Q794" s="493" t="s">
        <v>2047</v>
      </c>
    </row>
    <row r="795" spans="1:22">
      <c r="L795" s="402"/>
      <c r="Q795" s="493" t="s">
        <v>2047</v>
      </c>
    </row>
    <row r="796" spans="1:22" ht="15.5">
      <c r="A796" s="508">
        <v>2</v>
      </c>
      <c r="B796" s="505">
        <v>3</v>
      </c>
      <c r="C796" s="531" t="s">
        <v>2079</v>
      </c>
      <c r="D796" s="531"/>
      <c r="E796" s="531"/>
      <c r="F796" s="531"/>
      <c r="G796" s="505"/>
      <c r="H796" s="505"/>
      <c r="I796" s="505"/>
      <c r="J796" s="505"/>
      <c r="K796" s="505"/>
      <c r="L796" s="402"/>
      <c r="M796" s="505" t="s">
        <v>2841</v>
      </c>
      <c r="N796" s="505" t="s">
        <v>1258</v>
      </c>
      <c r="Q796" s="493" t="s">
        <v>2047</v>
      </c>
    </row>
    <row r="797" spans="1:22" ht="15.5">
      <c r="A797" s="508">
        <v>3</v>
      </c>
      <c r="B797" s="505">
        <v>3</v>
      </c>
      <c r="C797" s="531" t="s">
        <v>2079</v>
      </c>
      <c r="D797" s="531" t="s">
        <v>209</v>
      </c>
      <c r="E797" s="531"/>
      <c r="F797" s="531"/>
      <c r="G797" s="531"/>
      <c r="H797" s="531"/>
      <c r="I797" s="531"/>
      <c r="J797" s="531"/>
      <c r="K797" s="531"/>
      <c r="L797" s="402"/>
      <c r="M797" s="505" t="s">
        <v>2842</v>
      </c>
      <c r="N797" s="505" t="s">
        <v>1258</v>
      </c>
      <c r="Q797" s="493" t="s">
        <v>2047</v>
      </c>
    </row>
    <row r="798" spans="1:22" ht="15.5">
      <c r="A798" s="508">
        <v>4</v>
      </c>
      <c r="B798" s="505">
        <v>3</v>
      </c>
      <c r="C798" s="531" t="s">
        <v>2079</v>
      </c>
      <c r="D798" s="531" t="s">
        <v>209</v>
      </c>
      <c r="E798" s="531" t="s">
        <v>2057</v>
      </c>
      <c r="F798" s="531"/>
      <c r="G798" s="531"/>
      <c r="H798" s="531"/>
      <c r="I798" s="531"/>
      <c r="J798" s="531"/>
      <c r="K798" s="531"/>
      <c r="L798" s="402"/>
      <c r="M798" s="505" t="s">
        <v>2843</v>
      </c>
      <c r="N798" s="505" t="s">
        <v>1258</v>
      </c>
      <c r="Q798" s="493" t="s">
        <v>2047</v>
      </c>
    </row>
    <row r="799" spans="1:22" ht="15.5">
      <c r="A799" s="508">
        <v>5</v>
      </c>
      <c r="B799" s="505">
        <v>3</v>
      </c>
      <c r="C799" s="531" t="s">
        <v>2079</v>
      </c>
      <c r="D799" s="531" t="s">
        <v>209</v>
      </c>
      <c r="E799" s="531" t="s">
        <v>2057</v>
      </c>
      <c r="F799" s="531" t="s">
        <v>2057</v>
      </c>
      <c r="G799" s="531"/>
      <c r="H799" s="531"/>
      <c r="I799" s="531"/>
      <c r="J799" s="531"/>
      <c r="K799" s="531"/>
      <c r="L799" s="402"/>
      <c r="M799" s="505" t="s">
        <v>2844</v>
      </c>
      <c r="N799" s="505" t="s">
        <v>1258</v>
      </c>
      <c r="Q799" s="493" t="s">
        <v>2047</v>
      </c>
    </row>
    <row r="800" spans="1:22" ht="15.5">
      <c r="A800" s="508">
        <v>6</v>
      </c>
      <c r="B800" s="505">
        <v>3</v>
      </c>
      <c r="C800" s="531" t="s">
        <v>2079</v>
      </c>
      <c r="D800" s="531" t="s">
        <v>209</v>
      </c>
      <c r="E800" s="531" t="s">
        <v>2057</v>
      </c>
      <c r="F800" s="531" t="s">
        <v>2057</v>
      </c>
      <c r="G800" s="531" t="s">
        <v>2057</v>
      </c>
      <c r="H800" s="531"/>
      <c r="I800" s="531"/>
      <c r="J800" s="531"/>
      <c r="K800" s="531"/>
      <c r="L800" s="402"/>
      <c r="M800" s="505" t="s">
        <v>2845</v>
      </c>
      <c r="N800" s="505" t="s">
        <v>1258</v>
      </c>
      <c r="Q800" s="493" t="s">
        <v>2047</v>
      </c>
    </row>
    <row r="801" spans="1:22" ht="15.5">
      <c r="A801" s="508">
        <v>7</v>
      </c>
      <c r="B801" s="505">
        <v>3</v>
      </c>
      <c r="C801" s="531" t="s">
        <v>2079</v>
      </c>
      <c r="D801" s="531" t="s">
        <v>209</v>
      </c>
      <c r="E801" s="531" t="s">
        <v>2057</v>
      </c>
      <c r="F801" s="531" t="s">
        <v>2057</v>
      </c>
      <c r="G801" s="531" t="s">
        <v>2057</v>
      </c>
      <c r="H801" s="531" t="s">
        <v>2057</v>
      </c>
      <c r="I801" s="531"/>
      <c r="J801" s="531"/>
      <c r="K801" s="531"/>
      <c r="L801" s="402"/>
      <c r="M801" s="505" t="s">
        <v>2846</v>
      </c>
      <c r="N801" s="505" t="s">
        <v>1258</v>
      </c>
      <c r="Q801" s="493" t="s">
        <v>2047</v>
      </c>
    </row>
    <row r="802" spans="1:22" ht="15.5">
      <c r="A802" s="508">
        <v>8</v>
      </c>
      <c r="B802" s="505">
        <v>3</v>
      </c>
      <c r="C802" s="531" t="s">
        <v>2079</v>
      </c>
      <c r="D802" s="531" t="s">
        <v>209</v>
      </c>
      <c r="E802" s="531" t="s">
        <v>2057</v>
      </c>
      <c r="F802" s="531" t="s">
        <v>2057</v>
      </c>
      <c r="G802" s="531" t="s">
        <v>2057</v>
      </c>
      <c r="H802" s="531" t="s">
        <v>2057</v>
      </c>
      <c r="I802" s="531" t="s">
        <v>2057</v>
      </c>
      <c r="J802" s="531"/>
      <c r="K802" s="531"/>
      <c r="L802" s="402"/>
      <c r="M802" s="505" t="s">
        <v>2847</v>
      </c>
      <c r="N802" s="505" t="s">
        <v>1258</v>
      </c>
      <c r="Q802" s="493" t="s">
        <v>2047</v>
      </c>
    </row>
    <row r="803" spans="1:22" ht="15.5">
      <c r="A803" s="508">
        <v>9</v>
      </c>
      <c r="B803" s="505">
        <v>3</v>
      </c>
      <c r="C803" s="531" t="s">
        <v>2079</v>
      </c>
      <c r="D803" s="531" t="s">
        <v>209</v>
      </c>
      <c r="E803" s="531" t="s">
        <v>2057</v>
      </c>
      <c r="F803" s="531" t="s">
        <v>2057</v>
      </c>
      <c r="G803" s="531" t="s">
        <v>2057</v>
      </c>
      <c r="H803" s="531" t="s">
        <v>2057</v>
      </c>
      <c r="I803" s="531" t="s">
        <v>2057</v>
      </c>
      <c r="J803" s="531" t="s">
        <v>2048</v>
      </c>
      <c r="K803" s="531"/>
      <c r="L803" s="402"/>
      <c r="M803" s="505" t="s">
        <v>2848</v>
      </c>
      <c r="N803" s="505" t="s">
        <v>1258</v>
      </c>
      <c r="Q803" s="493" t="s">
        <v>2047</v>
      </c>
    </row>
    <row r="804" spans="1:22" ht="15.5">
      <c r="A804" s="508">
        <v>10</v>
      </c>
      <c r="B804" s="501">
        <v>3</v>
      </c>
      <c r="C804" s="527" t="s">
        <v>2079</v>
      </c>
      <c r="D804" s="527" t="s">
        <v>209</v>
      </c>
      <c r="E804" s="527" t="s">
        <v>2057</v>
      </c>
      <c r="F804" s="527" t="s">
        <v>2057</v>
      </c>
      <c r="G804" s="527" t="s">
        <v>2057</v>
      </c>
      <c r="H804" s="527" t="s">
        <v>2057</v>
      </c>
      <c r="I804" s="527" t="s">
        <v>2057</v>
      </c>
      <c r="J804" s="527" t="s">
        <v>2048</v>
      </c>
      <c r="K804" s="527" t="s">
        <v>2048</v>
      </c>
      <c r="L804" s="402" t="s">
        <v>1257</v>
      </c>
      <c r="M804" s="501" t="s">
        <v>1867</v>
      </c>
      <c r="N804" s="501" t="s">
        <v>1258</v>
      </c>
      <c r="O804" t="s">
        <v>1257</v>
      </c>
      <c r="P804" t="e">
        <v>#N/A</v>
      </c>
      <c r="Q804" s="493">
        <v>587544.5</v>
      </c>
      <c r="R804">
        <v>30</v>
      </c>
      <c r="U804" s="500" t="s">
        <v>206</v>
      </c>
      <c r="V804" s="501">
        <v>0</v>
      </c>
    </row>
    <row r="805" spans="1:22">
      <c r="L805" s="402"/>
      <c r="Q805" s="493" t="s">
        <v>2047</v>
      </c>
    </row>
    <row r="806" spans="1:22">
      <c r="L806" s="402"/>
      <c r="Q806" s="493" t="s">
        <v>2047</v>
      </c>
    </row>
    <row r="807" spans="1:22" ht="15.5">
      <c r="A807" s="508">
        <v>1</v>
      </c>
      <c r="B807" s="505">
        <v>4</v>
      </c>
      <c r="C807" s="505"/>
      <c r="D807" s="505"/>
      <c r="E807" s="505"/>
      <c r="F807" s="536"/>
      <c r="G807" s="505"/>
      <c r="H807" s="536"/>
      <c r="I807" s="537"/>
      <c r="J807" s="505"/>
      <c r="K807" s="505"/>
      <c r="L807" s="402"/>
      <c r="M807" s="505" t="s">
        <v>2849</v>
      </c>
      <c r="N807" s="505" t="s">
        <v>2850</v>
      </c>
      <c r="Q807" s="493" t="s">
        <v>2047</v>
      </c>
    </row>
    <row r="808" spans="1:22" ht="15.5">
      <c r="A808" s="508">
        <v>2</v>
      </c>
      <c r="B808" s="505">
        <v>4</v>
      </c>
      <c r="C808" s="531" t="s">
        <v>2048</v>
      </c>
      <c r="D808" s="505"/>
      <c r="E808" s="536"/>
      <c r="F808" s="505"/>
      <c r="G808" s="505"/>
      <c r="H808" s="536"/>
      <c r="I808" s="537"/>
      <c r="J808" s="505"/>
      <c r="K808" s="505"/>
      <c r="L808" s="402"/>
      <c r="M808" s="505" t="s">
        <v>2851</v>
      </c>
      <c r="N808" s="505" t="s">
        <v>2852</v>
      </c>
      <c r="Q808" s="493" t="s">
        <v>2047</v>
      </c>
    </row>
    <row r="809" spans="1:22" ht="15.5">
      <c r="A809" s="508">
        <v>3</v>
      </c>
      <c r="B809" s="505">
        <v>4</v>
      </c>
      <c r="C809" s="532" t="s">
        <v>2048</v>
      </c>
      <c r="D809" s="532" t="s">
        <v>209</v>
      </c>
      <c r="E809" s="538"/>
      <c r="F809" s="506"/>
      <c r="G809" s="505"/>
      <c r="H809" s="536"/>
      <c r="I809" s="539"/>
      <c r="J809" s="505"/>
      <c r="K809" s="505"/>
      <c r="L809" s="402"/>
      <c r="M809" s="505" t="s">
        <v>2853</v>
      </c>
      <c r="N809" s="505" t="s">
        <v>2854</v>
      </c>
      <c r="Q809" s="493" t="s">
        <v>2047</v>
      </c>
    </row>
    <row r="810" spans="1:22" ht="15.5">
      <c r="A810" s="502">
        <v>4</v>
      </c>
      <c r="B810" s="505">
        <v>4</v>
      </c>
      <c r="C810" s="532" t="s">
        <v>2048</v>
      </c>
      <c r="D810" s="532" t="s">
        <v>209</v>
      </c>
      <c r="E810" s="532" t="s">
        <v>2060</v>
      </c>
      <c r="F810" s="540"/>
      <c r="G810" s="533"/>
      <c r="H810" s="541"/>
      <c r="I810" s="542"/>
      <c r="J810" s="533"/>
      <c r="K810" s="533"/>
      <c r="L810" s="402"/>
      <c r="M810" s="506" t="s">
        <v>2855</v>
      </c>
      <c r="N810" s="506" t="s">
        <v>2856</v>
      </c>
      <c r="Q810" s="493" t="s">
        <v>2047</v>
      </c>
    </row>
    <row r="811" spans="1:22" ht="15.5">
      <c r="A811" s="502">
        <v>5</v>
      </c>
      <c r="B811" s="505">
        <v>4</v>
      </c>
      <c r="C811" s="532" t="s">
        <v>2048</v>
      </c>
      <c r="D811" s="532" t="s">
        <v>209</v>
      </c>
      <c r="E811" s="532" t="s">
        <v>2060</v>
      </c>
      <c r="F811" s="540" t="s">
        <v>2048</v>
      </c>
      <c r="G811" s="533"/>
      <c r="H811" s="541"/>
      <c r="I811" s="542"/>
      <c r="J811" s="533"/>
      <c r="K811" s="533"/>
      <c r="L811" s="402"/>
      <c r="M811" s="506" t="s">
        <v>2857</v>
      </c>
      <c r="N811" s="506" t="s">
        <v>2858</v>
      </c>
      <c r="Q811" s="493" t="s">
        <v>2047</v>
      </c>
    </row>
    <row r="812" spans="1:22" ht="15.5">
      <c r="A812" s="502">
        <v>6</v>
      </c>
      <c r="B812" s="505">
        <v>4</v>
      </c>
      <c r="C812" s="532" t="s">
        <v>2048</v>
      </c>
      <c r="D812" s="532" t="s">
        <v>209</v>
      </c>
      <c r="E812" s="532" t="s">
        <v>2060</v>
      </c>
      <c r="F812" s="540" t="s">
        <v>2048</v>
      </c>
      <c r="G812" s="532" t="s">
        <v>2057</v>
      </c>
      <c r="H812" s="538"/>
      <c r="I812" s="543"/>
      <c r="J812" s="506"/>
      <c r="K812" s="506"/>
      <c r="L812" s="402"/>
      <c r="M812" s="506" t="s">
        <v>2859</v>
      </c>
      <c r="N812" s="506" t="s">
        <v>2858</v>
      </c>
      <c r="Q812" s="493" t="s">
        <v>2047</v>
      </c>
    </row>
    <row r="813" spans="1:22" ht="15.5">
      <c r="A813" s="502">
        <v>7</v>
      </c>
      <c r="B813" s="505">
        <v>4</v>
      </c>
      <c r="C813" s="532" t="s">
        <v>2048</v>
      </c>
      <c r="D813" s="532" t="s">
        <v>209</v>
      </c>
      <c r="E813" s="532" t="s">
        <v>2060</v>
      </c>
      <c r="F813" s="540" t="s">
        <v>2048</v>
      </c>
      <c r="G813" s="532" t="s">
        <v>2057</v>
      </c>
      <c r="H813" s="532" t="s">
        <v>2048</v>
      </c>
      <c r="I813" s="543"/>
      <c r="J813" s="506"/>
      <c r="K813" s="506"/>
      <c r="L813" s="402"/>
      <c r="M813" s="506" t="s">
        <v>2860</v>
      </c>
      <c r="N813" s="506" t="s">
        <v>2861</v>
      </c>
      <c r="Q813" s="493" t="s">
        <v>2047</v>
      </c>
    </row>
    <row r="814" spans="1:22" ht="15.5">
      <c r="A814" s="502">
        <v>8</v>
      </c>
      <c r="B814" s="505">
        <v>4</v>
      </c>
      <c r="C814" s="532" t="s">
        <v>2048</v>
      </c>
      <c r="D814" s="532" t="s">
        <v>209</v>
      </c>
      <c r="E814" s="532" t="s">
        <v>2060</v>
      </c>
      <c r="F814" s="540" t="s">
        <v>2048</v>
      </c>
      <c r="G814" s="532" t="s">
        <v>2057</v>
      </c>
      <c r="H814" s="532" t="s">
        <v>2048</v>
      </c>
      <c r="I814" s="523" t="s">
        <v>2071</v>
      </c>
      <c r="J814" s="506"/>
      <c r="K814" s="506"/>
      <c r="L814" s="402"/>
      <c r="M814" s="506" t="s">
        <v>2862</v>
      </c>
      <c r="N814" s="506" t="s">
        <v>1728</v>
      </c>
      <c r="Q814" s="493" t="s">
        <v>2047</v>
      </c>
    </row>
    <row r="815" spans="1:22" ht="15.5">
      <c r="A815" s="502">
        <v>9</v>
      </c>
      <c r="B815" s="505">
        <v>4</v>
      </c>
      <c r="C815" s="532" t="s">
        <v>2048</v>
      </c>
      <c r="D815" s="532" t="s">
        <v>209</v>
      </c>
      <c r="E815" s="532" t="s">
        <v>2060</v>
      </c>
      <c r="F815" s="540" t="s">
        <v>2048</v>
      </c>
      <c r="G815" s="532" t="s">
        <v>2057</v>
      </c>
      <c r="H815" s="532" t="s">
        <v>2048</v>
      </c>
      <c r="I815" s="523" t="s">
        <v>2071</v>
      </c>
      <c r="J815" s="532" t="s">
        <v>2057</v>
      </c>
      <c r="K815" s="506"/>
      <c r="L815" s="402"/>
      <c r="M815" s="506" t="s">
        <v>2863</v>
      </c>
      <c r="N815" s="506" t="s">
        <v>1728</v>
      </c>
      <c r="Q815" s="493" t="s">
        <v>2047</v>
      </c>
    </row>
    <row r="816" spans="1:22" ht="15.5">
      <c r="A816" s="502">
        <v>10</v>
      </c>
      <c r="B816" s="501">
        <v>4</v>
      </c>
      <c r="C816" s="533" t="s">
        <v>2048</v>
      </c>
      <c r="D816" s="533" t="s">
        <v>209</v>
      </c>
      <c r="E816" s="533" t="s">
        <v>2060</v>
      </c>
      <c r="F816" s="541" t="s">
        <v>2048</v>
      </c>
      <c r="G816" s="533" t="s">
        <v>2057</v>
      </c>
      <c r="H816" s="533" t="s">
        <v>2048</v>
      </c>
      <c r="I816" s="524" t="s">
        <v>2071</v>
      </c>
      <c r="J816" s="533" t="s">
        <v>2057</v>
      </c>
      <c r="K816" s="533" t="s">
        <v>2048</v>
      </c>
      <c r="L816" s="402" t="s">
        <v>1221</v>
      </c>
      <c r="M816" s="512" t="s">
        <v>1910</v>
      </c>
      <c r="N816" s="512" t="s">
        <v>1728</v>
      </c>
      <c r="O816" t="s">
        <v>1221</v>
      </c>
      <c r="P816" t="e">
        <v>#N/A</v>
      </c>
      <c r="Q816" s="493">
        <v>-2049.02</v>
      </c>
      <c r="R816">
        <v>30</v>
      </c>
      <c r="U816" s="500" t="s">
        <v>206</v>
      </c>
      <c r="V816" s="501">
        <v>0</v>
      </c>
    </row>
    <row r="817" spans="1:22">
      <c r="L817" s="402"/>
      <c r="Q817" s="493" t="s">
        <v>2047</v>
      </c>
    </row>
    <row r="818" spans="1:22" ht="15.5">
      <c r="A818" s="502">
        <v>5</v>
      </c>
      <c r="B818" s="505">
        <v>4</v>
      </c>
      <c r="C818" s="532" t="s">
        <v>2048</v>
      </c>
      <c r="D818" s="532" t="s">
        <v>209</v>
      </c>
      <c r="E818" s="532" t="s">
        <v>2060</v>
      </c>
      <c r="F818" s="540" t="s">
        <v>2060</v>
      </c>
      <c r="G818" s="533"/>
      <c r="H818" s="541"/>
      <c r="I818" s="524"/>
      <c r="J818" s="533"/>
      <c r="K818" s="533"/>
      <c r="L818" s="402"/>
      <c r="M818" s="506" t="s">
        <v>2864</v>
      </c>
      <c r="N818" s="506" t="s">
        <v>2865</v>
      </c>
      <c r="Q818" s="493" t="s">
        <v>2047</v>
      </c>
    </row>
    <row r="819" spans="1:22" ht="15.5">
      <c r="A819" s="502">
        <v>6</v>
      </c>
      <c r="B819" s="505">
        <v>4</v>
      </c>
      <c r="C819" s="532" t="s">
        <v>2048</v>
      </c>
      <c r="D819" s="532" t="s">
        <v>209</v>
      </c>
      <c r="E819" s="532" t="s">
        <v>2060</v>
      </c>
      <c r="F819" s="540" t="s">
        <v>2060</v>
      </c>
      <c r="G819" s="532" t="s">
        <v>2057</v>
      </c>
      <c r="H819" s="538"/>
      <c r="I819" s="522"/>
      <c r="J819" s="506"/>
      <c r="K819" s="506"/>
      <c r="L819" s="402"/>
      <c r="M819" s="506" t="s">
        <v>2866</v>
      </c>
      <c r="N819" s="506" t="s">
        <v>2865</v>
      </c>
      <c r="Q819" s="493" t="s">
        <v>2047</v>
      </c>
    </row>
    <row r="820" spans="1:22" ht="15.5">
      <c r="A820" s="502">
        <v>7</v>
      </c>
      <c r="B820" s="505">
        <v>4</v>
      </c>
      <c r="C820" s="532" t="s">
        <v>2048</v>
      </c>
      <c r="D820" s="532" t="s">
        <v>209</v>
      </c>
      <c r="E820" s="532" t="s">
        <v>2060</v>
      </c>
      <c r="F820" s="540" t="s">
        <v>2060</v>
      </c>
      <c r="G820" s="532" t="s">
        <v>2057</v>
      </c>
      <c r="H820" s="532" t="s">
        <v>2048</v>
      </c>
      <c r="I820" s="522"/>
      <c r="J820" s="506"/>
      <c r="K820" s="506"/>
      <c r="L820" s="402"/>
      <c r="M820" s="506" t="s">
        <v>2867</v>
      </c>
      <c r="N820" s="506" t="s">
        <v>2868</v>
      </c>
      <c r="Q820" s="493" t="s">
        <v>2047</v>
      </c>
    </row>
    <row r="821" spans="1:22" ht="15.5">
      <c r="A821" s="502">
        <v>8</v>
      </c>
      <c r="B821" s="505">
        <v>4</v>
      </c>
      <c r="C821" s="532" t="s">
        <v>2048</v>
      </c>
      <c r="D821" s="532" t="s">
        <v>209</v>
      </c>
      <c r="E821" s="532" t="s">
        <v>2060</v>
      </c>
      <c r="F821" s="540" t="s">
        <v>2060</v>
      </c>
      <c r="G821" s="532" t="s">
        <v>2057</v>
      </c>
      <c r="H821" s="532" t="s">
        <v>2048</v>
      </c>
      <c r="I821" s="523" t="s">
        <v>2071</v>
      </c>
      <c r="J821" s="506"/>
      <c r="K821" s="506"/>
      <c r="L821" s="402"/>
      <c r="M821" s="506" t="s">
        <v>2869</v>
      </c>
      <c r="N821" s="506" t="s">
        <v>1726</v>
      </c>
      <c r="Q821" s="493" t="s">
        <v>2047</v>
      </c>
    </row>
    <row r="822" spans="1:22" ht="15.5">
      <c r="A822" s="502">
        <v>9</v>
      </c>
      <c r="B822" s="505">
        <v>4</v>
      </c>
      <c r="C822" s="532" t="s">
        <v>2048</v>
      </c>
      <c r="D822" s="532" t="s">
        <v>209</v>
      </c>
      <c r="E822" s="532" t="s">
        <v>2060</v>
      </c>
      <c r="F822" s="540" t="s">
        <v>2060</v>
      </c>
      <c r="G822" s="532" t="s">
        <v>2057</v>
      </c>
      <c r="H822" s="532" t="s">
        <v>2048</v>
      </c>
      <c r="I822" s="523" t="s">
        <v>2071</v>
      </c>
      <c r="J822" s="532" t="s">
        <v>2057</v>
      </c>
      <c r="K822" s="506"/>
      <c r="L822" s="402"/>
      <c r="M822" s="506" t="s">
        <v>2870</v>
      </c>
      <c r="N822" s="506" t="s">
        <v>1726</v>
      </c>
      <c r="Q822" s="493" t="s">
        <v>2047</v>
      </c>
    </row>
    <row r="823" spans="1:22" ht="15.5">
      <c r="A823" s="502">
        <v>10</v>
      </c>
      <c r="B823" s="501">
        <v>4</v>
      </c>
      <c r="C823" s="533" t="s">
        <v>2048</v>
      </c>
      <c r="D823" s="533" t="s">
        <v>209</v>
      </c>
      <c r="E823" s="533" t="s">
        <v>2060</v>
      </c>
      <c r="F823" s="541" t="s">
        <v>2060</v>
      </c>
      <c r="G823" s="533" t="s">
        <v>2057</v>
      </c>
      <c r="H823" s="533" t="s">
        <v>2048</v>
      </c>
      <c r="I823" s="524" t="s">
        <v>2071</v>
      </c>
      <c r="J823" s="533" t="s">
        <v>2057</v>
      </c>
      <c r="K823" s="533" t="s">
        <v>2048</v>
      </c>
      <c r="L823" s="402" t="s">
        <v>1291</v>
      </c>
      <c r="M823" s="512" t="s">
        <v>1909</v>
      </c>
      <c r="N823" s="512" t="s">
        <v>1726</v>
      </c>
      <c r="O823" t="s">
        <v>1291</v>
      </c>
      <c r="P823" t="e">
        <v>#N/A</v>
      </c>
      <c r="Q823" s="493">
        <v>-193998.97</v>
      </c>
      <c r="R823">
        <v>30</v>
      </c>
      <c r="U823" s="500" t="s">
        <v>206</v>
      </c>
      <c r="V823" s="501">
        <v>0</v>
      </c>
    </row>
    <row r="824" spans="1:22" ht="15.5">
      <c r="A824" s="502"/>
      <c r="B824" s="501"/>
      <c r="C824" s="533"/>
      <c r="D824" s="533"/>
      <c r="E824" s="533"/>
      <c r="F824" s="541"/>
      <c r="G824" s="533"/>
      <c r="H824" s="533"/>
      <c r="I824" s="524"/>
      <c r="J824" s="533"/>
      <c r="K824" s="533"/>
      <c r="L824" s="402"/>
      <c r="M824" s="512"/>
      <c r="N824" s="512"/>
      <c r="U824" s="500"/>
      <c r="V824" s="501"/>
    </row>
    <row r="825" spans="1:22" ht="15.5">
      <c r="A825" s="508">
        <v>3</v>
      </c>
      <c r="B825" s="505">
        <v>4</v>
      </c>
      <c r="C825" s="532" t="s">
        <v>2048</v>
      </c>
      <c r="D825" s="532" t="s">
        <v>2096</v>
      </c>
      <c r="I825" s="539"/>
      <c r="J825" s="505"/>
      <c r="K825" s="505"/>
      <c r="L825" s="402"/>
      <c r="M825" s="505" t="s">
        <v>2871</v>
      </c>
      <c r="N825" s="506" t="s">
        <v>2872</v>
      </c>
      <c r="Q825" s="493" t="s">
        <v>2047</v>
      </c>
    </row>
    <row r="826" spans="1:22" ht="15.5">
      <c r="A826" s="502">
        <v>4</v>
      </c>
      <c r="B826" s="505">
        <v>4</v>
      </c>
      <c r="C826" s="532" t="s">
        <v>2048</v>
      </c>
      <c r="D826" s="532" t="s">
        <v>2096</v>
      </c>
      <c r="E826" s="532" t="s">
        <v>2060</v>
      </c>
      <c r="F826" s="540"/>
      <c r="G826" s="532"/>
      <c r="I826" s="542"/>
      <c r="J826" s="533"/>
      <c r="K826" s="533"/>
      <c r="L826" s="402"/>
      <c r="M826" s="506" t="s">
        <v>2873</v>
      </c>
      <c r="N826" s="506" t="s">
        <v>2874</v>
      </c>
      <c r="Q826" s="493" t="s">
        <v>2047</v>
      </c>
    </row>
    <row r="827" spans="1:22" ht="15.5">
      <c r="A827" s="502">
        <v>5</v>
      </c>
      <c r="B827" s="505">
        <v>4</v>
      </c>
      <c r="C827" s="532" t="s">
        <v>2048</v>
      </c>
      <c r="D827" s="532" t="s">
        <v>2096</v>
      </c>
      <c r="E827" s="532" t="s">
        <v>2060</v>
      </c>
      <c r="F827" s="540" t="s">
        <v>2060</v>
      </c>
      <c r="G827" s="532"/>
      <c r="I827" s="542"/>
      <c r="J827" s="533"/>
      <c r="K827" s="533"/>
      <c r="L827" s="402"/>
      <c r="M827" s="506" t="s">
        <v>2875</v>
      </c>
      <c r="N827" s="506" t="s">
        <v>2874</v>
      </c>
      <c r="Q827" s="493" t="s">
        <v>2047</v>
      </c>
    </row>
    <row r="828" spans="1:22" ht="15.5">
      <c r="A828" s="502">
        <v>6</v>
      </c>
      <c r="B828" s="505">
        <v>4</v>
      </c>
      <c r="C828" s="532" t="s">
        <v>2048</v>
      </c>
      <c r="D828" s="532" t="s">
        <v>2096</v>
      </c>
      <c r="E828" s="532" t="s">
        <v>2060</v>
      </c>
      <c r="F828" s="540" t="s">
        <v>2060</v>
      </c>
      <c r="G828" s="532" t="s">
        <v>2057</v>
      </c>
      <c r="I828" s="543"/>
      <c r="J828" s="506"/>
      <c r="K828" s="506"/>
      <c r="L828" s="402"/>
      <c r="M828" s="506" t="s">
        <v>2876</v>
      </c>
      <c r="N828" s="506" t="s">
        <v>2877</v>
      </c>
      <c r="Q828" s="493" t="s">
        <v>2047</v>
      </c>
    </row>
    <row r="829" spans="1:22" ht="15.5">
      <c r="A829" s="502">
        <v>7</v>
      </c>
      <c r="B829" s="505">
        <v>4</v>
      </c>
      <c r="C829" s="532" t="s">
        <v>2048</v>
      </c>
      <c r="D829" s="532" t="s">
        <v>2096</v>
      </c>
      <c r="E829" s="532" t="s">
        <v>2060</v>
      </c>
      <c r="F829" s="540" t="s">
        <v>2060</v>
      </c>
      <c r="G829" s="532" t="s">
        <v>2057</v>
      </c>
      <c r="H829" s="540" t="s">
        <v>2060</v>
      </c>
      <c r="I829" s="522"/>
      <c r="J829" s="506"/>
      <c r="K829" s="506"/>
      <c r="L829" s="402"/>
      <c r="M829" s="506" t="s">
        <v>2878</v>
      </c>
      <c r="N829" s="506" t="s">
        <v>2879</v>
      </c>
      <c r="Q829" s="493" t="s">
        <v>2047</v>
      </c>
    </row>
    <row r="830" spans="1:22" ht="15.5">
      <c r="A830" s="502">
        <v>8</v>
      </c>
      <c r="B830" s="505">
        <v>4</v>
      </c>
      <c r="C830" s="532" t="s">
        <v>2048</v>
      </c>
      <c r="D830" s="532" t="s">
        <v>2096</v>
      </c>
      <c r="E830" s="532" t="s">
        <v>2060</v>
      </c>
      <c r="F830" s="540" t="s">
        <v>2060</v>
      </c>
      <c r="G830" s="532" t="s">
        <v>2057</v>
      </c>
      <c r="H830" s="540" t="s">
        <v>2060</v>
      </c>
      <c r="I830" s="523" t="s">
        <v>2060</v>
      </c>
      <c r="J830" s="506"/>
      <c r="K830" s="506"/>
      <c r="L830" s="402"/>
      <c r="M830" s="506" t="s">
        <v>2880</v>
      </c>
      <c r="N830" s="506" t="s">
        <v>1767</v>
      </c>
      <c r="Q830" s="493" t="s">
        <v>2047</v>
      </c>
    </row>
    <row r="831" spans="1:22" ht="15.5">
      <c r="A831" s="502">
        <v>9</v>
      </c>
      <c r="B831" s="505">
        <v>4</v>
      </c>
      <c r="C831" s="532" t="s">
        <v>2048</v>
      </c>
      <c r="D831" s="532" t="s">
        <v>2096</v>
      </c>
      <c r="E831" s="532" t="s">
        <v>2060</v>
      </c>
      <c r="F831" s="540" t="s">
        <v>2060</v>
      </c>
      <c r="G831" s="532" t="s">
        <v>2057</v>
      </c>
      <c r="H831" s="540" t="s">
        <v>2060</v>
      </c>
      <c r="I831" s="523" t="s">
        <v>2060</v>
      </c>
      <c r="J831" s="532" t="s">
        <v>2057</v>
      </c>
      <c r="K831" s="506"/>
      <c r="L831" s="402"/>
      <c r="M831" s="506" t="s">
        <v>2881</v>
      </c>
      <c r="N831" s="506" t="s">
        <v>1767</v>
      </c>
      <c r="Q831" s="493" t="s">
        <v>2047</v>
      </c>
    </row>
    <row r="832" spans="1:22" ht="15.5">
      <c r="A832" s="502">
        <v>10</v>
      </c>
      <c r="B832" s="501">
        <v>4</v>
      </c>
      <c r="C832" s="533" t="s">
        <v>2048</v>
      </c>
      <c r="D832" s="533" t="s">
        <v>2096</v>
      </c>
      <c r="E832" s="533" t="s">
        <v>2060</v>
      </c>
      <c r="F832" s="541" t="s">
        <v>2060</v>
      </c>
      <c r="G832" s="533" t="s">
        <v>2057</v>
      </c>
      <c r="H832" s="541" t="s">
        <v>2060</v>
      </c>
      <c r="I832" s="524" t="s">
        <v>2060</v>
      </c>
      <c r="J832" s="533" t="s">
        <v>2057</v>
      </c>
      <c r="K832" s="533" t="s">
        <v>2048</v>
      </c>
      <c r="L832" s="402" t="s">
        <v>1217</v>
      </c>
      <c r="M832" s="512" t="s">
        <v>1954</v>
      </c>
      <c r="N832" s="512" t="s">
        <v>1767</v>
      </c>
      <c r="O832" t="s">
        <v>1217</v>
      </c>
      <c r="P832" t="e">
        <v>#N/A</v>
      </c>
      <c r="Q832" s="493">
        <v>-190.42</v>
      </c>
      <c r="R832">
        <v>30</v>
      </c>
      <c r="U832" s="500" t="s">
        <v>206</v>
      </c>
      <c r="V832" s="501">
        <v>0</v>
      </c>
    </row>
    <row r="833" spans="1:17">
      <c r="L833" s="402"/>
      <c r="Q833" s="493" t="s">
        <v>2047</v>
      </c>
    </row>
    <row r="834" spans="1:17" ht="15.5">
      <c r="A834" s="508">
        <v>2</v>
      </c>
      <c r="B834" s="505">
        <v>4</v>
      </c>
      <c r="C834" s="532" t="s">
        <v>2060</v>
      </c>
      <c r="D834" s="532"/>
      <c r="E834" s="536"/>
      <c r="F834" s="505"/>
      <c r="G834" s="505"/>
      <c r="H834" s="536"/>
      <c r="I834" s="537"/>
      <c r="J834" s="505"/>
      <c r="K834" s="505"/>
      <c r="L834" s="402"/>
      <c r="M834" s="505" t="s">
        <v>2882</v>
      </c>
      <c r="N834" s="506" t="s">
        <v>2883</v>
      </c>
      <c r="Q834" s="493" t="s">
        <v>2047</v>
      </c>
    </row>
    <row r="835" spans="1:17" ht="15.5">
      <c r="A835" s="508">
        <v>3</v>
      </c>
      <c r="B835" s="505">
        <v>4</v>
      </c>
      <c r="C835" s="532" t="s">
        <v>2060</v>
      </c>
      <c r="D835" s="532" t="s">
        <v>209</v>
      </c>
      <c r="E835" s="538"/>
      <c r="F835" s="506"/>
      <c r="G835" s="505"/>
      <c r="H835" s="536"/>
      <c r="I835" s="539"/>
      <c r="J835" s="505"/>
      <c r="K835" s="505"/>
      <c r="L835" s="402"/>
      <c r="M835" s="505" t="s">
        <v>2884</v>
      </c>
      <c r="N835" s="506" t="s">
        <v>2883</v>
      </c>
      <c r="Q835" s="493" t="s">
        <v>2047</v>
      </c>
    </row>
    <row r="836" spans="1:17" ht="15.5">
      <c r="A836" s="502">
        <v>4</v>
      </c>
      <c r="B836" s="505">
        <v>4</v>
      </c>
      <c r="C836" s="532" t="s">
        <v>2060</v>
      </c>
      <c r="D836" s="532" t="s">
        <v>209</v>
      </c>
      <c r="E836" s="540" t="s">
        <v>2123</v>
      </c>
      <c r="F836" s="532"/>
      <c r="G836" s="506"/>
      <c r="H836" s="538"/>
      <c r="I836" s="522"/>
      <c r="J836" s="506"/>
      <c r="K836" s="506"/>
      <c r="L836" s="402"/>
      <c r="M836" s="505" t="s">
        <v>2885</v>
      </c>
      <c r="N836" s="506" t="s">
        <v>2883</v>
      </c>
      <c r="Q836" s="493" t="s">
        <v>2047</v>
      </c>
    </row>
    <row r="837" spans="1:17" ht="15.5">
      <c r="A837" s="502">
        <v>5</v>
      </c>
      <c r="B837" s="505">
        <v>4</v>
      </c>
      <c r="C837" s="532" t="s">
        <v>2060</v>
      </c>
      <c r="D837" s="532" t="s">
        <v>209</v>
      </c>
      <c r="E837" s="532" t="s">
        <v>2123</v>
      </c>
      <c r="F837" s="532" t="s">
        <v>2057</v>
      </c>
      <c r="G837" s="533"/>
      <c r="H837" s="541"/>
      <c r="I837" s="524"/>
      <c r="J837" s="533"/>
      <c r="K837" s="533"/>
      <c r="L837" s="402"/>
      <c r="M837" s="506" t="s">
        <v>2886</v>
      </c>
      <c r="N837" s="506" t="s">
        <v>2883</v>
      </c>
      <c r="Q837" s="493" t="s">
        <v>2047</v>
      </c>
    </row>
    <row r="838" spans="1:17" ht="15.5">
      <c r="A838" s="502">
        <v>6</v>
      </c>
      <c r="B838" s="505">
        <v>4</v>
      </c>
      <c r="C838" s="532" t="s">
        <v>2060</v>
      </c>
      <c r="D838" s="532" t="s">
        <v>209</v>
      </c>
      <c r="E838" s="532" t="s">
        <v>2123</v>
      </c>
      <c r="F838" s="532" t="s">
        <v>2057</v>
      </c>
      <c r="G838" s="532" t="s">
        <v>2057</v>
      </c>
      <c r="H838" s="538"/>
      <c r="I838" s="522"/>
      <c r="J838" s="506"/>
      <c r="K838" s="506"/>
      <c r="L838" s="402"/>
      <c r="M838" s="506" t="s">
        <v>2887</v>
      </c>
      <c r="N838" s="506" t="s">
        <v>2883</v>
      </c>
      <c r="Q838" s="493" t="s">
        <v>2047</v>
      </c>
    </row>
    <row r="839" spans="1:17" ht="15.5">
      <c r="A839" s="502">
        <v>7</v>
      </c>
      <c r="B839" s="505">
        <v>4</v>
      </c>
      <c r="C839" s="532" t="s">
        <v>2060</v>
      </c>
      <c r="D839" s="532" t="s">
        <v>209</v>
      </c>
      <c r="E839" s="532" t="s">
        <v>2123</v>
      </c>
      <c r="F839" s="532" t="s">
        <v>2057</v>
      </c>
      <c r="G839" s="532" t="s">
        <v>2057</v>
      </c>
      <c r="H839" s="532" t="s">
        <v>2057</v>
      </c>
      <c r="I839" s="522"/>
      <c r="J839" s="506"/>
      <c r="K839" s="506"/>
      <c r="L839" s="402"/>
      <c r="M839" s="506" t="s">
        <v>2888</v>
      </c>
      <c r="N839" s="506" t="s">
        <v>2883</v>
      </c>
      <c r="Q839" s="493" t="s">
        <v>2047</v>
      </c>
    </row>
    <row r="840" spans="1:17" ht="15.5">
      <c r="A840" s="502">
        <v>8</v>
      </c>
      <c r="B840" s="505">
        <v>4</v>
      </c>
      <c r="C840" s="532" t="s">
        <v>2060</v>
      </c>
      <c r="D840" s="532" t="s">
        <v>209</v>
      </c>
      <c r="E840" s="532" t="s">
        <v>2123</v>
      </c>
      <c r="F840" s="532" t="s">
        <v>2057</v>
      </c>
      <c r="G840" s="532" t="s">
        <v>2057</v>
      </c>
      <c r="H840" s="532" t="s">
        <v>2057</v>
      </c>
      <c r="I840" s="523" t="s">
        <v>2048</v>
      </c>
      <c r="J840" s="506"/>
      <c r="K840" s="506"/>
      <c r="L840" s="402"/>
      <c r="M840" s="506" t="s">
        <v>2889</v>
      </c>
      <c r="N840" s="506" t="s">
        <v>2890</v>
      </c>
      <c r="Q840" s="493" t="s">
        <v>2047</v>
      </c>
    </row>
    <row r="841" spans="1:17" ht="15.5">
      <c r="A841" s="502">
        <v>9</v>
      </c>
      <c r="B841" s="505">
        <v>4</v>
      </c>
      <c r="C841" s="532" t="s">
        <v>2060</v>
      </c>
      <c r="D841" s="532" t="s">
        <v>209</v>
      </c>
      <c r="E841" s="532" t="s">
        <v>2123</v>
      </c>
      <c r="F841" s="532" t="s">
        <v>2057</v>
      </c>
      <c r="G841" s="532" t="s">
        <v>2057</v>
      </c>
      <c r="H841" s="532" t="s">
        <v>2057</v>
      </c>
      <c r="I841" s="523" t="s">
        <v>2048</v>
      </c>
      <c r="J841" s="532" t="s">
        <v>2048</v>
      </c>
      <c r="K841" s="506"/>
      <c r="L841" s="402"/>
      <c r="M841" s="506" t="s">
        <v>2891</v>
      </c>
      <c r="N841" s="506" t="s">
        <v>2892</v>
      </c>
      <c r="Q841" s="493" t="s">
        <v>2047</v>
      </c>
    </row>
    <row r="842" spans="1:17" ht="15.5">
      <c r="A842" s="502">
        <v>10</v>
      </c>
      <c r="B842" s="501">
        <v>4</v>
      </c>
      <c r="C842" s="533" t="s">
        <v>2060</v>
      </c>
      <c r="D842" s="533" t="s">
        <v>209</v>
      </c>
      <c r="E842" s="533" t="s">
        <v>2123</v>
      </c>
      <c r="F842" s="533" t="s">
        <v>2057</v>
      </c>
      <c r="G842" s="533" t="s">
        <v>2057</v>
      </c>
      <c r="H842" s="533" t="s">
        <v>2057</v>
      </c>
      <c r="I842" s="524" t="s">
        <v>2048</v>
      </c>
      <c r="J842" s="533" t="s">
        <v>2048</v>
      </c>
      <c r="K842" s="533" t="s">
        <v>2048</v>
      </c>
      <c r="L842" s="402"/>
      <c r="M842" s="512" t="s">
        <v>2893</v>
      </c>
      <c r="N842" s="512" t="s">
        <v>2892</v>
      </c>
      <c r="Q842" s="493" t="s">
        <v>2047</v>
      </c>
    </row>
    <row r="843" spans="1:17" ht="15.5">
      <c r="A843" s="544"/>
      <c r="B843" s="501"/>
      <c r="C843" s="533"/>
      <c r="D843" s="533"/>
      <c r="E843" s="533"/>
      <c r="F843" s="545"/>
      <c r="G843" s="533"/>
      <c r="H843" s="533"/>
      <c r="I843" s="524"/>
      <c r="J843" s="533"/>
      <c r="K843" s="533"/>
      <c r="L843" s="402"/>
      <c r="M843" s="512"/>
      <c r="N843" s="512"/>
      <c r="Q843" s="493" t="s">
        <v>2047</v>
      </c>
    </row>
    <row r="844" spans="1:17" ht="15.5">
      <c r="A844" s="502">
        <v>9</v>
      </c>
      <c r="B844" s="505">
        <v>4</v>
      </c>
      <c r="C844" s="532" t="s">
        <v>2060</v>
      </c>
      <c r="D844" s="532" t="s">
        <v>209</v>
      </c>
      <c r="E844" s="532" t="s">
        <v>2123</v>
      </c>
      <c r="F844" s="532" t="s">
        <v>2057</v>
      </c>
      <c r="G844" s="532" t="s">
        <v>2057</v>
      </c>
      <c r="H844" s="532" t="s">
        <v>2057</v>
      </c>
      <c r="I844" s="523" t="s">
        <v>2048</v>
      </c>
      <c r="J844" s="532" t="s">
        <v>2060</v>
      </c>
      <c r="K844" s="506"/>
      <c r="L844" s="402"/>
      <c r="M844" s="506" t="s">
        <v>2894</v>
      </c>
      <c r="N844" s="506" t="s">
        <v>2895</v>
      </c>
      <c r="Q844" s="493" t="s">
        <v>2047</v>
      </c>
    </row>
    <row r="845" spans="1:17" ht="15.5">
      <c r="A845" s="502">
        <v>10</v>
      </c>
      <c r="B845" s="501">
        <v>4</v>
      </c>
      <c r="C845" s="533" t="s">
        <v>2060</v>
      </c>
      <c r="D845" s="533" t="s">
        <v>209</v>
      </c>
      <c r="E845" s="533" t="s">
        <v>2123</v>
      </c>
      <c r="F845" s="533" t="s">
        <v>2057</v>
      </c>
      <c r="G845" s="533" t="s">
        <v>2057</v>
      </c>
      <c r="H845" s="533" t="s">
        <v>2057</v>
      </c>
      <c r="I845" s="524" t="s">
        <v>2048</v>
      </c>
      <c r="J845" s="533" t="s">
        <v>2060</v>
      </c>
      <c r="K845" s="533" t="s">
        <v>2048</v>
      </c>
      <c r="L845" s="402"/>
      <c r="M845" s="512" t="s">
        <v>2896</v>
      </c>
      <c r="N845" s="512" t="s">
        <v>2895</v>
      </c>
      <c r="Q845" s="493" t="s">
        <v>2047</v>
      </c>
    </row>
    <row r="846" spans="1:17" ht="15.5">
      <c r="A846" s="544"/>
      <c r="B846" s="501"/>
      <c r="C846" s="533"/>
      <c r="D846" s="533"/>
      <c r="E846" s="533"/>
      <c r="F846" s="545"/>
      <c r="G846" s="533"/>
      <c r="H846" s="533"/>
      <c r="I846" s="524"/>
      <c r="J846" s="533"/>
      <c r="K846" s="533"/>
      <c r="L846" s="402"/>
      <c r="M846" s="512"/>
      <c r="N846" s="512"/>
      <c r="Q846" s="493" t="s">
        <v>2047</v>
      </c>
    </row>
    <row r="847" spans="1:17" ht="15.5">
      <c r="A847" s="502">
        <v>9</v>
      </c>
      <c r="B847" s="505">
        <v>4</v>
      </c>
      <c r="C847" s="532" t="s">
        <v>2060</v>
      </c>
      <c r="D847" s="532" t="s">
        <v>209</v>
      </c>
      <c r="E847" s="532" t="s">
        <v>2123</v>
      </c>
      <c r="F847" s="532" t="s">
        <v>2057</v>
      </c>
      <c r="G847" s="532" t="s">
        <v>2057</v>
      </c>
      <c r="H847" s="532" t="s">
        <v>2057</v>
      </c>
      <c r="I847" s="523" t="s">
        <v>2048</v>
      </c>
      <c r="J847" s="532" t="s">
        <v>2053</v>
      </c>
      <c r="K847" s="506"/>
      <c r="L847" s="402"/>
      <c r="M847" s="506" t="s">
        <v>2897</v>
      </c>
      <c r="N847" s="506" t="s">
        <v>2898</v>
      </c>
      <c r="Q847" s="493" t="s">
        <v>2047</v>
      </c>
    </row>
    <row r="848" spans="1:17" ht="15.5">
      <c r="A848" s="502">
        <v>10</v>
      </c>
      <c r="B848" s="501">
        <v>4</v>
      </c>
      <c r="C848" s="533" t="s">
        <v>2060</v>
      </c>
      <c r="D848" s="533" t="s">
        <v>209</v>
      </c>
      <c r="E848" s="533" t="s">
        <v>2123</v>
      </c>
      <c r="F848" s="533" t="s">
        <v>2057</v>
      </c>
      <c r="G848" s="533" t="s">
        <v>2057</v>
      </c>
      <c r="H848" s="533" t="s">
        <v>2057</v>
      </c>
      <c r="I848" s="524" t="s">
        <v>2048</v>
      </c>
      <c r="J848" s="533" t="s">
        <v>2053</v>
      </c>
      <c r="K848" s="533" t="s">
        <v>2048</v>
      </c>
      <c r="L848" s="402"/>
      <c r="M848" s="512" t="s">
        <v>2899</v>
      </c>
      <c r="N848" s="512" t="s">
        <v>2898</v>
      </c>
      <c r="Q848" s="493" t="s">
        <v>2047</v>
      </c>
    </row>
    <row r="849" spans="1:22" ht="15.5">
      <c r="A849" s="544"/>
      <c r="B849" s="501"/>
      <c r="C849" s="533"/>
      <c r="D849" s="533"/>
      <c r="E849" s="533"/>
      <c r="F849" s="545"/>
      <c r="G849" s="533"/>
      <c r="H849" s="533"/>
      <c r="I849" s="524"/>
      <c r="J849" s="533"/>
      <c r="K849" s="533"/>
      <c r="L849" s="402"/>
      <c r="M849" s="512"/>
      <c r="N849" s="512"/>
      <c r="Q849" s="493" t="s">
        <v>2047</v>
      </c>
    </row>
    <row r="850" spans="1:22" ht="15.5">
      <c r="A850" s="502">
        <v>9</v>
      </c>
      <c r="B850" s="505">
        <v>4</v>
      </c>
      <c r="C850" s="532" t="s">
        <v>2060</v>
      </c>
      <c r="D850" s="532" t="s">
        <v>209</v>
      </c>
      <c r="E850" s="532" t="s">
        <v>2123</v>
      </c>
      <c r="F850" s="532" t="s">
        <v>2057</v>
      </c>
      <c r="G850" s="532" t="s">
        <v>2057</v>
      </c>
      <c r="H850" s="532" t="s">
        <v>2057</v>
      </c>
      <c r="I850" s="523" t="s">
        <v>2048</v>
      </c>
      <c r="J850" s="532" t="s">
        <v>2071</v>
      </c>
      <c r="K850" s="506"/>
      <c r="L850" s="402"/>
      <c r="M850" s="506" t="s">
        <v>2900</v>
      </c>
      <c r="N850" s="506" t="s">
        <v>2901</v>
      </c>
      <c r="Q850" s="493" t="s">
        <v>2047</v>
      </c>
    </row>
    <row r="851" spans="1:22" ht="15.5">
      <c r="A851" s="502">
        <v>10</v>
      </c>
      <c r="B851" s="501">
        <v>4</v>
      </c>
      <c r="C851" s="533" t="s">
        <v>2060</v>
      </c>
      <c r="D851" s="533" t="s">
        <v>209</v>
      </c>
      <c r="E851" s="533" t="s">
        <v>2123</v>
      </c>
      <c r="F851" s="533" t="s">
        <v>2057</v>
      </c>
      <c r="G851" s="533" t="s">
        <v>2057</v>
      </c>
      <c r="H851" s="533" t="s">
        <v>2057</v>
      </c>
      <c r="I851" s="524" t="s">
        <v>2048</v>
      </c>
      <c r="J851" s="533" t="s">
        <v>2071</v>
      </c>
      <c r="K851" s="533" t="s">
        <v>2048</v>
      </c>
      <c r="L851" s="402"/>
      <c r="M851" s="512" t="s">
        <v>2902</v>
      </c>
      <c r="N851" s="512" t="s">
        <v>2901</v>
      </c>
      <c r="Q851" s="493" t="s">
        <v>2047</v>
      </c>
    </row>
    <row r="852" spans="1:22" ht="15.5">
      <c r="A852" s="544"/>
      <c r="B852" s="501"/>
      <c r="C852" s="533"/>
      <c r="D852" s="533"/>
      <c r="E852" s="533"/>
      <c r="F852" s="545"/>
      <c r="G852" s="533"/>
      <c r="H852" s="533"/>
      <c r="I852" s="524"/>
      <c r="J852" s="533"/>
      <c r="K852" s="533"/>
      <c r="L852" s="402"/>
      <c r="M852" s="512"/>
      <c r="N852" s="512"/>
      <c r="Q852" s="493" t="s">
        <v>2047</v>
      </c>
    </row>
    <row r="853" spans="1:22" ht="15.5">
      <c r="A853" s="502">
        <v>9</v>
      </c>
      <c r="B853" s="505">
        <v>4</v>
      </c>
      <c r="C853" s="532" t="s">
        <v>2060</v>
      </c>
      <c r="D853" s="532" t="s">
        <v>209</v>
      </c>
      <c r="E853" s="532" t="s">
        <v>2123</v>
      </c>
      <c r="F853" s="532" t="s">
        <v>2057</v>
      </c>
      <c r="G853" s="532" t="s">
        <v>2057</v>
      </c>
      <c r="H853" s="532" t="s">
        <v>2057</v>
      </c>
      <c r="I853" s="523" t="s">
        <v>2048</v>
      </c>
      <c r="J853" s="532" t="s">
        <v>2079</v>
      </c>
      <c r="K853" s="506"/>
      <c r="L853" s="402"/>
      <c r="M853" s="506" t="s">
        <v>2903</v>
      </c>
      <c r="N853" s="506" t="s">
        <v>2904</v>
      </c>
      <c r="Q853" s="493" t="s">
        <v>2047</v>
      </c>
    </row>
    <row r="854" spans="1:22" ht="15.5">
      <c r="A854" s="502">
        <v>10</v>
      </c>
      <c r="B854" s="501">
        <v>4</v>
      </c>
      <c r="C854" s="533" t="s">
        <v>2060</v>
      </c>
      <c r="D854" s="533" t="s">
        <v>209</v>
      </c>
      <c r="E854" s="533" t="s">
        <v>2123</v>
      </c>
      <c r="F854" s="533" t="s">
        <v>2057</v>
      </c>
      <c r="G854" s="533" t="s">
        <v>2057</v>
      </c>
      <c r="H854" s="533" t="s">
        <v>2057</v>
      </c>
      <c r="I854" s="524" t="s">
        <v>2048</v>
      </c>
      <c r="J854" s="533" t="s">
        <v>2079</v>
      </c>
      <c r="K854" s="533" t="s">
        <v>2048</v>
      </c>
      <c r="L854" s="402"/>
      <c r="M854" s="512" t="s">
        <v>2905</v>
      </c>
      <c r="N854" s="512" t="s">
        <v>2904</v>
      </c>
      <c r="Q854" s="493" t="s">
        <v>2047</v>
      </c>
    </row>
    <row r="855" spans="1:22" ht="15.5">
      <c r="A855" s="544"/>
      <c r="B855" s="501"/>
      <c r="C855" s="533"/>
      <c r="D855" s="533"/>
      <c r="E855" s="533"/>
      <c r="F855" s="545"/>
      <c r="G855" s="533"/>
      <c r="H855" s="533"/>
      <c r="I855" s="524"/>
      <c r="J855" s="533"/>
      <c r="K855" s="533"/>
      <c r="L855" s="402"/>
      <c r="M855" s="512"/>
      <c r="N855" s="512"/>
      <c r="Q855" s="493" t="s">
        <v>2047</v>
      </c>
    </row>
    <row r="856" spans="1:22" ht="15.5">
      <c r="A856" s="502">
        <v>8</v>
      </c>
      <c r="B856" s="505">
        <v>4</v>
      </c>
      <c r="C856" s="532" t="s">
        <v>2060</v>
      </c>
      <c r="D856" s="532" t="s">
        <v>209</v>
      </c>
      <c r="E856" s="532" t="s">
        <v>2123</v>
      </c>
      <c r="F856" s="532" t="s">
        <v>2057</v>
      </c>
      <c r="G856" s="532" t="s">
        <v>2057</v>
      </c>
      <c r="H856" s="532" t="s">
        <v>2057</v>
      </c>
      <c r="I856" s="523" t="s">
        <v>2060</v>
      </c>
      <c r="J856" s="506"/>
      <c r="K856" s="506"/>
      <c r="L856" s="402"/>
      <c r="M856" s="506" t="s">
        <v>2906</v>
      </c>
      <c r="N856" s="506" t="s">
        <v>2907</v>
      </c>
      <c r="Q856" s="493" t="s">
        <v>2047</v>
      </c>
    </row>
    <row r="857" spans="1:22" ht="15.5">
      <c r="A857" s="502">
        <v>9</v>
      </c>
      <c r="B857" s="505">
        <v>4</v>
      </c>
      <c r="C857" s="532" t="s">
        <v>2060</v>
      </c>
      <c r="D857" s="532" t="s">
        <v>209</v>
      </c>
      <c r="E857" s="532" t="s">
        <v>2123</v>
      </c>
      <c r="F857" s="532" t="s">
        <v>2057</v>
      </c>
      <c r="G857" s="532" t="s">
        <v>2057</v>
      </c>
      <c r="H857" s="532" t="s">
        <v>2057</v>
      </c>
      <c r="I857" s="523" t="s">
        <v>2060</v>
      </c>
      <c r="J857" s="532" t="s">
        <v>2048</v>
      </c>
      <c r="K857" s="506"/>
      <c r="L857" s="402"/>
      <c r="M857" s="506" t="s">
        <v>2908</v>
      </c>
      <c r="N857" s="506" t="s">
        <v>2909</v>
      </c>
      <c r="Q857" s="493" t="s">
        <v>2047</v>
      </c>
    </row>
    <row r="858" spans="1:22" ht="15.5">
      <c r="A858" s="502">
        <v>10</v>
      </c>
      <c r="B858" s="501">
        <v>4</v>
      </c>
      <c r="C858" s="533" t="s">
        <v>2060</v>
      </c>
      <c r="D858" s="533" t="s">
        <v>209</v>
      </c>
      <c r="E858" s="533" t="s">
        <v>2123</v>
      </c>
      <c r="F858" s="533" t="s">
        <v>2057</v>
      </c>
      <c r="G858" s="533" t="s">
        <v>2057</v>
      </c>
      <c r="H858" s="533" t="s">
        <v>2057</v>
      </c>
      <c r="I858" s="524" t="s">
        <v>2060</v>
      </c>
      <c r="J858" s="533" t="s">
        <v>2048</v>
      </c>
      <c r="K858" s="533" t="s">
        <v>2048</v>
      </c>
      <c r="L858" s="402"/>
      <c r="M858" s="512" t="s">
        <v>2910</v>
      </c>
      <c r="N858" s="512" t="s">
        <v>2909</v>
      </c>
      <c r="Q858" s="493" t="s">
        <v>2047</v>
      </c>
    </row>
    <row r="859" spans="1:22" ht="15.5">
      <c r="A859" s="544"/>
      <c r="B859" s="501"/>
      <c r="C859" s="533"/>
      <c r="D859" s="533"/>
      <c r="E859" s="533"/>
      <c r="F859" s="545"/>
      <c r="G859" s="533"/>
      <c r="H859" s="533"/>
      <c r="I859" s="524"/>
      <c r="J859" s="533"/>
      <c r="K859" s="533"/>
      <c r="L859" s="402"/>
      <c r="M859" s="512"/>
      <c r="N859" s="512"/>
      <c r="Q859" s="493" t="s">
        <v>2047</v>
      </c>
    </row>
    <row r="860" spans="1:22" ht="15.5">
      <c r="A860" s="502">
        <v>9</v>
      </c>
      <c r="B860" s="505">
        <v>4</v>
      </c>
      <c r="C860" s="532" t="s">
        <v>2060</v>
      </c>
      <c r="D860" s="532" t="s">
        <v>209</v>
      </c>
      <c r="E860" s="532" t="s">
        <v>2123</v>
      </c>
      <c r="F860" s="532" t="s">
        <v>2057</v>
      </c>
      <c r="G860" s="532" t="s">
        <v>2057</v>
      </c>
      <c r="H860" s="532" t="s">
        <v>2057</v>
      </c>
      <c r="I860" s="523" t="s">
        <v>2060</v>
      </c>
      <c r="J860" s="532" t="s">
        <v>2060</v>
      </c>
      <c r="K860" s="506"/>
      <c r="L860" s="402"/>
      <c r="M860" s="506" t="s">
        <v>2911</v>
      </c>
      <c r="N860" s="506" t="s">
        <v>1647</v>
      </c>
      <c r="Q860" s="493" t="s">
        <v>2047</v>
      </c>
    </row>
    <row r="861" spans="1:22" ht="15.5">
      <c r="A861" s="502">
        <v>10</v>
      </c>
      <c r="B861" s="501">
        <v>4</v>
      </c>
      <c r="C861" s="533" t="s">
        <v>2060</v>
      </c>
      <c r="D861" s="533" t="s">
        <v>209</v>
      </c>
      <c r="E861" s="533" t="s">
        <v>2123</v>
      </c>
      <c r="F861" s="533" t="s">
        <v>2057</v>
      </c>
      <c r="G861" s="533" t="s">
        <v>2057</v>
      </c>
      <c r="H861" s="533" t="s">
        <v>2057</v>
      </c>
      <c r="I861" s="524" t="s">
        <v>2060</v>
      </c>
      <c r="J861" s="533" t="s">
        <v>2060</v>
      </c>
      <c r="K861" s="533" t="s">
        <v>2048</v>
      </c>
      <c r="L861" s="402" t="s">
        <v>844</v>
      </c>
      <c r="M861" s="512" t="s">
        <v>1842</v>
      </c>
      <c r="N861" s="512" t="s">
        <v>1647</v>
      </c>
      <c r="O861" t="s">
        <v>844</v>
      </c>
      <c r="P861" t="e">
        <v>#N/A</v>
      </c>
      <c r="Q861" s="493">
        <v>-46444.54</v>
      </c>
      <c r="R861">
        <v>30</v>
      </c>
      <c r="U861" s="500" t="s">
        <v>206</v>
      </c>
      <c r="V861" s="501">
        <v>0</v>
      </c>
    </row>
    <row r="862" spans="1:22" ht="15.5">
      <c r="A862" s="544"/>
      <c r="B862" s="501"/>
      <c r="C862" s="533"/>
      <c r="D862" s="533"/>
      <c r="E862" s="533"/>
      <c r="F862" s="545"/>
      <c r="G862" s="533"/>
      <c r="H862" s="533"/>
      <c r="I862" s="524"/>
      <c r="J862" s="533"/>
      <c r="K862" s="533"/>
      <c r="L862" s="402"/>
      <c r="M862" s="512"/>
      <c r="N862" s="512"/>
      <c r="Q862" s="493" t="s">
        <v>2047</v>
      </c>
    </row>
    <row r="863" spans="1:22" ht="15.5">
      <c r="A863" s="502">
        <v>9</v>
      </c>
      <c r="B863" s="505">
        <v>4</v>
      </c>
      <c r="C863" s="532" t="s">
        <v>2060</v>
      </c>
      <c r="D863" s="532" t="s">
        <v>209</v>
      </c>
      <c r="E863" s="532" t="s">
        <v>2123</v>
      </c>
      <c r="F863" s="532" t="s">
        <v>2057</v>
      </c>
      <c r="G863" s="532" t="s">
        <v>2057</v>
      </c>
      <c r="H863" s="532" t="s">
        <v>2057</v>
      </c>
      <c r="I863" s="523" t="s">
        <v>2060</v>
      </c>
      <c r="J863" s="532" t="s">
        <v>2053</v>
      </c>
      <c r="K863" s="506"/>
      <c r="L863" s="402"/>
      <c r="M863" s="506" t="s">
        <v>2912</v>
      </c>
      <c r="N863" s="506" t="s">
        <v>1628</v>
      </c>
      <c r="Q863" s="493" t="s">
        <v>2047</v>
      </c>
    </row>
    <row r="864" spans="1:22" ht="15.5">
      <c r="A864" s="502">
        <v>10</v>
      </c>
      <c r="B864" s="501">
        <v>4</v>
      </c>
      <c r="C864" s="533" t="s">
        <v>2060</v>
      </c>
      <c r="D864" s="533" t="s">
        <v>209</v>
      </c>
      <c r="E864" s="533" t="s">
        <v>2123</v>
      </c>
      <c r="F864" s="533" t="s">
        <v>2057</v>
      </c>
      <c r="G864" s="533" t="s">
        <v>2057</v>
      </c>
      <c r="H864" s="533" t="s">
        <v>2057</v>
      </c>
      <c r="I864" s="524" t="s">
        <v>2060</v>
      </c>
      <c r="J864" s="533" t="s">
        <v>2053</v>
      </c>
      <c r="K864" s="533" t="s">
        <v>2048</v>
      </c>
      <c r="L864" s="402" t="s">
        <v>855</v>
      </c>
      <c r="M864" s="512" t="s">
        <v>1825</v>
      </c>
      <c r="N864" s="512" t="s">
        <v>1628</v>
      </c>
      <c r="O864" t="s">
        <v>855</v>
      </c>
      <c r="P864" t="e">
        <v>#N/A</v>
      </c>
      <c r="Q864" s="493">
        <v>-102696.58</v>
      </c>
      <c r="R864">
        <v>30</v>
      </c>
      <c r="U864" s="500" t="s">
        <v>206</v>
      </c>
      <c r="V864" s="501">
        <v>0</v>
      </c>
    </row>
    <row r="865" spans="1:22" ht="15.5">
      <c r="A865" s="544"/>
      <c r="B865" s="501"/>
      <c r="C865" s="533"/>
      <c r="D865" s="533"/>
      <c r="E865" s="533"/>
      <c r="F865" s="545"/>
      <c r="G865" s="533"/>
      <c r="H865" s="533"/>
      <c r="I865" s="524"/>
      <c r="J865" s="533"/>
      <c r="K865" s="533"/>
      <c r="L865" s="402"/>
      <c r="M865" s="512"/>
      <c r="N865" s="512"/>
      <c r="Q865" s="493" t="s">
        <v>2047</v>
      </c>
    </row>
    <row r="866" spans="1:22" ht="15.5">
      <c r="A866" s="502">
        <v>9</v>
      </c>
      <c r="B866" s="505">
        <v>4</v>
      </c>
      <c r="C866" s="532" t="s">
        <v>2060</v>
      </c>
      <c r="D866" s="532" t="s">
        <v>209</v>
      </c>
      <c r="E866" s="532" t="s">
        <v>2123</v>
      </c>
      <c r="F866" s="532" t="s">
        <v>2057</v>
      </c>
      <c r="G866" s="532" t="s">
        <v>2057</v>
      </c>
      <c r="H866" s="532" t="s">
        <v>2057</v>
      </c>
      <c r="I866" s="523" t="s">
        <v>2060</v>
      </c>
      <c r="J866" s="532" t="s">
        <v>2071</v>
      </c>
      <c r="K866" s="506"/>
      <c r="L866" s="402"/>
      <c r="M866" s="506" t="s">
        <v>2913</v>
      </c>
      <c r="N866" s="506" t="s">
        <v>1626</v>
      </c>
      <c r="Q866" s="493" t="s">
        <v>2047</v>
      </c>
    </row>
    <row r="867" spans="1:22" ht="15.5">
      <c r="A867" s="502">
        <v>10</v>
      </c>
      <c r="B867" s="501">
        <v>4</v>
      </c>
      <c r="C867" s="533" t="s">
        <v>2060</v>
      </c>
      <c r="D867" s="533" t="s">
        <v>209</v>
      </c>
      <c r="E867" s="533" t="s">
        <v>2123</v>
      </c>
      <c r="F867" s="533" t="s">
        <v>2057</v>
      </c>
      <c r="G867" s="533" t="s">
        <v>2057</v>
      </c>
      <c r="H867" s="533" t="s">
        <v>2057</v>
      </c>
      <c r="I867" s="524" t="s">
        <v>2060</v>
      </c>
      <c r="J867" s="533" t="s">
        <v>2071</v>
      </c>
      <c r="K867" s="533" t="s">
        <v>2048</v>
      </c>
      <c r="L867" s="402" t="s">
        <v>857</v>
      </c>
      <c r="M867" s="512" t="s">
        <v>1823</v>
      </c>
      <c r="N867" s="512" t="s">
        <v>1626</v>
      </c>
      <c r="O867" t="s">
        <v>857</v>
      </c>
      <c r="P867" t="e">
        <v>#N/A</v>
      </c>
      <c r="Q867" s="493">
        <v>-157182.35</v>
      </c>
      <c r="R867">
        <v>30</v>
      </c>
      <c r="U867" s="500" t="s">
        <v>206</v>
      </c>
      <c r="V867" s="501">
        <v>0</v>
      </c>
    </row>
    <row r="868" spans="1:22" ht="15.5">
      <c r="A868" s="544"/>
      <c r="B868" s="501"/>
      <c r="C868" s="533"/>
      <c r="D868" s="533"/>
      <c r="E868" s="533"/>
      <c r="F868" s="545"/>
      <c r="G868" s="533"/>
      <c r="H868" s="533"/>
      <c r="I868" s="524"/>
      <c r="J868" s="533"/>
      <c r="K868" s="533"/>
      <c r="L868" s="402"/>
      <c r="M868" s="512"/>
      <c r="N868" s="512"/>
      <c r="Q868" s="493" t="s">
        <v>2047</v>
      </c>
    </row>
    <row r="869" spans="1:22" ht="15.5">
      <c r="A869" s="502">
        <v>9</v>
      </c>
      <c r="B869" s="505">
        <v>4</v>
      </c>
      <c r="C869" s="532" t="s">
        <v>2060</v>
      </c>
      <c r="D869" s="532" t="s">
        <v>209</v>
      </c>
      <c r="E869" s="532" t="s">
        <v>2123</v>
      </c>
      <c r="F869" s="532" t="s">
        <v>2057</v>
      </c>
      <c r="G869" s="532" t="s">
        <v>2057</v>
      </c>
      <c r="H869" s="532" t="s">
        <v>2057</v>
      </c>
      <c r="I869" s="523" t="s">
        <v>2060</v>
      </c>
      <c r="J869" s="532" t="s">
        <v>2079</v>
      </c>
      <c r="K869" s="506"/>
      <c r="L869" s="402"/>
      <c r="M869" s="506" t="s">
        <v>2914</v>
      </c>
      <c r="N869" s="506" t="s">
        <v>1667</v>
      </c>
      <c r="Q869" s="493" t="s">
        <v>2047</v>
      </c>
    </row>
    <row r="870" spans="1:22" ht="15.5">
      <c r="A870" s="502">
        <v>10</v>
      </c>
      <c r="B870" s="501">
        <v>4</v>
      </c>
      <c r="C870" s="533" t="s">
        <v>2060</v>
      </c>
      <c r="D870" s="533" t="s">
        <v>209</v>
      </c>
      <c r="E870" s="533" t="s">
        <v>2123</v>
      </c>
      <c r="F870" s="533" t="s">
        <v>2057</v>
      </c>
      <c r="G870" s="533" t="s">
        <v>2057</v>
      </c>
      <c r="H870" s="533" t="s">
        <v>2057</v>
      </c>
      <c r="I870" s="524" t="s">
        <v>2060</v>
      </c>
      <c r="J870" s="533" t="s">
        <v>2079</v>
      </c>
      <c r="K870" s="533" t="s">
        <v>2048</v>
      </c>
      <c r="L870" s="402" t="s">
        <v>859</v>
      </c>
      <c r="M870" s="512" t="s">
        <v>1862</v>
      </c>
      <c r="N870" s="512" t="s">
        <v>1667</v>
      </c>
      <c r="O870" t="s">
        <v>859</v>
      </c>
      <c r="P870" t="e">
        <v>#N/A</v>
      </c>
      <c r="Q870" s="493">
        <v>-416315</v>
      </c>
      <c r="R870">
        <v>30</v>
      </c>
      <c r="U870" s="500" t="s">
        <v>206</v>
      </c>
      <c r="V870" s="501">
        <v>0</v>
      </c>
    </row>
    <row r="871" spans="1:22" ht="15.5">
      <c r="A871" s="502"/>
      <c r="B871" s="501"/>
      <c r="C871" s="533"/>
      <c r="D871" s="533"/>
      <c r="E871" s="533"/>
      <c r="F871" s="533"/>
      <c r="G871" s="533"/>
      <c r="H871" s="533"/>
      <c r="I871" s="524"/>
      <c r="J871" s="533"/>
      <c r="K871" s="533"/>
      <c r="L871" s="402"/>
      <c r="M871" s="512"/>
      <c r="N871" s="512"/>
      <c r="Q871" s="493" t="s">
        <v>2047</v>
      </c>
    </row>
    <row r="872" spans="1:22" ht="15.5">
      <c r="A872" s="502">
        <v>9</v>
      </c>
      <c r="B872" s="505">
        <v>4</v>
      </c>
      <c r="C872" s="532" t="s">
        <v>2060</v>
      </c>
      <c r="D872" s="532" t="s">
        <v>209</v>
      </c>
      <c r="E872" s="532" t="s">
        <v>2123</v>
      </c>
      <c r="F872" s="532" t="s">
        <v>2057</v>
      </c>
      <c r="G872" s="532" t="s">
        <v>2057</v>
      </c>
      <c r="H872" s="532" t="s">
        <v>2057</v>
      </c>
      <c r="I872" s="523" t="s">
        <v>2060</v>
      </c>
      <c r="J872" s="532" t="s">
        <v>2081</v>
      </c>
      <c r="K872" s="506"/>
      <c r="L872" s="402"/>
      <c r="M872" s="506" t="s">
        <v>2915</v>
      </c>
      <c r="N872" s="506" t="s">
        <v>1625</v>
      </c>
      <c r="Q872" s="493" t="s">
        <v>2047</v>
      </c>
    </row>
    <row r="873" spans="1:22" ht="15.5">
      <c r="A873" s="502">
        <v>10</v>
      </c>
      <c r="B873" s="501">
        <v>4</v>
      </c>
      <c r="C873" s="533" t="s">
        <v>2060</v>
      </c>
      <c r="D873" s="533" t="s">
        <v>209</v>
      </c>
      <c r="E873" s="533" t="s">
        <v>2123</v>
      </c>
      <c r="F873" s="533" t="s">
        <v>2057</v>
      </c>
      <c r="G873" s="533" t="s">
        <v>2057</v>
      </c>
      <c r="H873" s="533" t="s">
        <v>2057</v>
      </c>
      <c r="I873" s="524" t="s">
        <v>2060</v>
      </c>
      <c r="J873" s="533" t="s">
        <v>2081</v>
      </c>
      <c r="K873" s="533" t="s">
        <v>2048</v>
      </c>
      <c r="L873" s="402" t="s">
        <v>869</v>
      </c>
      <c r="M873" s="512" t="s">
        <v>1822</v>
      </c>
      <c r="N873" s="512" t="s">
        <v>1625</v>
      </c>
      <c r="O873" t="s">
        <v>869</v>
      </c>
      <c r="P873" t="e">
        <v>#N/A</v>
      </c>
      <c r="Q873" s="493">
        <v>-92693.92</v>
      </c>
      <c r="R873">
        <v>30</v>
      </c>
      <c r="U873" s="500" t="s">
        <v>206</v>
      </c>
      <c r="V873" s="501">
        <v>0</v>
      </c>
    </row>
    <row r="874" spans="1:22" ht="15.5">
      <c r="A874" s="502"/>
      <c r="B874" s="501"/>
      <c r="C874" s="533"/>
      <c r="D874" s="533"/>
      <c r="E874" s="533"/>
      <c r="F874" s="533"/>
      <c r="G874" s="533"/>
      <c r="H874" s="533"/>
      <c r="I874" s="524"/>
      <c r="J874" s="533"/>
      <c r="K874" s="533"/>
      <c r="L874" s="402"/>
      <c r="M874" s="512"/>
      <c r="N874" s="512"/>
      <c r="Q874" s="493" t="s">
        <v>2047</v>
      </c>
    </row>
    <row r="875" spans="1:22" ht="15.5">
      <c r="A875" s="502">
        <v>8</v>
      </c>
      <c r="B875" s="505">
        <v>4</v>
      </c>
      <c r="C875" s="532" t="s">
        <v>2060</v>
      </c>
      <c r="D875" s="532" t="s">
        <v>209</v>
      </c>
      <c r="E875" s="532" t="s">
        <v>2123</v>
      </c>
      <c r="F875" s="532" t="s">
        <v>2057</v>
      </c>
      <c r="G875" s="532" t="s">
        <v>2057</v>
      </c>
      <c r="H875" s="532" t="s">
        <v>2057</v>
      </c>
      <c r="I875" s="523" t="s">
        <v>2071</v>
      </c>
      <c r="J875" s="506"/>
      <c r="K875" s="506"/>
      <c r="L875" s="402"/>
      <c r="M875" s="506" t="s">
        <v>2916</v>
      </c>
      <c r="N875" s="506" t="s">
        <v>1773</v>
      </c>
      <c r="Q875" s="493" t="s">
        <v>2047</v>
      </c>
    </row>
    <row r="876" spans="1:22" ht="15.5">
      <c r="A876" s="502">
        <v>9</v>
      </c>
      <c r="B876" s="505">
        <v>4</v>
      </c>
      <c r="C876" s="532" t="s">
        <v>2060</v>
      </c>
      <c r="D876" s="532" t="s">
        <v>209</v>
      </c>
      <c r="E876" s="532" t="s">
        <v>2123</v>
      </c>
      <c r="F876" s="532" t="s">
        <v>2057</v>
      </c>
      <c r="G876" s="532" t="s">
        <v>2057</v>
      </c>
      <c r="H876" s="532" t="s">
        <v>2057</v>
      </c>
      <c r="I876" s="523" t="s">
        <v>2071</v>
      </c>
      <c r="J876" s="532" t="s">
        <v>2048</v>
      </c>
      <c r="K876" s="506"/>
      <c r="L876" s="402"/>
      <c r="M876" s="506" t="s">
        <v>2917</v>
      </c>
      <c r="N876" s="506" t="s">
        <v>1773</v>
      </c>
      <c r="Q876" s="493" t="s">
        <v>2047</v>
      </c>
    </row>
    <row r="877" spans="1:22" ht="15.5">
      <c r="A877" s="502">
        <v>10</v>
      </c>
      <c r="B877" s="501">
        <v>4</v>
      </c>
      <c r="C877" s="533" t="s">
        <v>2060</v>
      </c>
      <c r="D877" s="533" t="s">
        <v>209</v>
      </c>
      <c r="E877" s="533" t="s">
        <v>2123</v>
      </c>
      <c r="F877" s="533" t="s">
        <v>2057</v>
      </c>
      <c r="G877" s="533" t="s">
        <v>2057</v>
      </c>
      <c r="H877" s="533" t="s">
        <v>2057</v>
      </c>
      <c r="I877" s="524" t="s">
        <v>2071</v>
      </c>
      <c r="J877" s="533" t="s">
        <v>2048</v>
      </c>
      <c r="K877" s="533" t="s">
        <v>2048</v>
      </c>
      <c r="L877" s="402" t="s">
        <v>1233</v>
      </c>
      <c r="M877" s="512" t="s">
        <v>1965</v>
      </c>
      <c r="N877" s="512" t="s">
        <v>1773</v>
      </c>
      <c r="O877" t="s">
        <v>1233</v>
      </c>
      <c r="P877" t="e">
        <v>#N/A</v>
      </c>
      <c r="Q877" s="493">
        <v>-163648.1</v>
      </c>
      <c r="R877">
        <v>30</v>
      </c>
      <c r="U877" s="500" t="s">
        <v>206</v>
      </c>
      <c r="V877" s="501">
        <v>0</v>
      </c>
    </row>
    <row r="878" spans="1:22" ht="15.5">
      <c r="A878" s="502"/>
      <c r="B878" s="501"/>
      <c r="C878" s="533"/>
      <c r="D878" s="533"/>
      <c r="E878" s="533"/>
      <c r="F878" s="533"/>
      <c r="G878" s="533"/>
      <c r="H878" s="533"/>
      <c r="I878" s="524"/>
      <c r="J878" s="533"/>
      <c r="K878" s="533"/>
      <c r="L878" s="402"/>
      <c r="M878" s="512"/>
      <c r="N878" s="512"/>
      <c r="Q878" s="493" t="s">
        <v>2047</v>
      </c>
    </row>
    <row r="879" spans="1:22" ht="15.5">
      <c r="A879" s="502">
        <v>9</v>
      </c>
      <c r="B879" s="505">
        <v>4</v>
      </c>
      <c r="C879" s="532" t="s">
        <v>2060</v>
      </c>
      <c r="D879" s="532" t="s">
        <v>209</v>
      </c>
      <c r="E879" s="532" t="s">
        <v>2123</v>
      </c>
      <c r="F879" s="532" t="s">
        <v>2057</v>
      </c>
      <c r="G879" s="532" t="s">
        <v>2057</v>
      </c>
      <c r="H879" s="532" t="s">
        <v>2057</v>
      </c>
      <c r="I879" s="523" t="s">
        <v>2071</v>
      </c>
      <c r="J879" s="532" t="s">
        <v>2060</v>
      </c>
      <c r="K879" s="506"/>
      <c r="L879" s="402"/>
      <c r="M879" s="506" t="s">
        <v>2918</v>
      </c>
      <c r="N879" s="506" t="s">
        <v>1770</v>
      </c>
      <c r="Q879" s="493" t="s">
        <v>2047</v>
      </c>
    </row>
    <row r="880" spans="1:22" ht="15.5">
      <c r="A880" s="502">
        <v>10</v>
      </c>
      <c r="B880" s="501">
        <v>4</v>
      </c>
      <c r="C880" s="533" t="s">
        <v>2060</v>
      </c>
      <c r="D880" s="533" t="s">
        <v>209</v>
      </c>
      <c r="E880" s="533" t="s">
        <v>2123</v>
      </c>
      <c r="F880" s="533" t="s">
        <v>2057</v>
      </c>
      <c r="G880" s="533" t="s">
        <v>2057</v>
      </c>
      <c r="H880" s="533" t="s">
        <v>2057</v>
      </c>
      <c r="I880" s="524" t="s">
        <v>2071</v>
      </c>
      <c r="J880" s="533" t="s">
        <v>2060</v>
      </c>
      <c r="K880" s="533" t="s">
        <v>2048</v>
      </c>
      <c r="L880" s="402" t="s">
        <v>1478</v>
      </c>
      <c r="M880" s="512" t="s">
        <v>1962</v>
      </c>
      <c r="N880" s="512" t="s">
        <v>1770</v>
      </c>
      <c r="O880" t="s">
        <v>1478</v>
      </c>
      <c r="P880" t="e">
        <v>#N/A</v>
      </c>
      <c r="Q880" s="493">
        <v>-9375</v>
      </c>
      <c r="R880">
        <v>30</v>
      </c>
      <c r="U880" s="500" t="s">
        <v>206</v>
      </c>
      <c r="V880" s="501">
        <v>0</v>
      </c>
    </row>
    <row r="881" spans="1:22" ht="15.5">
      <c r="A881" s="502"/>
      <c r="B881" s="501"/>
      <c r="C881" s="533"/>
      <c r="D881" s="533"/>
      <c r="E881" s="533"/>
      <c r="F881" s="533"/>
      <c r="G881" s="533"/>
      <c r="H881" s="533"/>
      <c r="I881" s="524"/>
      <c r="J881" s="533"/>
      <c r="K881" s="533"/>
      <c r="L881" s="402"/>
      <c r="M881" s="512"/>
      <c r="N881" s="512"/>
      <c r="Q881" s="493" t="s">
        <v>2047</v>
      </c>
    </row>
    <row r="882" spans="1:22" ht="15.5">
      <c r="A882" s="502">
        <v>9</v>
      </c>
      <c r="B882" s="505">
        <v>4</v>
      </c>
      <c r="C882" s="532" t="s">
        <v>2060</v>
      </c>
      <c r="D882" s="532" t="s">
        <v>209</v>
      </c>
      <c r="E882" s="532" t="s">
        <v>2123</v>
      </c>
      <c r="F882" s="532" t="s">
        <v>2057</v>
      </c>
      <c r="G882" s="532" t="s">
        <v>2057</v>
      </c>
      <c r="H882" s="532" t="s">
        <v>2057</v>
      </c>
      <c r="I882" s="523" t="s">
        <v>2071</v>
      </c>
      <c r="J882" s="532" t="s">
        <v>2053</v>
      </c>
      <c r="K882" s="506"/>
      <c r="L882" s="402"/>
      <c r="M882" s="506" t="s">
        <v>2919</v>
      </c>
      <c r="N882" s="506" t="s">
        <v>1753</v>
      </c>
      <c r="Q882" s="493" t="s">
        <v>2047</v>
      </c>
    </row>
    <row r="883" spans="1:22" ht="15.5">
      <c r="A883" s="502">
        <v>10</v>
      </c>
      <c r="B883" s="501">
        <v>4</v>
      </c>
      <c r="C883" s="533" t="s">
        <v>2060</v>
      </c>
      <c r="D883" s="533" t="s">
        <v>209</v>
      </c>
      <c r="E883" s="533" t="s">
        <v>2123</v>
      </c>
      <c r="F883" s="533" t="s">
        <v>2057</v>
      </c>
      <c r="G883" s="533" t="s">
        <v>2057</v>
      </c>
      <c r="H883" s="533" t="s">
        <v>2057</v>
      </c>
      <c r="I883" s="524" t="s">
        <v>2071</v>
      </c>
      <c r="J883" s="533" t="s">
        <v>2053</v>
      </c>
      <c r="K883" s="533" t="s">
        <v>2048</v>
      </c>
      <c r="L883" s="402" t="s">
        <v>1229</v>
      </c>
      <c r="M883" s="512" t="s">
        <v>1933</v>
      </c>
      <c r="N883" s="512" t="s">
        <v>1753</v>
      </c>
      <c r="O883" t="s">
        <v>1229</v>
      </c>
      <c r="P883" t="e">
        <v>#N/A</v>
      </c>
      <c r="Q883" s="493">
        <v>-19511.41</v>
      </c>
      <c r="R883">
        <v>30</v>
      </c>
      <c r="U883" s="500" t="s">
        <v>206</v>
      </c>
      <c r="V883" s="501">
        <v>0</v>
      </c>
    </row>
    <row r="884" spans="1:22">
      <c r="L884" s="402"/>
      <c r="Q884" s="493" t="s">
        <v>2047</v>
      </c>
    </row>
    <row r="885" spans="1:22" ht="15.5">
      <c r="A885" s="508">
        <v>3</v>
      </c>
      <c r="B885" s="505">
        <v>4</v>
      </c>
      <c r="C885" s="532" t="s">
        <v>2060</v>
      </c>
      <c r="D885" s="532" t="s">
        <v>2096</v>
      </c>
      <c r="I885" s="539"/>
      <c r="J885" s="505"/>
      <c r="K885" s="505"/>
      <c r="L885" s="402"/>
      <c r="M885" s="505" t="s">
        <v>2920</v>
      </c>
      <c r="N885" s="506" t="s">
        <v>2921</v>
      </c>
      <c r="Q885" s="493" t="s">
        <v>2047</v>
      </c>
    </row>
    <row r="886" spans="1:22" s="547" customFormat="1" ht="15.5">
      <c r="A886" s="502">
        <v>4</v>
      </c>
      <c r="B886" s="505">
        <v>4</v>
      </c>
      <c r="C886" s="532" t="s">
        <v>2060</v>
      </c>
      <c r="D886" s="532" t="s">
        <v>2096</v>
      </c>
      <c r="E886" s="540" t="s">
        <v>2123</v>
      </c>
      <c r="F886" s="532"/>
      <c r="G886" s="506"/>
      <c r="H886" s="538"/>
      <c r="I886" s="522"/>
      <c r="J886" s="506"/>
      <c r="K886" s="506"/>
      <c r="L886" s="546"/>
      <c r="M886" s="505" t="s">
        <v>2922</v>
      </c>
      <c r="N886" s="506" t="s">
        <v>2921</v>
      </c>
      <c r="O886" s="505"/>
      <c r="Q886" s="493" t="s">
        <v>2047</v>
      </c>
    </row>
    <row r="887" spans="1:22" s="544" customFormat="1" ht="15.75" customHeight="1">
      <c r="A887" s="502">
        <v>5</v>
      </c>
      <c r="B887" s="505">
        <v>4</v>
      </c>
      <c r="C887" s="532" t="s">
        <v>2060</v>
      </c>
      <c r="D887" s="532" t="s">
        <v>2096</v>
      </c>
      <c r="E887" s="532" t="s">
        <v>2123</v>
      </c>
      <c r="F887" s="532" t="s">
        <v>2057</v>
      </c>
      <c r="G887" s="533"/>
      <c r="H887" s="541"/>
      <c r="I887" s="524"/>
      <c r="J887" s="533"/>
      <c r="K887" s="533"/>
      <c r="L887" s="548"/>
      <c r="M887" s="506" t="s">
        <v>2923</v>
      </c>
      <c r="N887" s="506" t="s">
        <v>2921</v>
      </c>
      <c r="O887" s="501"/>
      <c r="Q887" s="493" t="s">
        <v>2047</v>
      </c>
    </row>
    <row r="888" spans="1:22" s="544" customFormat="1" ht="15.5">
      <c r="A888" s="502">
        <v>6</v>
      </c>
      <c r="B888" s="505">
        <v>4</v>
      </c>
      <c r="C888" s="532" t="s">
        <v>2060</v>
      </c>
      <c r="D888" s="532" t="s">
        <v>2096</v>
      </c>
      <c r="E888" s="532" t="s">
        <v>2123</v>
      </c>
      <c r="F888" s="532" t="s">
        <v>2057</v>
      </c>
      <c r="G888" s="532" t="s">
        <v>2057</v>
      </c>
      <c r="H888" s="538"/>
      <c r="I888" s="522"/>
      <c r="J888" s="506"/>
      <c r="K888" s="506"/>
      <c r="L888" s="548"/>
      <c r="M888" s="506" t="s">
        <v>2924</v>
      </c>
      <c r="N888" s="506" t="s">
        <v>2921</v>
      </c>
      <c r="O888" s="501"/>
      <c r="Q888" s="493" t="s">
        <v>2047</v>
      </c>
    </row>
    <row r="889" spans="1:22" s="544" customFormat="1" ht="15.5">
      <c r="A889" s="502">
        <v>7</v>
      </c>
      <c r="B889" s="505">
        <v>4</v>
      </c>
      <c r="C889" s="532" t="s">
        <v>2060</v>
      </c>
      <c r="D889" s="532" t="s">
        <v>2096</v>
      </c>
      <c r="E889" s="532" t="s">
        <v>2123</v>
      </c>
      <c r="F889" s="532" t="s">
        <v>2057</v>
      </c>
      <c r="G889" s="532" t="s">
        <v>2057</v>
      </c>
      <c r="H889" s="532" t="s">
        <v>2057</v>
      </c>
      <c r="I889" s="522"/>
      <c r="J889" s="506"/>
      <c r="K889" s="506"/>
      <c r="L889" s="548"/>
      <c r="M889" s="506" t="s">
        <v>2925</v>
      </c>
      <c r="N889" s="506" t="s">
        <v>2921</v>
      </c>
      <c r="O889" s="501"/>
      <c r="Q889" s="493" t="s">
        <v>2047</v>
      </c>
    </row>
    <row r="890" spans="1:22" s="544" customFormat="1" ht="15.75" customHeight="1">
      <c r="A890" s="502">
        <v>8</v>
      </c>
      <c r="B890" s="505">
        <v>4</v>
      </c>
      <c r="C890" s="532" t="s">
        <v>2060</v>
      </c>
      <c r="D890" s="532" t="s">
        <v>2096</v>
      </c>
      <c r="E890" s="532" t="s">
        <v>2123</v>
      </c>
      <c r="F890" s="532" t="s">
        <v>2057</v>
      </c>
      <c r="G890" s="532" t="s">
        <v>2057</v>
      </c>
      <c r="H890" s="532" t="s">
        <v>2057</v>
      </c>
      <c r="I890" s="523" t="s">
        <v>2048</v>
      </c>
      <c r="J890" s="506"/>
      <c r="K890" s="506"/>
      <c r="L890" s="548"/>
      <c r="M890" s="506" t="s">
        <v>2926</v>
      </c>
      <c r="N890" s="506" t="s">
        <v>2927</v>
      </c>
      <c r="O890" s="501"/>
      <c r="Q890" s="493" t="s">
        <v>2047</v>
      </c>
    </row>
    <row r="891" spans="1:22" s="547" customFormat="1" ht="15" customHeight="1">
      <c r="A891" s="502">
        <v>9</v>
      </c>
      <c r="B891" s="505">
        <v>4</v>
      </c>
      <c r="C891" s="532" t="s">
        <v>2060</v>
      </c>
      <c r="D891" s="532" t="s">
        <v>2096</v>
      </c>
      <c r="E891" s="532" t="s">
        <v>2123</v>
      </c>
      <c r="F891" s="532" t="s">
        <v>2057</v>
      </c>
      <c r="G891" s="532" t="s">
        <v>2057</v>
      </c>
      <c r="H891" s="532" t="s">
        <v>2057</v>
      </c>
      <c r="I891" s="523" t="s">
        <v>2048</v>
      </c>
      <c r="J891" s="532" t="s">
        <v>2048</v>
      </c>
      <c r="K891" s="506"/>
      <c r="L891" s="546"/>
      <c r="M891" s="506" t="s">
        <v>2928</v>
      </c>
      <c r="N891" s="506" t="s">
        <v>2929</v>
      </c>
      <c r="O891" s="505"/>
      <c r="Q891" s="493" t="s">
        <v>2047</v>
      </c>
    </row>
    <row r="892" spans="1:22" s="544" customFormat="1" ht="15.5">
      <c r="A892" s="502">
        <v>10</v>
      </c>
      <c r="B892" s="501">
        <v>4</v>
      </c>
      <c r="C892" s="533" t="s">
        <v>2060</v>
      </c>
      <c r="D892" s="533" t="s">
        <v>2096</v>
      </c>
      <c r="E892" s="533" t="s">
        <v>2123</v>
      </c>
      <c r="F892" s="533" t="s">
        <v>2057</v>
      </c>
      <c r="G892" s="533" t="s">
        <v>2057</v>
      </c>
      <c r="H892" s="533" t="s">
        <v>2057</v>
      </c>
      <c r="I892" s="524" t="s">
        <v>2048</v>
      </c>
      <c r="J892" s="533" t="s">
        <v>2048</v>
      </c>
      <c r="K892" s="533" t="s">
        <v>2048</v>
      </c>
      <c r="L892" s="548"/>
      <c r="M892" s="512" t="s">
        <v>2930</v>
      </c>
      <c r="N892" s="512" t="s">
        <v>2929</v>
      </c>
      <c r="O892" s="501"/>
      <c r="Q892" s="493" t="s">
        <v>2047</v>
      </c>
    </row>
    <row r="893" spans="1:22" s="544" customFormat="1" ht="15.5">
      <c r="B893" s="501"/>
      <c r="C893" s="533"/>
      <c r="D893" s="533"/>
      <c r="E893" s="533"/>
      <c r="F893" s="545"/>
      <c r="G893" s="533"/>
      <c r="H893" s="533"/>
      <c r="I893" s="524"/>
      <c r="J893" s="533"/>
      <c r="K893" s="533"/>
      <c r="L893" s="548"/>
      <c r="M893" s="512"/>
      <c r="N893" s="512"/>
      <c r="O893" s="501"/>
      <c r="Q893" s="493" t="s">
        <v>2047</v>
      </c>
    </row>
    <row r="894" spans="1:22" s="547" customFormat="1" ht="15" customHeight="1">
      <c r="A894" s="502">
        <v>9</v>
      </c>
      <c r="B894" s="505">
        <v>4</v>
      </c>
      <c r="C894" s="532" t="s">
        <v>2060</v>
      </c>
      <c r="D894" s="532" t="s">
        <v>2096</v>
      </c>
      <c r="E894" s="532" t="s">
        <v>2123</v>
      </c>
      <c r="F894" s="532" t="s">
        <v>2057</v>
      </c>
      <c r="G894" s="532" t="s">
        <v>2057</v>
      </c>
      <c r="H894" s="532" t="s">
        <v>2057</v>
      </c>
      <c r="I894" s="523" t="s">
        <v>2048</v>
      </c>
      <c r="J894" s="532" t="s">
        <v>2060</v>
      </c>
      <c r="K894" s="506"/>
      <c r="L894" s="546"/>
      <c r="M894" s="506" t="s">
        <v>2931</v>
      </c>
      <c r="N894" s="506" t="s">
        <v>2932</v>
      </c>
      <c r="O894" s="505"/>
      <c r="Q894" s="493" t="s">
        <v>2047</v>
      </c>
    </row>
    <row r="895" spans="1:22" s="544" customFormat="1" ht="15.5">
      <c r="A895" s="502">
        <v>10</v>
      </c>
      <c r="B895" s="501">
        <v>4</v>
      </c>
      <c r="C895" s="533" t="s">
        <v>2060</v>
      </c>
      <c r="D895" s="533" t="s">
        <v>2096</v>
      </c>
      <c r="E895" s="533" t="s">
        <v>2123</v>
      </c>
      <c r="F895" s="533" t="s">
        <v>2057</v>
      </c>
      <c r="G895" s="533" t="s">
        <v>2057</v>
      </c>
      <c r="H895" s="533" t="s">
        <v>2057</v>
      </c>
      <c r="I895" s="524" t="s">
        <v>2048</v>
      </c>
      <c r="J895" s="533" t="s">
        <v>2060</v>
      </c>
      <c r="K895" s="533" t="s">
        <v>2048</v>
      </c>
      <c r="L895" s="548"/>
      <c r="M895" s="512" t="s">
        <v>2933</v>
      </c>
      <c r="N895" s="512" t="s">
        <v>2932</v>
      </c>
      <c r="O895" s="501"/>
      <c r="Q895" s="493" t="s">
        <v>2047</v>
      </c>
    </row>
    <row r="896" spans="1:22" s="544" customFormat="1" ht="15.5">
      <c r="B896" s="501"/>
      <c r="C896" s="533"/>
      <c r="D896" s="533"/>
      <c r="E896" s="533"/>
      <c r="F896" s="545"/>
      <c r="G896" s="533"/>
      <c r="H896" s="533"/>
      <c r="I896" s="524"/>
      <c r="J896" s="533"/>
      <c r="K896" s="533"/>
      <c r="L896" s="548"/>
      <c r="M896" s="512"/>
      <c r="N896" s="512"/>
      <c r="O896" s="501"/>
      <c r="Q896" s="493" t="s">
        <v>2047</v>
      </c>
    </row>
    <row r="897" spans="1:23" s="547" customFormat="1" ht="15" customHeight="1">
      <c r="A897" s="502">
        <v>9</v>
      </c>
      <c r="B897" s="505">
        <v>4</v>
      </c>
      <c r="C897" s="532" t="s">
        <v>2060</v>
      </c>
      <c r="D897" s="532" t="s">
        <v>2096</v>
      </c>
      <c r="E897" s="532" t="s">
        <v>2123</v>
      </c>
      <c r="F897" s="532" t="s">
        <v>2057</v>
      </c>
      <c r="G897" s="532" t="s">
        <v>2057</v>
      </c>
      <c r="H897" s="532" t="s">
        <v>2057</v>
      </c>
      <c r="I897" s="523" t="s">
        <v>2048</v>
      </c>
      <c r="J897" s="532" t="s">
        <v>2053</v>
      </c>
      <c r="K897" s="506"/>
      <c r="L897" s="546"/>
      <c r="M897" s="506" t="s">
        <v>2934</v>
      </c>
      <c r="N897" s="506" t="s">
        <v>2935</v>
      </c>
      <c r="O897" s="505"/>
      <c r="Q897" s="493" t="s">
        <v>2047</v>
      </c>
    </row>
    <row r="898" spans="1:23" s="544" customFormat="1" ht="15.5">
      <c r="A898" s="502">
        <v>10</v>
      </c>
      <c r="B898" s="501">
        <v>4</v>
      </c>
      <c r="C898" s="533" t="s">
        <v>2060</v>
      </c>
      <c r="D898" s="533" t="s">
        <v>2096</v>
      </c>
      <c r="E898" s="533" t="s">
        <v>2123</v>
      </c>
      <c r="F898" s="533" t="s">
        <v>2057</v>
      </c>
      <c r="G898" s="533" t="s">
        <v>2057</v>
      </c>
      <c r="H898" s="533" t="s">
        <v>2057</v>
      </c>
      <c r="I898" s="524" t="s">
        <v>2048</v>
      </c>
      <c r="J898" s="533" t="s">
        <v>2053</v>
      </c>
      <c r="K898" s="533" t="s">
        <v>2048</v>
      </c>
      <c r="L898" s="548"/>
      <c r="M898" s="512" t="s">
        <v>2936</v>
      </c>
      <c r="N898" s="512" t="s">
        <v>2935</v>
      </c>
      <c r="O898" s="501"/>
      <c r="Q898" s="493" t="s">
        <v>2047</v>
      </c>
    </row>
    <row r="899" spans="1:23" s="544" customFormat="1" ht="15.5">
      <c r="B899" s="501"/>
      <c r="C899" s="533"/>
      <c r="D899" s="533"/>
      <c r="E899" s="533"/>
      <c r="F899" s="545"/>
      <c r="G899" s="533"/>
      <c r="H899" s="533"/>
      <c r="I899" s="524"/>
      <c r="J899" s="533"/>
      <c r="K899" s="533"/>
      <c r="L899" s="548"/>
      <c r="M899" s="512"/>
      <c r="N899" s="512"/>
      <c r="O899" s="501"/>
      <c r="Q899" s="493" t="s">
        <v>2047</v>
      </c>
    </row>
    <row r="900" spans="1:23" s="547" customFormat="1" ht="15" customHeight="1">
      <c r="A900" s="502">
        <v>9</v>
      </c>
      <c r="B900" s="505">
        <v>4</v>
      </c>
      <c r="C900" s="532" t="s">
        <v>2060</v>
      </c>
      <c r="D900" s="532" t="s">
        <v>2096</v>
      </c>
      <c r="E900" s="532" t="s">
        <v>2123</v>
      </c>
      <c r="F900" s="532" t="s">
        <v>2057</v>
      </c>
      <c r="G900" s="532" t="s">
        <v>2057</v>
      </c>
      <c r="H900" s="532" t="s">
        <v>2057</v>
      </c>
      <c r="I900" s="523" t="s">
        <v>2048</v>
      </c>
      <c r="J900" s="532" t="s">
        <v>2071</v>
      </c>
      <c r="K900" s="506"/>
      <c r="L900" s="546"/>
      <c r="M900" s="506" t="s">
        <v>2937</v>
      </c>
      <c r="N900" s="506" t="s">
        <v>2938</v>
      </c>
      <c r="O900" s="505"/>
      <c r="Q900" s="493" t="s">
        <v>2047</v>
      </c>
    </row>
    <row r="901" spans="1:23" s="544" customFormat="1" ht="15.5">
      <c r="A901" s="502">
        <v>10</v>
      </c>
      <c r="B901" s="501">
        <v>4</v>
      </c>
      <c r="C901" s="533" t="s">
        <v>2060</v>
      </c>
      <c r="D901" s="533" t="s">
        <v>2096</v>
      </c>
      <c r="E901" s="533" t="s">
        <v>2123</v>
      </c>
      <c r="F901" s="533" t="s">
        <v>2057</v>
      </c>
      <c r="G901" s="533" t="s">
        <v>2057</v>
      </c>
      <c r="H901" s="533" t="s">
        <v>2057</v>
      </c>
      <c r="I901" s="524" t="s">
        <v>2048</v>
      </c>
      <c r="J901" s="533" t="s">
        <v>2071</v>
      </c>
      <c r="K901" s="533" t="s">
        <v>2048</v>
      </c>
      <c r="L901" s="548"/>
      <c r="M901" s="512" t="s">
        <v>2939</v>
      </c>
      <c r="N901" s="512" t="s">
        <v>2938</v>
      </c>
      <c r="O901" s="501"/>
      <c r="Q901" s="493" t="s">
        <v>2047</v>
      </c>
    </row>
    <row r="902" spans="1:23" s="544" customFormat="1" ht="15.5">
      <c r="B902" s="501"/>
      <c r="C902" s="533"/>
      <c r="D902" s="533"/>
      <c r="E902" s="533"/>
      <c r="F902" s="545"/>
      <c r="G902" s="533"/>
      <c r="H902" s="533"/>
      <c r="I902" s="524"/>
      <c r="J902" s="533"/>
      <c r="K902" s="533"/>
      <c r="L902" s="548"/>
      <c r="M902" s="512"/>
      <c r="N902" s="512"/>
      <c r="O902" s="501"/>
      <c r="Q902" s="493" t="s">
        <v>2047</v>
      </c>
    </row>
    <row r="903" spans="1:23" s="547" customFormat="1" ht="15" customHeight="1">
      <c r="A903" s="502">
        <v>9</v>
      </c>
      <c r="B903" s="505">
        <v>4</v>
      </c>
      <c r="C903" s="532" t="s">
        <v>2060</v>
      </c>
      <c r="D903" s="532" t="s">
        <v>2096</v>
      </c>
      <c r="E903" s="532" t="s">
        <v>2123</v>
      </c>
      <c r="F903" s="532" t="s">
        <v>2057</v>
      </c>
      <c r="G903" s="532" t="s">
        <v>2057</v>
      </c>
      <c r="H903" s="532" t="s">
        <v>2057</v>
      </c>
      <c r="I903" s="523" t="s">
        <v>2048</v>
      </c>
      <c r="J903" s="532" t="s">
        <v>2079</v>
      </c>
      <c r="K903" s="506"/>
      <c r="L903" s="546"/>
      <c r="M903" s="506" t="s">
        <v>2940</v>
      </c>
      <c r="N903" s="506" t="s">
        <v>2941</v>
      </c>
      <c r="O903" s="505"/>
      <c r="Q903" s="493" t="s">
        <v>2047</v>
      </c>
    </row>
    <row r="904" spans="1:23" s="544" customFormat="1" ht="15.5">
      <c r="A904" s="502">
        <v>10</v>
      </c>
      <c r="B904" s="501">
        <v>4</v>
      </c>
      <c r="C904" s="533" t="s">
        <v>2060</v>
      </c>
      <c r="D904" s="533" t="s">
        <v>2096</v>
      </c>
      <c r="E904" s="533" t="s">
        <v>2123</v>
      </c>
      <c r="F904" s="533" t="s">
        <v>2057</v>
      </c>
      <c r="G904" s="533" t="s">
        <v>2057</v>
      </c>
      <c r="H904" s="533" t="s">
        <v>2057</v>
      </c>
      <c r="I904" s="524" t="s">
        <v>2048</v>
      </c>
      <c r="J904" s="533" t="s">
        <v>2079</v>
      </c>
      <c r="K904" s="533" t="s">
        <v>2048</v>
      </c>
      <c r="L904" s="548"/>
      <c r="M904" s="512" t="s">
        <v>2942</v>
      </c>
      <c r="N904" s="512" t="s">
        <v>2941</v>
      </c>
      <c r="O904" s="501"/>
      <c r="Q904" s="493" t="s">
        <v>2047</v>
      </c>
    </row>
    <row r="905" spans="1:23" s="544" customFormat="1" ht="15.5">
      <c r="B905" s="501"/>
      <c r="C905" s="533"/>
      <c r="D905" s="533"/>
      <c r="E905" s="533"/>
      <c r="F905" s="545"/>
      <c r="G905" s="533"/>
      <c r="H905" s="533"/>
      <c r="I905" s="524"/>
      <c r="J905" s="533"/>
      <c r="K905" s="533"/>
      <c r="L905" s="548"/>
      <c r="M905" s="512"/>
      <c r="N905" s="512"/>
      <c r="O905" s="501"/>
      <c r="Q905" s="493" t="s">
        <v>2047</v>
      </c>
    </row>
    <row r="906" spans="1:23" s="544" customFormat="1" ht="15.75" customHeight="1">
      <c r="A906" s="502">
        <v>8</v>
      </c>
      <c r="B906" s="505">
        <v>4</v>
      </c>
      <c r="C906" s="532" t="s">
        <v>2060</v>
      </c>
      <c r="D906" s="532" t="s">
        <v>2096</v>
      </c>
      <c r="E906" s="532" t="s">
        <v>2123</v>
      </c>
      <c r="F906" s="532" t="s">
        <v>2057</v>
      </c>
      <c r="G906" s="532" t="s">
        <v>2057</v>
      </c>
      <c r="H906" s="532" t="s">
        <v>2057</v>
      </c>
      <c r="I906" s="523" t="s">
        <v>2060</v>
      </c>
      <c r="J906" s="506"/>
      <c r="K906" s="506"/>
      <c r="L906" s="548"/>
      <c r="M906" s="506" t="s">
        <v>2943</v>
      </c>
      <c r="N906" s="506" t="s">
        <v>2944</v>
      </c>
      <c r="O906" s="501"/>
      <c r="Q906" s="493" t="s">
        <v>2047</v>
      </c>
    </row>
    <row r="907" spans="1:23" s="547" customFormat="1" ht="15" customHeight="1">
      <c r="A907" s="502">
        <v>9</v>
      </c>
      <c r="B907" s="505">
        <v>4</v>
      </c>
      <c r="C907" s="532" t="s">
        <v>2060</v>
      </c>
      <c r="D907" s="532" t="s">
        <v>2096</v>
      </c>
      <c r="E907" s="532" t="s">
        <v>2123</v>
      </c>
      <c r="F907" s="532" t="s">
        <v>2057</v>
      </c>
      <c r="G907" s="532" t="s">
        <v>2057</v>
      </c>
      <c r="H907" s="532" t="s">
        <v>2057</v>
      </c>
      <c r="I907" s="523" t="s">
        <v>2060</v>
      </c>
      <c r="J907" s="532" t="s">
        <v>2048</v>
      </c>
      <c r="K907" s="506"/>
      <c r="L907" s="546"/>
      <c r="M907" s="506" t="s">
        <v>2945</v>
      </c>
      <c r="N907" s="506" t="s">
        <v>1643</v>
      </c>
      <c r="O907" s="505"/>
      <c r="Q907" s="493" t="s">
        <v>2047</v>
      </c>
    </row>
    <row r="908" spans="1:23" s="544" customFormat="1" ht="15.5">
      <c r="A908" s="502">
        <v>10</v>
      </c>
      <c r="B908" s="501">
        <v>4</v>
      </c>
      <c r="C908" s="533" t="s">
        <v>2060</v>
      </c>
      <c r="D908" s="533" t="s">
        <v>2096</v>
      </c>
      <c r="E908" s="533" t="s">
        <v>2123</v>
      </c>
      <c r="F908" s="533" t="s">
        <v>2057</v>
      </c>
      <c r="G908" s="533" t="s">
        <v>2057</v>
      </c>
      <c r="H908" s="533" t="s">
        <v>2057</v>
      </c>
      <c r="I908" s="524" t="s">
        <v>2060</v>
      </c>
      <c r="J908" s="533" t="s">
        <v>2048</v>
      </c>
      <c r="K908" s="533" t="s">
        <v>2048</v>
      </c>
      <c r="L908" s="548" t="s">
        <v>828</v>
      </c>
      <c r="M908" s="512" t="s">
        <v>1838</v>
      </c>
      <c r="N908" s="512" t="s">
        <v>1643</v>
      </c>
      <c r="O908" s="501" t="s">
        <v>828</v>
      </c>
      <c r="P908" t="e">
        <v>#N/A</v>
      </c>
      <c r="Q908" s="493">
        <v>-806457.24</v>
      </c>
      <c r="R908">
        <v>30</v>
      </c>
      <c r="S908"/>
      <c r="T908"/>
      <c r="U908" s="500" t="s">
        <v>206</v>
      </c>
      <c r="V908" s="501">
        <v>0</v>
      </c>
      <c r="W908"/>
    </row>
    <row r="909" spans="1:23" s="544" customFormat="1" ht="15.5">
      <c r="B909" s="501"/>
      <c r="C909" s="533"/>
      <c r="D909" s="533"/>
      <c r="E909" s="533"/>
      <c r="F909" s="545"/>
      <c r="G909" s="533"/>
      <c r="H909" s="533"/>
      <c r="I909" s="524"/>
      <c r="J909" s="533"/>
      <c r="K909" s="533"/>
      <c r="L909" s="548"/>
      <c r="M909" s="512"/>
      <c r="N909" s="512"/>
      <c r="O909" s="501"/>
      <c r="Q909" s="493" t="s">
        <v>2047</v>
      </c>
    </row>
    <row r="910" spans="1:23" s="547" customFormat="1" ht="15" customHeight="1">
      <c r="A910" s="502">
        <v>9</v>
      </c>
      <c r="B910" s="505">
        <v>4</v>
      </c>
      <c r="C910" s="532" t="s">
        <v>2060</v>
      </c>
      <c r="D910" s="532" t="s">
        <v>2096</v>
      </c>
      <c r="E910" s="532" t="s">
        <v>2123</v>
      </c>
      <c r="F910" s="532" t="s">
        <v>2057</v>
      </c>
      <c r="G910" s="532" t="s">
        <v>2057</v>
      </c>
      <c r="H910" s="532" t="s">
        <v>2057</v>
      </c>
      <c r="I910" s="523" t="s">
        <v>2060</v>
      </c>
      <c r="J910" s="532" t="s">
        <v>2060</v>
      </c>
      <c r="K910" s="506"/>
      <c r="L910" s="546"/>
      <c r="M910" s="506" t="s">
        <v>2946</v>
      </c>
      <c r="N910" s="506" t="s">
        <v>1665</v>
      </c>
      <c r="O910" s="505"/>
      <c r="Q910" s="493" t="s">
        <v>2047</v>
      </c>
    </row>
    <row r="911" spans="1:23" s="544" customFormat="1" ht="15.5">
      <c r="A911" s="502">
        <v>10</v>
      </c>
      <c r="B911" s="501">
        <v>4</v>
      </c>
      <c r="C911" s="533" t="s">
        <v>2060</v>
      </c>
      <c r="D911" s="533" t="s">
        <v>2096</v>
      </c>
      <c r="E911" s="533" t="s">
        <v>2123</v>
      </c>
      <c r="F911" s="533" t="s">
        <v>2057</v>
      </c>
      <c r="G911" s="533" t="s">
        <v>2057</v>
      </c>
      <c r="H911" s="533" t="s">
        <v>2057</v>
      </c>
      <c r="I911" s="524" t="s">
        <v>2060</v>
      </c>
      <c r="J911" s="533" t="s">
        <v>2060</v>
      </c>
      <c r="K911" s="533" t="s">
        <v>2048</v>
      </c>
      <c r="L911" s="548" t="s">
        <v>838</v>
      </c>
      <c r="M911" s="512" t="s">
        <v>1859</v>
      </c>
      <c r="N911" s="512" t="s">
        <v>1665</v>
      </c>
      <c r="O911" s="501" t="s">
        <v>838</v>
      </c>
      <c r="P911" t="e">
        <v>#N/A</v>
      </c>
      <c r="Q911" s="493">
        <v>-253768.04</v>
      </c>
      <c r="R911">
        <v>30</v>
      </c>
      <c r="S911"/>
      <c r="T911"/>
      <c r="U911" s="500" t="s">
        <v>206</v>
      </c>
      <c r="V911" s="501">
        <v>0</v>
      </c>
      <c r="W911"/>
    </row>
    <row r="912" spans="1:23" s="544" customFormat="1" ht="15.5">
      <c r="B912" s="501"/>
      <c r="C912" s="533"/>
      <c r="D912" s="533"/>
      <c r="E912" s="533"/>
      <c r="F912" s="545"/>
      <c r="G912" s="533"/>
      <c r="H912" s="533"/>
      <c r="I912" s="524"/>
      <c r="J912" s="533"/>
      <c r="K912" s="533"/>
      <c r="L912" s="548"/>
      <c r="M912" s="512"/>
      <c r="N912" s="512"/>
      <c r="O912" s="501"/>
      <c r="Q912" s="493" t="s">
        <v>2047</v>
      </c>
    </row>
    <row r="913" spans="1:23" s="547" customFormat="1" ht="15" customHeight="1">
      <c r="A913" s="502">
        <v>9</v>
      </c>
      <c r="B913" s="505">
        <v>4</v>
      </c>
      <c r="C913" s="532" t="s">
        <v>2060</v>
      </c>
      <c r="D913" s="532" t="s">
        <v>2096</v>
      </c>
      <c r="E913" s="532" t="s">
        <v>2123</v>
      </c>
      <c r="F913" s="532" t="s">
        <v>2057</v>
      </c>
      <c r="G913" s="532" t="s">
        <v>2057</v>
      </c>
      <c r="H913" s="532" t="s">
        <v>2057</v>
      </c>
      <c r="I913" s="523" t="s">
        <v>2060</v>
      </c>
      <c r="J913" s="532" t="s">
        <v>2053</v>
      </c>
      <c r="K913" s="506"/>
      <c r="L913" s="546"/>
      <c r="M913" s="506" t="s">
        <v>2947</v>
      </c>
      <c r="N913" s="506" t="s">
        <v>1632</v>
      </c>
      <c r="O913" s="505"/>
      <c r="Q913" s="493" t="s">
        <v>2047</v>
      </c>
    </row>
    <row r="914" spans="1:23" s="544" customFormat="1" ht="15.5">
      <c r="A914" s="502">
        <v>10</v>
      </c>
      <c r="B914" s="501">
        <v>4</v>
      </c>
      <c r="C914" s="533" t="s">
        <v>2060</v>
      </c>
      <c r="D914" s="533" t="s">
        <v>2096</v>
      </c>
      <c r="E914" s="533" t="s">
        <v>2123</v>
      </c>
      <c r="F914" s="533" t="s">
        <v>2057</v>
      </c>
      <c r="G914" s="533" t="s">
        <v>2057</v>
      </c>
      <c r="H914" s="533" t="s">
        <v>2057</v>
      </c>
      <c r="I914" s="524" t="s">
        <v>2060</v>
      </c>
      <c r="J914" s="533" t="s">
        <v>2053</v>
      </c>
      <c r="K914" s="533" t="s">
        <v>2048</v>
      </c>
      <c r="L914" s="548" t="s">
        <v>848</v>
      </c>
      <c r="M914" s="512" t="s">
        <v>1829</v>
      </c>
      <c r="N914" s="512" t="s">
        <v>1632</v>
      </c>
      <c r="O914" s="501" t="s">
        <v>848</v>
      </c>
      <c r="P914" t="e">
        <v>#N/A</v>
      </c>
      <c r="Q914" s="493">
        <v>-358319.55</v>
      </c>
      <c r="R914">
        <v>30</v>
      </c>
      <c r="S914"/>
      <c r="T914"/>
      <c r="U914" s="500" t="s">
        <v>206</v>
      </c>
      <c r="V914" s="501">
        <v>0</v>
      </c>
      <c r="W914"/>
    </row>
    <row r="915" spans="1:23" s="544" customFormat="1" ht="15.5">
      <c r="B915" s="501"/>
      <c r="C915" s="533"/>
      <c r="D915" s="533"/>
      <c r="E915" s="533"/>
      <c r="F915" s="545"/>
      <c r="G915" s="533"/>
      <c r="H915" s="533"/>
      <c r="I915" s="524"/>
      <c r="J915" s="533"/>
      <c r="K915" s="533"/>
      <c r="L915" s="548"/>
      <c r="M915" s="512"/>
      <c r="N915" s="512"/>
      <c r="O915" s="501"/>
      <c r="Q915" s="493" t="s">
        <v>2047</v>
      </c>
    </row>
    <row r="916" spans="1:23" s="547" customFormat="1" ht="15" customHeight="1">
      <c r="A916" s="502">
        <v>9</v>
      </c>
      <c r="B916" s="505">
        <v>4</v>
      </c>
      <c r="C916" s="532" t="s">
        <v>2060</v>
      </c>
      <c r="D916" s="532" t="s">
        <v>2096</v>
      </c>
      <c r="E916" s="532" t="s">
        <v>2123</v>
      </c>
      <c r="F916" s="532" t="s">
        <v>2057</v>
      </c>
      <c r="G916" s="532" t="s">
        <v>2057</v>
      </c>
      <c r="H916" s="532" t="s">
        <v>2057</v>
      </c>
      <c r="I916" s="523" t="s">
        <v>2060</v>
      </c>
      <c r="J916" s="532" t="s">
        <v>2071</v>
      </c>
      <c r="K916" s="506"/>
      <c r="L916" s="546"/>
      <c r="M916" s="506" t="s">
        <v>2948</v>
      </c>
      <c r="N916" s="506" t="s">
        <v>1633</v>
      </c>
      <c r="O916" s="505"/>
      <c r="Q916" s="493" t="s">
        <v>2047</v>
      </c>
    </row>
    <row r="917" spans="1:23" s="544" customFormat="1" ht="15.5">
      <c r="A917" s="502">
        <v>10</v>
      </c>
      <c r="B917" s="501">
        <v>4</v>
      </c>
      <c r="C917" s="533" t="s">
        <v>2060</v>
      </c>
      <c r="D917" s="533" t="s">
        <v>2096</v>
      </c>
      <c r="E917" s="533" t="s">
        <v>2123</v>
      </c>
      <c r="F917" s="533" t="s">
        <v>2057</v>
      </c>
      <c r="G917" s="533" t="s">
        <v>2057</v>
      </c>
      <c r="H917" s="533" t="s">
        <v>2057</v>
      </c>
      <c r="I917" s="524" t="s">
        <v>2060</v>
      </c>
      <c r="J917" s="533" t="s">
        <v>2071</v>
      </c>
      <c r="K917" s="533" t="s">
        <v>2048</v>
      </c>
      <c r="L917" s="548" t="s">
        <v>867</v>
      </c>
      <c r="M917" s="512" t="s">
        <v>1830</v>
      </c>
      <c r="N917" s="512" t="s">
        <v>1633</v>
      </c>
      <c r="O917" s="501" t="s">
        <v>867</v>
      </c>
      <c r="P917" t="e">
        <v>#N/A</v>
      </c>
      <c r="Q917" s="493">
        <v>-715200.1</v>
      </c>
      <c r="R917">
        <v>30</v>
      </c>
      <c r="S917"/>
      <c r="T917"/>
      <c r="U917" s="500" t="s">
        <v>206</v>
      </c>
      <c r="V917" s="501">
        <v>0</v>
      </c>
      <c r="W917"/>
    </row>
    <row r="918" spans="1:23" s="544" customFormat="1" ht="15.5">
      <c r="B918" s="501"/>
      <c r="C918" s="533"/>
      <c r="D918" s="533"/>
      <c r="E918" s="533"/>
      <c r="F918" s="545"/>
      <c r="G918" s="533"/>
      <c r="H918" s="533"/>
      <c r="I918" s="524"/>
      <c r="J918" s="533"/>
      <c r="K918" s="533"/>
      <c r="L918" s="548"/>
      <c r="M918" s="512"/>
      <c r="N918" s="512"/>
      <c r="O918" s="501"/>
      <c r="Q918" s="493" t="s">
        <v>2047</v>
      </c>
    </row>
    <row r="919" spans="1:23" s="547" customFormat="1" ht="15" customHeight="1">
      <c r="A919" s="502">
        <v>9</v>
      </c>
      <c r="B919" s="505">
        <v>4</v>
      </c>
      <c r="C919" s="532" t="s">
        <v>2060</v>
      </c>
      <c r="D919" s="532" t="s">
        <v>2096</v>
      </c>
      <c r="E919" s="532" t="s">
        <v>2123</v>
      </c>
      <c r="F919" s="532" t="s">
        <v>2057</v>
      </c>
      <c r="G919" s="532" t="s">
        <v>2057</v>
      </c>
      <c r="H919" s="532" t="s">
        <v>2057</v>
      </c>
      <c r="I919" s="523" t="s">
        <v>2060</v>
      </c>
      <c r="J919" s="532" t="s">
        <v>2079</v>
      </c>
      <c r="K919" s="506"/>
      <c r="L919" s="546"/>
      <c r="M919" s="506" t="s">
        <v>2949</v>
      </c>
      <c r="N919" s="506" t="s">
        <v>1736</v>
      </c>
      <c r="O919" s="505"/>
      <c r="Q919" s="493" t="s">
        <v>2047</v>
      </c>
    </row>
    <row r="920" spans="1:23" s="544" customFormat="1" ht="15.5">
      <c r="A920" s="502">
        <v>10</v>
      </c>
      <c r="B920" s="501">
        <v>4</v>
      </c>
      <c r="C920" s="533" t="s">
        <v>2060</v>
      </c>
      <c r="D920" s="533" t="s">
        <v>2096</v>
      </c>
      <c r="E920" s="533" t="s">
        <v>2123</v>
      </c>
      <c r="F920" s="533" t="s">
        <v>2057</v>
      </c>
      <c r="G920" s="533" t="s">
        <v>2057</v>
      </c>
      <c r="H920" s="533" t="s">
        <v>2057</v>
      </c>
      <c r="I920" s="524" t="s">
        <v>2060</v>
      </c>
      <c r="J920" s="533" t="s">
        <v>2079</v>
      </c>
      <c r="K920" s="533" t="s">
        <v>2048</v>
      </c>
      <c r="L920" s="548" t="s">
        <v>861</v>
      </c>
      <c r="M920" s="512" t="s">
        <v>1918</v>
      </c>
      <c r="N920" s="512" t="s">
        <v>1736</v>
      </c>
      <c r="O920" s="501" t="s">
        <v>861</v>
      </c>
      <c r="P920" t="e">
        <v>#N/A</v>
      </c>
      <c r="Q920" s="493">
        <v>-114094.86</v>
      </c>
      <c r="R920">
        <v>30</v>
      </c>
      <c r="S920"/>
      <c r="T920"/>
      <c r="U920" s="500" t="s">
        <v>206</v>
      </c>
      <c r="V920" s="501">
        <v>0</v>
      </c>
      <c r="W920"/>
    </row>
    <row r="921" spans="1:23" s="544" customFormat="1" ht="15.5">
      <c r="B921" s="501"/>
      <c r="C921" s="533"/>
      <c r="D921" s="533"/>
      <c r="E921" s="533"/>
      <c r="F921" s="545"/>
      <c r="G921" s="533"/>
      <c r="H921" s="533"/>
      <c r="I921" s="524"/>
      <c r="J921" s="533"/>
      <c r="K921" s="533"/>
      <c r="L921" s="548"/>
      <c r="M921" s="512"/>
      <c r="N921" s="512"/>
      <c r="O921" s="501"/>
      <c r="Q921" s="493" t="s">
        <v>2047</v>
      </c>
    </row>
    <row r="922" spans="1:23" s="544" customFormat="1" ht="15.75" customHeight="1">
      <c r="A922" s="502">
        <v>8</v>
      </c>
      <c r="B922" s="505">
        <v>4</v>
      </c>
      <c r="C922" s="532" t="s">
        <v>2060</v>
      </c>
      <c r="D922" s="532" t="s">
        <v>2096</v>
      </c>
      <c r="E922" s="532" t="s">
        <v>2123</v>
      </c>
      <c r="F922" s="532" t="s">
        <v>2057</v>
      </c>
      <c r="G922" s="532" t="s">
        <v>2057</v>
      </c>
      <c r="H922" s="532" t="s">
        <v>2057</v>
      </c>
      <c r="I922" s="523" t="s">
        <v>2053</v>
      </c>
      <c r="J922" s="506"/>
      <c r="K922" s="506"/>
      <c r="L922" s="548"/>
      <c r="M922" s="506" t="s">
        <v>2950</v>
      </c>
      <c r="N922" s="506" t="s">
        <v>2951</v>
      </c>
      <c r="O922" s="501"/>
      <c r="Q922" s="493" t="s">
        <v>2047</v>
      </c>
    </row>
    <row r="923" spans="1:23" s="547" customFormat="1" ht="15" customHeight="1">
      <c r="A923" s="502">
        <v>9</v>
      </c>
      <c r="B923" s="505">
        <v>4</v>
      </c>
      <c r="C923" s="532" t="s">
        <v>2060</v>
      </c>
      <c r="D923" s="532" t="s">
        <v>2096</v>
      </c>
      <c r="E923" s="532" t="s">
        <v>2123</v>
      </c>
      <c r="F923" s="532" t="s">
        <v>2057</v>
      </c>
      <c r="G923" s="532" t="s">
        <v>2057</v>
      </c>
      <c r="H923" s="532" t="s">
        <v>2057</v>
      </c>
      <c r="I923" s="523" t="s">
        <v>2053</v>
      </c>
      <c r="J923" s="532" t="s">
        <v>2048</v>
      </c>
      <c r="K923" s="506"/>
      <c r="L923" s="546"/>
      <c r="M923" s="506" t="s">
        <v>2952</v>
      </c>
      <c r="N923" s="506" t="s">
        <v>2953</v>
      </c>
      <c r="O923" s="505"/>
      <c r="Q923" s="493" t="s">
        <v>2047</v>
      </c>
    </row>
    <row r="924" spans="1:23" s="544" customFormat="1" ht="15.5">
      <c r="A924" s="502">
        <v>10</v>
      </c>
      <c r="B924" s="501">
        <v>4</v>
      </c>
      <c r="C924" s="533" t="s">
        <v>2060</v>
      </c>
      <c r="D924" s="533" t="s">
        <v>2096</v>
      </c>
      <c r="E924" s="533" t="s">
        <v>2123</v>
      </c>
      <c r="F924" s="533" t="s">
        <v>2057</v>
      </c>
      <c r="G924" s="533" t="s">
        <v>2057</v>
      </c>
      <c r="H924" s="533" t="s">
        <v>2057</v>
      </c>
      <c r="I924" s="524" t="s">
        <v>2053</v>
      </c>
      <c r="J924" s="533" t="s">
        <v>2048</v>
      </c>
      <c r="K924" s="533" t="s">
        <v>2048</v>
      </c>
      <c r="L924" s="548"/>
      <c r="M924" s="512" t="s">
        <v>2954</v>
      </c>
      <c r="N924" s="512" t="s">
        <v>2953</v>
      </c>
      <c r="O924" s="501"/>
      <c r="Q924" s="493" t="s">
        <v>2047</v>
      </c>
    </row>
    <row r="925" spans="1:23" s="544" customFormat="1" ht="15.5">
      <c r="B925" s="501"/>
      <c r="C925" s="533"/>
      <c r="D925" s="533"/>
      <c r="E925" s="533"/>
      <c r="F925" s="545"/>
      <c r="G925" s="533"/>
      <c r="H925" s="533"/>
      <c r="I925" s="524"/>
      <c r="J925" s="533"/>
      <c r="K925" s="533"/>
      <c r="L925" s="548"/>
      <c r="M925" s="512"/>
      <c r="N925" s="512"/>
      <c r="O925" s="501"/>
      <c r="Q925" s="493" t="s">
        <v>2047</v>
      </c>
    </row>
    <row r="926" spans="1:23" s="547" customFormat="1" ht="15" customHeight="1">
      <c r="A926" s="502">
        <v>9</v>
      </c>
      <c r="B926" s="505">
        <v>4</v>
      </c>
      <c r="C926" s="532" t="s">
        <v>2060</v>
      </c>
      <c r="D926" s="532" t="s">
        <v>2096</v>
      </c>
      <c r="E926" s="532" t="s">
        <v>2123</v>
      </c>
      <c r="F926" s="532" t="s">
        <v>2057</v>
      </c>
      <c r="G926" s="532" t="s">
        <v>2057</v>
      </c>
      <c r="H926" s="532" t="s">
        <v>2057</v>
      </c>
      <c r="I926" s="523" t="s">
        <v>2053</v>
      </c>
      <c r="J926" s="532" t="s">
        <v>2060</v>
      </c>
      <c r="K926" s="506"/>
      <c r="L926" s="546"/>
      <c r="M926" s="506" t="s">
        <v>2955</v>
      </c>
      <c r="N926" s="506" t="s">
        <v>2956</v>
      </c>
      <c r="O926" s="505"/>
      <c r="Q926" s="493" t="s">
        <v>2047</v>
      </c>
    </row>
    <row r="927" spans="1:23" s="544" customFormat="1" ht="15.5">
      <c r="A927" s="502">
        <v>10</v>
      </c>
      <c r="B927" s="501">
        <v>4</v>
      </c>
      <c r="C927" s="533" t="s">
        <v>2060</v>
      </c>
      <c r="D927" s="533" t="s">
        <v>2096</v>
      </c>
      <c r="E927" s="533" t="s">
        <v>2123</v>
      </c>
      <c r="F927" s="533" t="s">
        <v>2057</v>
      </c>
      <c r="G927" s="533" t="s">
        <v>2057</v>
      </c>
      <c r="H927" s="533" t="s">
        <v>2057</v>
      </c>
      <c r="I927" s="524" t="s">
        <v>2053</v>
      </c>
      <c r="J927" s="533" t="s">
        <v>2060</v>
      </c>
      <c r="K927" s="533" t="s">
        <v>2048</v>
      </c>
      <c r="L927" s="548"/>
      <c r="M927" s="512" t="s">
        <v>2957</v>
      </c>
      <c r="N927" s="512" t="s">
        <v>2956</v>
      </c>
      <c r="O927" s="501"/>
      <c r="Q927" s="493" t="s">
        <v>2047</v>
      </c>
    </row>
    <row r="928" spans="1:23" s="544" customFormat="1" ht="15.5">
      <c r="B928" s="501"/>
      <c r="C928" s="533"/>
      <c r="D928" s="533"/>
      <c r="E928" s="533"/>
      <c r="F928" s="545"/>
      <c r="G928" s="533"/>
      <c r="H928" s="533"/>
      <c r="I928" s="524"/>
      <c r="J928" s="533"/>
      <c r="K928" s="533"/>
      <c r="L928" s="548"/>
      <c r="M928" s="512"/>
      <c r="N928" s="512"/>
      <c r="O928" s="501"/>
      <c r="Q928" s="493" t="s">
        <v>2047</v>
      </c>
    </row>
    <row r="929" spans="1:17" s="547" customFormat="1" ht="15" customHeight="1">
      <c r="A929" s="502">
        <v>9</v>
      </c>
      <c r="B929" s="505">
        <v>4</v>
      </c>
      <c r="C929" s="532" t="s">
        <v>2060</v>
      </c>
      <c r="D929" s="532" t="s">
        <v>2096</v>
      </c>
      <c r="E929" s="532" t="s">
        <v>2123</v>
      </c>
      <c r="F929" s="532" t="s">
        <v>2057</v>
      </c>
      <c r="G929" s="532" t="s">
        <v>2057</v>
      </c>
      <c r="H929" s="532" t="s">
        <v>2057</v>
      </c>
      <c r="I929" s="523" t="s">
        <v>2053</v>
      </c>
      <c r="J929" s="532" t="s">
        <v>2053</v>
      </c>
      <c r="K929" s="506"/>
      <c r="L929" s="546"/>
      <c r="M929" s="506" t="s">
        <v>2958</v>
      </c>
      <c r="N929" s="506" t="s">
        <v>2959</v>
      </c>
      <c r="O929" s="505"/>
      <c r="Q929" s="493" t="s">
        <v>2047</v>
      </c>
    </row>
    <row r="930" spans="1:17" s="544" customFormat="1" ht="15.5">
      <c r="A930" s="502">
        <v>10</v>
      </c>
      <c r="B930" s="501">
        <v>4</v>
      </c>
      <c r="C930" s="533" t="s">
        <v>2060</v>
      </c>
      <c r="D930" s="533" t="s">
        <v>2096</v>
      </c>
      <c r="E930" s="533" t="s">
        <v>2123</v>
      </c>
      <c r="F930" s="533" t="s">
        <v>2057</v>
      </c>
      <c r="G930" s="533" t="s">
        <v>2057</v>
      </c>
      <c r="H930" s="533" t="s">
        <v>2057</v>
      </c>
      <c r="I930" s="524" t="s">
        <v>2053</v>
      </c>
      <c r="J930" s="533" t="s">
        <v>2053</v>
      </c>
      <c r="K930" s="533" t="s">
        <v>2048</v>
      </c>
      <c r="L930" s="548"/>
      <c r="M930" s="512" t="s">
        <v>2960</v>
      </c>
      <c r="N930" s="512" t="s">
        <v>2959</v>
      </c>
      <c r="O930" s="501"/>
      <c r="Q930" s="493" t="s">
        <v>2047</v>
      </c>
    </row>
    <row r="931" spans="1:17" s="544" customFormat="1" ht="15.5">
      <c r="B931" s="501"/>
      <c r="C931" s="533"/>
      <c r="D931" s="533"/>
      <c r="E931" s="533"/>
      <c r="F931" s="545"/>
      <c r="G931" s="533"/>
      <c r="H931" s="533"/>
      <c r="I931" s="524"/>
      <c r="J931" s="533"/>
      <c r="K931" s="533"/>
      <c r="L931" s="548"/>
      <c r="M931" s="512"/>
      <c r="N931" s="512"/>
      <c r="O931" s="501"/>
      <c r="Q931" s="493" t="s">
        <v>2047</v>
      </c>
    </row>
    <row r="932" spans="1:17" s="547" customFormat="1" ht="15" customHeight="1">
      <c r="A932" s="502">
        <v>9</v>
      </c>
      <c r="B932" s="505">
        <v>4</v>
      </c>
      <c r="C932" s="532" t="s">
        <v>2060</v>
      </c>
      <c r="D932" s="532" t="s">
        <v>2096</v>
      </c>
      <c r="E932" s="532" t="s">
        <v>2123</v>
      </c>
      <c r="F932" s="532" t="s">
        <v>2057</v>
      </c>
      <c r="G932" s="532" t="s">
        <v>2057</v>
      </c>
      <c r="H932" s="532" t="s">
        <v>2057</v>
      </c>
      <c r="I932" s="523" t="s">
        <v>2053</v>
      </c>
      <c r="J932" s="532" t="s">
        <v>2071</v>
      </c>
      <c r="K932" s="506"/>
      <c r="L932" s="546"/>
      <c r="M932" s="506" t="s">
        <v>2961</v>
      </c>
      <c r="N932" s="506" t="s">
        <v>2962</v>
      </c>
      <c r="O932" s="505"/>
      <c r="Q932" s="493" t="s">
        <v>2047</v>
      </c>
    </row>
    <row r="933" spans="1:17" s="544" customFormat="1" ht="15.5">
      <c r="A933" s="502">
        <v>10</v>
      </c>
      <c r="B933" s="501">
        <v>4</v>
      </c>
      <c r="C933" s="533" t="s">
        <v>2060</v>
      </c>
      <c r="D933" s="533" t="s">
        <v>2096</v>
      </c>
      <c r="E933" s="533" t="s">
        <v>2123</v>
      </c>
      <c r="F933" s="533" t="s">
        <v>2057</v>
      </c>
      <c r="G933" s="533" t="s">
        <v>2057</v>
      </c>
      <c r="H933" s="533" t="s">
        <v>2057</v>
      </c>
      <c r="I933" s="524" t="s">
        <v>2053</v>
      </c>
      <c r="J933" s="533" t="s">
        <v>2071</v>
      </c>
      <c r="K933" s="533" t="s">
        <v>2048</v>
      </c>
      <c r="L933" s="548"/>
      <c r="M933" s="512" t="s">
        <v>2963</v>
      </c>
      <c r="N933" s="512" t="s">
        <v>2962</v>
      </c>
      <c r="O933" s="501"/>
      <c r="Q933" s="493" t="s">
        <v>2047</v>
      </c>
    </row>
    <row r="934" spans="1:17" s="544" customFormat="1" ht="15.5">
      <c r="B934" s="501"/>
      <c r="C934" s="533"/>
      <c r="D934" s="533"/>
      <c r="E934" s="533"/>
      <c r="F934" s="545"/>
      <c r="G934" s="533"/>
      <c r="H934" s="533"/>
      <c r="I934" s="524"/>
      <c r="J934" s="533"/>
      <c r="K934" s="533"/>
      <c r="L934" s="548"/>
      <c r="M934" s="512"/>
      <c r="N934" s="512"/>
      <c r="O934" s="501"/>
      <c r="Q934" s="493" t="s">
        <v>2047</v>
      </c>
    </row>
    <row r="935" spans="1:17" s="547" customFormat="1" ht="15" customHeight="1">
      <c r="A935" s="502">
        <v>9</v>
      </c>
      <c r="B935" s="505">
        <v>4</v>
      </c>
      <c r="C935" s="532" t="s">
        <v>2060</v>
      </c>
      <c r="D935" s="532" t="s">
        <v>2096</v>
      </c>
      <c r="E935" s="532" t="s">
        <v>2123</v>
      </c>
      <c r="F935" s="532" t="s">
        <v>2057</v>
      </c>
      <c r="G935" s="532" t="s">
        <v>2057</v>
      </c>
      <c r="H935" s="532" t="s">
        <v>2057</v>
      </c>
      <c r="I935" s="523" t="s">
        <v>2053</v>
      </c>
      <c r="J935" s="532" t="s">
        <v>2079</v>
      </c>
      <c r="K935" s="506"/>
      <c r="L935" s="546"/>
      <c r="M935" s="506" t="s">
        <v>2964</v>
      </c>
      <c r="N935" s="506" t="s">
        <v>2965</v>
      </c>
      <c r="O935" s="505"/>
      <c r="Q935" s="493" t="s">
        <v>2047</v>
      </c>
    </row>
    <row r="936" spans="1:17" s="544" customFormat="1" ht="15.5">
      <c r="A936" s="502">
        <v>10</v>
      </c>
      <c r="B936" s="501">
        <v>4</v>
      </c>
      <c r="C936" s="533" t="s">
        <v>2060</v>
      </c>
      <c r="D936" s="533" t="s">
        <v>2096</v>
      </c>
      <c r="E936" s="533" t="s">
        <v>2123</v>
      </c>
      <c r="F936" s="533" t="s">
        <v>2057</v>
      </c>
      <c r="G936" s="533" t="s">
        <v>2057</v>
      </c>
      <c r="H936" s="533" t="s">
        <v>2057</v>
      </c>
      <c r="I936" s="524" t="s">
        <v>2053</v>
      </c>
      <c r="J936" s="533" t="s">
        <v>2079</v>
      </c>
      <c r="K936" s="533" t="s">
        <v>2048</v>
      </c>
      <c r="L936" s="548"/>
      <c r="M936" s="512" t="s">
        <v>2966</v>
      </c>
      <c r="N936" s="512" t="s">
        <v>2965</v>
      </c>
      <c r="O936" s="501"/>
      <c r="Q936" s="493" t="s">
        <v>2047</v>
      </c>
    </row>
    <row r="937" spans="1:17" s="544" customFormat="1" ht="15.5">
      <c r="B937" s="501"/>
      <c r="C937" s="533"/>
      <c r="D937" s="533"/>
      <c r="E937" s="533"/>
      <c r="F937" s="545"/>
      <c r="G937" s="533"/>
      <c r="H937" s="533"/>
      <c r="I937" s="524"/>
      <c r="J937" s="533"/>
      <c r="K937" s="533"/>
      <c r="L937" s="548"/>
      <c r="M937" s="512"/>
      <c r="N937" s="512"/>
      <c r="O937" s="501"/>
      <c r="Q937" s="493" t="s">
        <v>2047</v>
      </c>
    </row>
    <row r="938" spans="1:17" s="544" customFormat="1" ht="15.75" customHeight="1">
      <c r="A938" s="502">
        <v>8</v>
      </c>
      <c r="B938" s="505">
        <v>4</v>
      </c>
      <c r="C938" s="532" t="s">
        <v>2060</v>
      </c>
      <c r="D938" s="532" t="s">
        <v>2096</v>
      </c>
      <c r="E938" s="532" t="s">
        <v>2123</v>
      </c>
      <c r="F938" s="532" t="s">
        <v>2057</v>
      </c>
      <c r="G938" s="532" t="s">
        <v>2057</v>
      </c>
      <c r="H938" s="532" t="s">
        <v>2057</v>
      </c>
      <c r="I938" s="523" t="s">
        <v>2071</v>
      </c>
      <c r="J938" s="506"/>
      <c r="K938" s="506"/>
      <c r="L938" s="548"/>
      <c r="M938" s="506" t="s">
        <v>2967</v>
      </c>
      <c r="N938" s="506" t="s">
        <v>2968</v>
      </c>
      <c r="O938" s="501"/>
      <c r="Q938" s="493" t="s">
        <v>2047</v>
      </c>
    </row>
    <row r="939" spans="1:17" s="547" customFormat="1" ht="15" customHeight="1">
      <c r="A939" s="502">
        <v>9</v>
      </c>
      <c r="B939" s="505">
        <v>4</v>
      </c>
      <c r="C939" s="532" t="s">
        <v>2060</v>
      </c>
      <c r="D939" s="532" t="s">
        <v>2096</v>
      </c>
      <c r="E939" s="532" t="s">
        <v>2123</v>
      </c>
      <c r="F939" s="532" t="s">
        <v>2057</v>
      </c>
      <c r="G939" s="532" t="s">
        <v>2057</v>
      </c>
      <c r="H939" s="532" t="s">
        <v>2057</v>
      </c>
      <c r="I939" s="523" t="s">
        <v>2071</v>
      </c>
      <c r="J939" s="532" t="s">
        <v>2048</v>
      </c>
      <c r="K939" s="506"/>
      <c r="L939" s="546"/>
      <c r="M939" s="506" t="s">
        <v>2969</v>
      </c>
      <c r="N939" s="506" t="s">
        <v>2970</v>
      </c>
      <c r="O939" s="505"/>
      <c r="Q939" s="493" t="s">
        <v>2047</v>
      </c>
    </row>
    <row r="940" spans="1:17" s="544" customFormat="1" ht="15.5">
      <c r="A940" s="502">
        <v>10</v>
      </c>
      <c r="B940" s="501">
        <v>4</v>
      </c>
      <c r="C940" s="533" t="s">
        <v>2060</v>
      </c>
      <c r="D940" s="533" t="s">
        <v>2096</v>
      </c>
      <c r="E940" s="533" t="s">
        <v>2123</v>
      </c>
      <c r="F940" s="533" t="s">
        <v>2057</v>
      </c>
      <c r="G940" s="533" t="s">
        <v>2057</v>
      </c>
      <c r="H940" s="533" t="s">
        <v>2057</v>
      </c>
      <c r="I940" s="524" t="s">
        <v>2071</v>
      </c>
      <c r="J940" s="533" t="s">
        <v>2048</v>
      </c>
      <c r="K940" s="533" t="s">
        <v>2048</v>
      </c>
      <c r="L940" s="548"/>
      <c r="M940" s="512" t="s">
        <v>2971</v>
      </c>
      <c r="N940" s="512" t="s">
        <v>2970</v>
      </c>
      <c r="O940" s="501"/>
      <c r="Q940" s="493" t="s">
        <v>2047</v>
      </c>
    </row>
    <row r="941" spans="1:17" s="544" customFormat="1" ht="15.5">
      <c r="B941" s="501"/>
      <c r="C941" s="533"/>
      <c r="D941" s="533"/>
      <c r="E941" s="533"/>
      <c r="F941" s="545"/>
      <c r="G941" s="533"/>
      <c r="H941" s="533"/>
      <c r="I941" s="524"/>
      <c r="J941" s="533"/>
      <c r="K941" s="533"/>
      <c r="L941" s="548"/>
      <c r="M941" s="512"/>
      <c r="N941" s="512"/>
      <c r="O941" s="501"/>
      <c r="Q941" s="493" t="s">
        <v>2047</v>
      </c>
    </row>
    <row r="942" spans="1:17" s="547" customFormat="1" ht="15" customHeight="1">
      <c r="A942" s="502">
        <v>9</v>
      </c>
      <c r="B942" s="505">
        <v>4</v>
      </c>
      <c r="C942" s="532" t="s">
        <v>2060</v>
      </c>
      <c r="D942" s="532" t="s">
        <v>2096</v>
      </c>
      <c r="E942" s="532" t="s">
        <v>2123</v>
      </c>
      <c r="F942" s="532" t="s">
        <v>2057</v>
      </c>
      <c r="G942" s="532" t="s">
        <v>2057</v>
      </c>
      <c r="H942" s="532" t="s">
        <v>2057</v>
      </c>
      <c r="I942" s="523" t="s">
        <v>2071</v>
      </c>
      <c r="J942" s="532" t="s">
        <v>2060</v>
      </c>
      <c r="K942" s="506"/>
      <c r="L942" s="546"/>
      <c r="M942" s="506" t="s">
        <v>2972</v>
      </c>
      <c r="N942" s="506" t="s">
        <v>2973</v>
      </c>
      <c r="O942" s="505"/>
      <c r="Q942" s="493" t="s">
        <v>2047</v>
      </c>
    </row>
    <row r="943" spans="1:17" s="544" customFormat="1" ht="15.5">
      <c r="A943" s="502">
        <v>10</v>
      </c>
      <c r="B943" s="501">
        <v>4</v>
      </c>
      <c r="C943" s="533" t="s">
        <v>2060</v>
      </c>
      <c r="D943" s="533" t="s">
        <v>2096</v>
      </c>
      <c r="E943" s="533" t="s">
        <v>2123</v>
      </c>
      <c r="F943" s="533" t="s">
        <v>2057</v>
      </c>
      <c r="G943" s="533" t="s">
        <v>2057</v>
      </c>
      <c r="H943" s="533" t="s">
        <v>2057</v>
      </c>
      <c r="I943" s="524" t="s">
        <v>2071</v>
      </c>
      <c r="J943" s="533" t="s">
        <v>2060</v>
      </c>
      <c r="K943" s="533" t="s">
        <v>2048</v>
      </c>
      <c r="L943" s="548"/>
      <c r="M943" s="512" t="s">
        <v>2974</v>
      </c>
      <c r="N943" s="512" t="s">
        <v>2973</v>
      </c>
      <c r="O943" s="501"/>
      <c r="Q943" s="493" t="s">
        <v>2047</v>
      </c>
    </row>
    <row r="944" spans="1:17" s="544" customFormat="1" ht="15.5">
      <c r="B944" s="501"/>
      <c r="C944" s="533"/>
      <c r="D944" s="533"/>
      <c r="E944" s="533"/>
      <c r="F944" s="545"/>
      <c r="G944" s="533"/>
      <c r="H944" s="533"/>
      <c r="I944" s="524"/>
      <c r="J944" s="533"/>
      <c r="K944" s="533"/>
      <c r="L944" s="548"/>
      <c r="M944" s="512"/>
      <c r="N944" s="512"/>
      <c r="O944" s="501"/>
      <c r="Q944" s="493" t="s">
        <v>2047</v>
      </c>
    </row>
    <row r="945" spans="1:17" s="547" customFormat="1" ht="15" customHeight="1">
      <c r="A945" s="502">
        <v>9</v>
      </c>
      <c r="B945" s="505">
        <v>4</v>
      </c>
      <c r="C945" s="532" t="s">
        <v>2060</v>
      </c>
      <c r="D945" s="532" t="s">
        <v>2096</v>
      </c>
      <c r="E945" s="532" t="s">
        <v>2123</v>
      </c>
      <c r="F945" s="532" t="s">
        <v>2057</v>
      </c>
      <c r="G945" s="532" t="s">
        <v>2057</v>
      </c>
      <c r="H945" s="532" t="s">
        <v>2057</v>
      </c>
      <c r="I945" s="523" t="s">
        <v>2071</v>
      </c>
      <c r="J945" s="532" t="s">
        <v>2053</v>
      </c>
      <c r="K945" s="506"/>
      <c r="L945" s="546"/>
      <c r="M945" s="506" t="s">
        <v>2975</v>
      </c>
      <c r="N945" s="506" t="s">
        <v>2976</v>
      </c>
      <c r="O945" s="505"/>
      <c r="Q945" s="493" t="s">
        <v>2047</v>
      </c>
    </row>
    <row r="946" spans="1:17" s="544" customFormat="1" ht="15.5">
      <c r="A946" s="502">
        <v>10</v>
      </c>
      <c r="B946" s="501">
        <v>4</v>
      </c>
      <c r="C946" s="533" t="s">
        <v>2060</v>
      </c>
      <c r="D946" s="533" t="s">
        <v>2096</v>
      </c>
      <c r="E946" s="533" t="s">
        <v>2123</v>
      </c>
      <c r="F946" s="533" t="s">
        <v>2057</v>
      </c>
      <c r="G946" s="533" t="s">
        <v>2057</v>
      </c>
      <c r="H946" s="533" t="s">
        <v>2057</v>
      </c>
      <c r="I946" s="524" t="s">
        <v>2071</v>
      </c>
      <c r="J946" s="533" t="s">
        <v>2053</v>
      </c>
      <c r="K946" s="533" t="s">
        <v>2048</v>
      </c>
      <c r="L946" s="548"/>
      <c r="M946" s="512" t="s">
        <v>2977</v>
      </c>
      <c r="N946" s="512" t="s">
        <v>2976</v>
      </c>
      <c r="O946" s="501"/>
      <c r="Q946" s="493" t="s">
        <v>2047</v>
      </c>
    </row>
    <row r="947" spans="1:17" s="544" customFormat="1" ht="15.5">
      <c r="B947" s="501"/>
      <c r="C947" s="533"/>
      <c r="D947" s="533"/>
      <c r="E947" s="533"/>
      <c r="F947" s="545"/>
      <c r="G947" s="533"/>
      <c r="H947" s="533"/>
      <c r="I947" s="524"/>
      <c r="J947" s="533"/>
      <c r="K947" s="533"/>
      <c r="L947" s="548"/>
      <c r="M947" s="512"/>
      <c r="N947" s="512"/>
      <c r="O947" s="501"/>
      <c r="Q947" s="493" t="s">
        <v>2047</v>
      </c>
    </row>
    <row r="948" spans="1:17" s="547" customFormat="1" ht="15" customHeight="1">
      <c r="A948" s="502">
        <v>9</v>
      </c>
      <c r="B948" s="505">
        <v>4</v>
      </c>
      <c r="C948" s="532" t="s">
        <v>2060</v>
      </c>
      <c r="D948" s="532" t="s">
        <v>2096</v>
      </c>
      <c r="E948" s="532" t="s">
        <v>2123</v>
      </c>
      <c r="F948" s="532" t="s">
        <v>2057</v>
      </c>
      <c r="G948" s="532" t="s">
        <v>2057</v>
      </c>
      <c r="H948" s="532" t="s">
        <v>2057</v>
      </c>
      <c r="I948" s="523" t="s">
        <v>2071</v>
      </c>
      <c r="J948" s="532" t="s">
        <v>2071</v>
      </c>
      <c r="K948" s="506"/>
      <c r="L948" s="546"/>
      <c r="M948" s="506" t="s">
        <v>2978</v>
      </c>
      <c r="N948" s="506" t="s">
        <v>2979</v>
      </c>
      <c r="O948" s="505"/>
      <c r="Q948" s="493" t="s">
        <v>2047</v>
      </c>
    </row>
    <row r="949" spans="1:17" s="544" customFormat="1" ht="15.5">
      <c r="A949" s="502">
        <v>10</v>
      </c>
      <c r="B949" s="501">
        <v>4</v>
      </c>
      <c r="C949" s="533" t="s">
        <v>2060</v>
      </c>
      <c r="D949" s="533" t="s">
        <v>2096</v>
      </c>
      <c r="E949" s="533" t="s">
        <v>2123</v>
      </c>
      <c r="F949" s="533" t="s">
        <v>2057</v>
      </c>
      <c r="G949" s="533" t="s">
        <v>2057</v>
      </c>
      <c r="H949" s="533" t="s">
        <v>2057</v>
      </c>
      <c r="I949" s="524" t="s">
        <v>2071</v>
      </c>
      <c r="J949" s="533" t="s">
        <v>2071</v>
      </c>
      <c r="K949" s="533" t="s">
        <v>2048</v>
      </c>
      <c r="L949" s="548"/>
      <c r="M949" s="512" t="s">
        <v>2980</v>
      </c>
      <c r="N949" s="512" t="s">
        <v>2979</v>
      </c>
      <c r="O949" s="501"/>
      <c r="Q949" s="493" t="s">
        <v>2047</v>
      </c>
    </row>
    <row r="950" spans="1:17" s="544" customFormat="1" ht="15.5">
      <c r="B950" s="501"/>
      <c r="C950" s="533"/>
      <c r="D950" s="533"/>
      <c r="E950" s="533"/>
      <c r="F950" s="545"/>
      <c r="G950" s="533"/>
      <c r="H950" s="533"/>
      <c r="I950" s="524"/>
      <c r="J950" s="533"/>
      <c r="K950" s="533"/>
      <c r="L950" s="548"/>
      <c r="M950" s="512"/>
      <c r="N950" s="512"/>
      <c r="O950" s="501"/>
      <c r="Q950" s="493" t="s">
        <v>2047</v>
      </c>
    </row>
    <row r="951" spans="1:17" s="547" customFormat="1" ht="15" customHeight="1">
      <c r="A951" s="502">
        <v>9</v>
      </c>
      <c r="B951" s="505">
        <v>4</v>
      </c>
      <c r="C951" s="532" t="s">
        <v>2060</v>
      </c>
      <c r="D951" s="532" t="s">
        <v>2096</v>
      </c>
      <c r="E951" s="532" t="s">
        <v>2123</v>
      </c>
      <c r="F951" s="532" t="s">
        <v>2057</v>
      </c>
      <c r="G951" s="532" t="s">
        <v>2057</v>
      </c>
      <c r="H951" s="532" t="s">
        <v>2057</v>
      </c>
      <c r="I951" s="523" t="s">
        <v>2071</v>
      </c>
      <c r="J951" s="532" t="s">
        <v>2079</v>
      </c>
      <c r="K951" s="506"/>
      <c r="L951" s="546"/>
      <c r="M951" s="506" t="s">
        <v>2981</v>
      </c>
      <c r="N951" s="506" t="s">
        <v>2982</v>
      </c>
      <c r="O951" s="505"/>
      <c r="Q951" s="493" t="s">
        <v>2047</v>
      </c>
    </row>
    <row r="952" spans="1:17" s="544" customFormat="1" ht="15.5">
      <c r="A952" s="502">
        <v>10</v>
      </c>
      <c r="B952" s="501">
        <v>4</v>
      </c>
      <c r="C952" s="533" t="s">
        <v>2060</v>
      </c>
      <c r="D952" s="533" t="s">
        <v>2096</v>
      </c>
      <c r="E952" s="533" t="s">
        <v>2123</v>
      </c>
      <c r="F952" s="533" t="s">
        <v>2057</v>
      </c>
      <c r="G952" s="533" t="s">
        <v>2057</v>
      </c>
      <c r="H952" s="533" t="s">
        <v>2057</v>
      </c>
      <c r="I952" s="524" t="s">
        <v>2071</v>
      </c>
      <c r="J952" s="533" t="s">
        <v>2079</v>
      </c>
      <c r="K952" s="533" t="s">
        <v>2048</v>
      </c>
      <c r="L952" s="548"/>
      <c r="M952" s="512" t="s">
        <v>2983</v>
      </c>
      <c r="N952" s="512" t="s">
        <v>2982</v>
      </c>
      <c r="O952" s="501"/>
      <c r="Q952" s="493" t="s">
        <v>2047</v>
      </c>
    </row>
    <row r="953" spans="1:17">
      <c r="L953" s="402"/>
      <c r="Q953" s="493" t="s">
        <v>2047</v>
      </c>
    </row>
    <row r="954" spans="1:17" ht="15.5">
      <c r="A954" s="508">
        <v>2</v>
      </c>
      <c r="B954" s="505">
        <v>4</v>
      </c>
      <c r="C954" s="540" t="s">
        <v>2071</v>
      </c>
      <c r="D954" s="532"/>
      <c r="E954" s="540"/>
      <c r="F954" s="540"/>
      <c r="G954" s="533"/>
      <c r="H954" s="541"/>
      <c r="I954" s="524"/>
      <c r="J954" s="533"/>
      <c r="K954" s="533"/>
      <c r="L954" s="402"/>
      <c r="M954" s="506" t="s">
        <v>2984</v>
      </c>
      <c r="N954" s="506" t="s">
        <v>2985</v>
      </c>
      <c r="Q954" s="493" t="s">
        <v>2047</v>
      </c>
    </row>
    <row r="955" spans="1:17" ht="15.5">
      <c r="A955" s="508">
        <v>3</v>
      </c>
      <c r="B955" s="505">
        <v>4</v>
      </c>
      <c r="C955" s="540" t="s">
        <v>2071</v>
      </c>
      <c r="D955" s="532" t="s">
        <v>209</v>
      </c>
      <c r="E955" s="540"/>
      <c r="F955" s="540"/>
      <c r="G955" s="533"/>
      <c r="H955" s="541"/>
      <c r="I955" s="524"/>
      <c r="J955" s="533"/>
      <c r="K955" s="533"/>
      <c r="L955" s="402"/>
      <c r="M955" s="506" t="s">
        <v>2986</v>
      </c>
      <c r="N955" s="506" t="s">
        <v>2987</v>
      </c>
      <c r="Q955" s="493" t="s">
        <v>2047</v>
      </c>
    </row>
    <row r="956" spans="1:17" ht="15.5">
      <c r="A956" s="502">
        <v>4</v>
      </c>
      <c r="B956" s="505">
        <v>4</v>
      </c>
      <c r="C956" s="540" t="s">
        <v>2071</v>
      </c>
      <c r="D956" s="532" t="s">
        <v>209</v>
      </c>
      <c r="E956" s="540" t="s">
        <v>2057</v>
      </c>
      <c r="F956" s="540"/>
      <c r="G956" s="533"/>
      <c r="H956" s="541"/>
      <c r="I956" s="524"/>
      <c r="J956" s="533"/>
      <c r="K956" s="533"/>
      <c r="L956" s="402"/>
      <c r="M956" s="506" t="s">
        <v>2988</v>
      </c>
      <c r="N956" s="506" t="s">
        <v>2987</v>
      </c>
      <c r="Q956" s="493" t="s">
        <v>2047</v>
      </c>
    </row>
    <row r="957" spans="1:17" ht="15.5">
      <c r="A957" s="502">
        <v>5</v>
      </c>
      <c r="B957" s="505">
        <v>4</v>
      </c>
      <c r="C957" s="540" t="s">
        <v>2071</v>
      </c>
      <c r="D957" s="532" t="s">
        <v>209</v>
      </c>
      <c r="E957" s="540" t="s">
        <v>2057</v>
      </c>
      <c r="F957" s="540" t="s">
        <v>2057</v>
      </c>
      <c r="G957" s="533"/>
      <c r="H957" s="541"/>
      <c r="I957" s="524"/>
      <c r="J957" s="533"/>
      <c r="K957" s="533"/>
      <c r="L957" s="402"/>
      <c r="M957" s="506" t="s">
        <v>2989</v>
      </c>
      <c r="N957" s="506" t="s">
        <v>2987</v>
      </c>
      <c r="Q957" s="493" t="s">
        <v>2047</v>
      </c>
    </row>
    <row r="958" spans="1:17" ht="15.5">
      <c r="A958" s="502">
        <v>6</v>
      </c>
      <c r="B958" s="505">
        <v>4</v>
      </c>
      <c r="C958" s="540" t="s">
        <v>2071</v>
      </c>
      <c r="D958" s="532" t="s">
        <v>209</v>
      </c>
      <c r="E958" s="540" t="s">
        <v>2057</v>
      </c>
      <c r="F958" s="540" t="s">
        <v>2057</v>
      </c>
      <c r="G958" s="532" t="s">
        <v>2057</v>
      </c>
      <c r="H958" s="538"/>
      <c r="I958" s="522"/>
      <c r="J958" s="506"/>
      <c r="K958" s="506"/>
      <c r="L958" s="402"/>
      <c r="M958" s="506" t="s">
        <v>2990</v>
      </c>
      <c r="N958" s="506" t="s">
        <v>2987</v>
      </c>
      <c r="Q958" s="493" t="s">
        <v>2047</v>
      </c>
    </row>
    <row r="959" spans="1:17" ht="15.5">
      <c r="A959" s="502">
        <v>7</v>
      </c>
      <c r="B959" s="505">
        <v>4</v>
      </c>
      <c r="C959" s="540" t="s">
        <v>2071</v>
      </c>
      <c r="D959" s="532" t="s">
        <v>209</v>
      </c>
      <c r="E959" s="540" t="s">
        <v>2057</v>
      </c>
      <c r="F959" s="540" t="s">
        <v>2057</v>
      </c>
      <c r="G959" s="532" t="s">
        <v>2057</v>
      </c>
      <c r="H959" s="532" t="s">
        <v>2057</v>
      </c>
      <c r="I959" s="522"/>
      <c r="J959" s="506"/>
      <c r="K959" s="506"/>
      <c r="L959" s="402"/>
      <c r="M959" s="506" t="s">
        <v>2991</v>
      </c>
      <c r="N959" s="506" t="s">
        <v>2987</v>
      </c>
      <c r="Q959" s="493" t="s">
        <v>2047</v>
      </c>
    </row>
    <row r="960" spans="1:17" ht="15.5">
      <c r="A960" s="502">
        <v>8</v>
      </c>
      <c r="B960" s="505">
        <v>4</v>
      </c>
      <c r="C960" s="540" t="s">
        <v>2071</v>
      </c>
      <c r="D960" s="532" t="s">
        <v>209</v>
      </c>
      <c r="E960" s="540" t="s">
        <v>2057</v>
      </c>
      <c r="F960" s="540" t="s">
        <v>2057</v>
      </c>
      <c r="G960" s="532" t="s">
        <v>2057</v>
      </c>
      <c r="H960" s="532" t="s">
        <v>2057</v>
      </c>
      <c r="I960" s="523" t="s">
        <v>2060</v>
      </c>
      <c r="J960" s="506"/>
      <c r="K960" s="506"/>
      <c r="L960" s="402"/>
      <c r="M960" s="506" t="s">
        <v>2992</v>
      </c>
      <c r="N960" s="506" t="s">
        <v>1670</v>
      </c>
      <c r="Q960" s="493" t="s">
        <v>2047</v>
      </c>
    </row>
    <row r="961" spans="1:22" ht="15.5">
      <c r="A961" s="502">
        <v>9</v>
      </c>
      <c r="B961" s="505">
        <v>4</v>
      </c>
      <c r="C961" s="540" t="s">
        <v>2071</v>
      </c>
      <c r="D961" s="532" t="s">
        <v>209</v>
      </c>
      <c r="E961" s="540" t="s">
        <v>2057</v>
      </c>
      <c r="F961" s="540" t="s">
        <v>2057</v>
      </c>
      <c r="G961" s="532" t="s">
        <v>2057</v>
      </c>
      <c r="H961" s="532" t="s">
        <v>2057</v>
      </c>
      <c r="I961" s="523" t="s">
        <v>2060</v>
      </c>
      <c r="J961" s="532" t="s">
        <v>2057</v>
      </c>
      <c r="K961" s="506"/>
      <c r="L961" s="402"/>
      <c r="M961" s="506" t="s">
        <v>2993</v>
      </c>
      <c r="N961" s="506" t="s">
        <v>1670</v>
      </c>
      <c r="Q961" s="493" t="s">
        <v>2047</v>
      </c>
    </row>
    <row r="962" spans="1:22" ht="15.5">
      <c r="A962" s="502">
        <v>10</v>
      </c>
      <c r="B962" s="501">
        <v>4</v>
      </c>
      <c r="C962" s="541" t="s">
        <v>2071</v>
      </c>
      <c r="D962" s="533" t="s">
        <v>209</v>
      </c>
      <c r="E962" s="541" t="s">
        <v>2057</v>
      </c>
      <c r="F962" s="541" t="s">
        <v>2057</v>
      </c>
      <c r="G962" s="533" t="s">
        <v>2057</v>
      </c>
      <c r="H962" s="533" t="s">
        <v>2057</v>
      </c>
      <c r="I962" s="524" t="s">
        <v>2060</v>
      </c>
      <c r="J962" s="533" t="s">
        <v>2057</v>
      </c>
      <c r="K962" s="533" t="s">
        <v>2048</v>
      </c>
      <c r="L962" s="402" t="s">
        <v>1468</v>
      </c>
      <c r="M962" s="512" t="s">
        <v>1865</v>
      </c>
      <c r="N962" s="512" t="s">
        <v>1670</v>
      </c>
      <c r="O962" t="s">
        <v>1468</v>
      </c>
      <c r="P962" t="e">
        <v>#N/A</v>
      </c>
      <c r="Q962" s="493">
        <v>-10974.66</v>
      </c>
      <c r="R962">
        <v>30</v>
      </c>
      <c r="U962" s="500" t="s">
        <v>206</v>
      </c>
      <c r="V962" s="501">
        <v>0</v>
      </c>
    </row>
    <row r="963" spans="1:22" ht="15.5">
      <c r="A963" s="502">
        <v>10</v>
      </c>
      <c r="B963" s="501">
        <v>4</v>
      </c>
      <c r="C963" s="541" t="s">
        <v>2071</v>
      </c>
      <c r="D963" s="533" t="s">
        <v>209</v>
      </c>
      <c r="E963" s="541" t="s">
        <v>2057</v>
      </c>
      <c r="F963" s="541" t="s">
        <v>2057</v>
      </c>
      <c r="G963" s="533" t="s">
        <v>2057</v>
      </c>
      <c r="H963" s="533" t="s">
        <v>2057</v>
      </c>
      <c r="I963" s="524" t="s">
        <v>2060</v>
      </c>
      <c r="J963" s="533" t="s">
        <v>2057</v>
      </c>
      <c r="K963" s="533" t="s">
        <v>2048</v>
      </c>
      <c r="L963" s="402" t="s">
        <v>2994</v>
      </c>
      <c r="M963" s="512" t="s">
        <v>1865</v>
      </c>
      <c r="N963" s="512" t="s">
        <v>1670</v>
      </c>
      <c r="O963" t="s">
        <v>2994</v>
      </c>
      <c r="P963" t="e">
        <v>#N/A</v>
      </c>
      <c r="Q963" s="493">
        <v>0</v>
      </c>
      <c r="R963">
        <v>30</v>
      </c>
      <c r="U963" s="500" t="s">
        <v>206</v>
      </c>
      <c r="V963" s="501">
        <v>0</v>
      </c>
    </row>
    <row r="964" spans="1:22" ht="15.5">
      <c r="A964" s="544"/>
      <c r="B964" s="501"/>
      <c r="C964" s="541"/>
      <c r="D964" s="533"/>
      <c r="E964" s="541"/>
      <c r="F964" s="541"/>
      <c r="G964" s="533"/>
      <c r="H964" s="533"/>
      <c r="I964" s="524"/>
      <c r="J964" s="533"/>
      <c r="K964" s="533"/>
      <c r="L964" s="402"/>
      <c r="M964" s="512"/>
      <c r="N964" s="512"/>
      <c r="Q964" s="493" t="s">
        <v>2047</v>
      </c>
    </row>
    <row r="965" spans="1:22" ht="15.5">
      <c r="A965" s="544"/>
      <c r="B965" s="501"/>
      <c r="C965" s="541"/>
      <c r="D965" s="533"/>
      <c r="E965" s="541"/>
      <c r="F965" s="541"/>
      <c r="G965" s="533"/>
      <c r="H965" s="533"/>
      <c r="I965" s="524"/>
      <c r="J965" s="533"/>
      <c r="K965" s="533"/>
      <c r="L965" s="402"/>
      <c r="M965" s="512"/>
      <c r="N965" s="512"/>
      <c r="Q965" s="493" t="s">
        <v>2047</v>
      </c>
    </row>
    <row r="966" spans="1:22" ht="15.5">
      <c r="A966" s="508">
        <v>3</v>
      </c>
      <c r="B966" s="505">
        <v>4</v>
      </c>
      <c r="C966" s="540" t="s">
        <v>2071</v>
      </c>
      <c r="D966" s="532" t="s">
        <v>2096</v>
      </c>
      <c r="E966" s="540"/>
      <c r="F966" s="540"/>
      <c r="G966" s="533"/>
      <c r="H966" s="541"/>
      <c r="I966" s="524"/>
      <c r="J966" s="533"/>
      <c r="K966" s="533"/>
      <c r="L966" s="402"/>
      <c r="M966" s="506" t="s">
        <v>2995</v>
      </c>
      <c r="N966" s="506" t="s">
        <v>2996</v>
      </c>
      <c r="Q966" s="493" t="s">
        <v>2047</v>
      </c>
    </row>
    <row r="967" spans="1:22" ht="15.5">
      <c r="A967" s="502">
        <v>4</v>
      </c>
      <c r="B967" s="505">
        <v>4</v>
      </c>
      <c r="C967" s="540" t="s">
        <v>2071</v>
      </c>
      <c r="D967" s="532" t="s">
        <v>2096</v>
      </c>
      <c r="E967" s="540" t="s">
        <v>2057</v>
      </c>
      <c r="F967" s="540"/>
      <c r="G967" s="533"/>
      <c r="H967" s="541"/>
      <c r="I967" s="524"/>
      <c r="J967" s="533"/>
      <c r="K967" s="533"/>
      <c r="L967" s="402"/>
      <c r="M967" s="506" t="s">
        <v>2997</v>
      </c>
      <c r="N967" s="506" t="s">
        <v>2996</v>
      </c>
      <c r="Q967" s="493" t="s">
        <v>2047</v>
      </c>
    </row>
    <row r="968" spans="1:22" ht="15.5">
      <c r="A968" s="502">
        <v>5</v>
      </c>
      <c r="B968" s="505">
        <v>4</v>
      </c>
      <c r="C968" s="540" t="s">
        <v>2071</v>
      </c>
      <c r="D968" s="532" t="s">
        <v>2096</v>
      </c>
      <c r="E968" s="540" t="s">
        <v>2057</v>
      </c>
      <c r="F968" s="540" t="s">
        <v>2057</v>
      </c>
      <c r="G968" s="533"/>
      <c r="H968" s="541"/>
      <c r="I968" s="524"/>
      <c r="J968" s="533"/>
      <c r="K968" s="533"/>
      <c r="L968" s="402"/>
      <c r="M968" s="506" t="s">
        <v>2998</v>
      </c>
      <c r="N968" s="506" t="s">
        <v>2996</v>
      </c>
      <c r="Q968" s="493" t="s">
        <v>2047</v>
      </c>
    </row>
    <row r="969" spans="1:22" ht="15.5">
      <c r="A969" s="502">
        <v>6</v>
      </c>
      <c r="B969" s="505">
        <v>4</v>
      </c>
      <c r="C969" s="540" t="s">
        <v>2071</v>
      </c>
      <c r="D969" s="532" t="s">
        <v>2096</v>
      </c>
      <c r="E969" s="540" t="s">
        <v>2057</v>
      </c>
      <c r="F969" s="540" t="s">
        <v>2057</v>
      </c>
      <c r="G969" s="532" t="s">
        <v>2057</v>
      </c>
      <c r="H969" s="538"/>
      <c r="I969" s="522"/>
      <c r="J969" s="506"/>
      <c r="K969" s="506"/>
      <c r="L969" s="402"/>
      <c r="M969" s="506" t="s">
        <v>2999</v>
      </c>
      <c r="N969" s="506" t="s">
        <v>2996</v>
      </c>
      <c r="Q969" s="493" t="s">
        <v>2047</v>
      </c>
    </row>
    <row r="970" spans="1:22" ht="15.5">
      <c r="A970" s="502">
        <v>7</v>
      </c>
      <c r="B970" s="505">
        <v>4</v>
      </c>
      <c r="C970" s="540" t="s">
        <v>2071</v>
      </c>
      <c r="D970" s="532" t="s">
        <v>2096</v>
      </c>
      <c r="E970" s="540" t="s">
        <v>2057</v>
      </c>
      <c r="F970" s="540" t="s">
        <v>2057</v>
      </c>
      <c r="G970" s="532" t="s">
        <v>2057</v>
      </c>
      <c r="H970" s="532" t="s">
        <v>2057</v>
      </c>
      <c r="I970" s="522"/>
      <c r="J970" s="506"/>
      <c r="K970" s="506"/>
      <c r="L970" s="402"/>
      <c r="M970" s="506" t="s">
        <v>3000</v>
      </c>
      <c r="N970" s="506" t="s">
        <v>2996</v>
      </c>
      <c r="Q970" s="493" t="s">
        <v>2047</v>
      </c>
    </row>
    <row r="971" spans="1:22" ht="15.5">
      <c r="A971" s="502">
        <v>8</v>
      </c>
      <c r="B971" s="505">
        <v>4</v>
      </c>
      <c r="C971" s="540" t="s">
        <v>2071</v>
      </c>
      <c r="D971" s="532" t="s">
        <v>2096</v>
      </c>
      <c r="E971" s="540" t="s">
        <v>2057</v>
      </c>
      <c r="F971" s="540" t="s">
        <v>2057</v>
      </c>
      <c r="G971" s="532" t="s">
        <v>2057</v>
      </c>
      <c r="H971" s="532" t="s">
        <v>2057</v>
      </c>
      <c r="I971" s="523" t="s">
        <v>2060</v>
      </c>
      <c r="J971" s="506"/>
      <c r="K971" s="506"/>
      <c r="L971" s="402"/>
      <c r="M971" s="506" t="s">
        <v>3001</v>
      </c>
      <c r="N971" s="506" t="s">
        <v>3002</v>
      </c>
      <c r="Q971" s="493" t="s">
        <v>2047</v>
      </c>
    </row>
    <row r="972" spans="1:22" ht="15.5">
      <c r="A972" s="502">
        <v>9</v>
      </c>
      <c r="B972" s="505">
        <v>4</v>
      </c>
      <c r="C972" s="540" t="s">
        <v>2071</v>
      </c>
      <c r="D972" s="532" t="s">
        <v>2096</v>
      </c>
      <c r="E972" s="540" t="s">
        <v>2057</v>
      </c>
      <c r="F972" s="540" t="s">
        <v>2057</v>
      </c>
      <c r="G972" s="532" t="s">
        <v>2057</v>
      </c>
      <c r="H972" s="532" t="s">
        <v>2057</v>
      </c>
      <c r="I972" s="523" t="s">
        <v>2060</v>
      </c>
      <c r="J972" s="532" t="s">
        <v>2057</v>
      </c>
      <c r="K972" s="506"/>
      <c r="L972" s="402"/>
      <c r="M972" s="506" t="s">
        <v>3003</v>
      </c>
      <c r="N972" s="506" t="s">
        <v>3002</v>
      </c>
      <c r="Q972" s="493" t="s">
        <v>2047</v>
      </c>
    </row>
    <row r="973" spans="1:22" ht="15.5">
      <c r="A973" s="502">
        <v>10</v>
      </c>
      <c r="B973" s="501">
        <v>4</v>
      </c>
      <c r="C973" s="541" t="s">
        <v>2071</v>
      </c>
      <c r="D973" s="533" t="s">
        <v>2096</v>
      </c>
      <c r="E973" s="541" t="s">
        <v>2057</v>
      </c>
      <c r="F973" s="541" t="s">
        <v>2057</v>
      </c>
      <c r="G973" s="533" t="s">
        <v>2057</v>
      </c>
      <c r="H973" s="533" t="s">
        <v>2057</v>
      </c>
      <c r="I973" s="524" t="s">
        <v>2060</v>
      </c>
      <c r="J973" s="533" t="s">
        <v>2057</v>
      </c>
      <c r="K973" s="533" t="s">
        <v>2048</v>
      </c>
      <c r="L973" s="402" t="s">
        <v>3004</v>
      </c>
      <c r="M973" s="512" t="s">
        <v>3005</v>
      </c>
      <c r="N973" s="512" t="s">
        <v>3002</v>
      </c>
      <c r="O973" t="s">
        <v>3004</v>
      </c>
      <c r="P973" t="e">
        <v>#N/A</v>
      </c>
      <c r="Q973" s="493">
        <v>0</v>
      </c>
      <c r="R973">
        <v>30</v>
      </c>
      <c r="U973" s="500" t="s">
        <v>206</v>
      </c>
      <c r="V973" s="501">
        <v>0</v>
      </c>
    </row>
    <row r="974" spans="1:22">
      <c r="I974" s="549"/>
      <c r="L974" s="402"/>
      <c r="Q974" s="493" t="s">
        <v>2047</v>
      </c>
    </row>
    <row r="975" spans="1:22" ht="15.5">
      <c r="A975" s="508">
        <v>2</v>
      </c>
      <c r="B975" s="505">
        <v>4</v>
      </c>
      <c r="C975" s="531" t="s">
        <v>2079</v>
      </c>
      <c r="D975" s="505"/>
      <c r="E975" s="536"/>
      <c r="F975" s="505"/>
      <c r="G975" s="505"/>
      <c r="H975" s="536"/>
      <c r="I975" s="537"/>
      <c r="J975" s="505"/>
      <c r="K975" s="505"/>
      <c r="L975" s="402"/>
      <c r="M975" s="505" t="s">
        <v>3006</v>
      </c>
      <c r="N975" s="505" t="s">
        <v>3007</v>
      </c>
      <c r="Q975" s="493" t="s">
        <v>2047</v>
      </c>
    </row>
    <row r="976" spans="1:22" ht="15.5">
      <c r="A976" s="508">
        <v>3</v>
      </c>
      <c r="B976" s="505">
        <v>4</v>
      </c>
      <c r="C976" s="531" t="s">
        <v>2079</v>
      </c>
      <c r="D976" s="532" t="s">
        <v>209</v>
      </c>
      <c r="E976" s="538"/>
      <c r="F976" s="506"/>
      <c r="G976" s="505"/>
      <c r="H976" s="536"/>
      <c r="I976" s="537"/>
      <c r="J976" s="505"/>
      <c r="K976" s="505"/>
      <c r="L976" s="402"/>
      <c r="M976" s="505" t="s">
        <v>3008</v>
      </c>
      <c r="N976" s="505" t="s">
        <v>3009</v>
      </c>
      <c r="Q976" s="493" t="s">
        <v>2047</v>
      </c>
    </row>
    <row r="977" spans="1:22" ht="15.5">
      <c r="A977" s="502">
        <v>4</v>
      </c>
      <c r="B977" s="505">
        <v>4</v>
      </c>
      <c r="C977" s="531" t="s">
        <v>2079</v>
      </c>
      <c r="D977" s="532" t="s">
        <v>209</v>
      </c>
      <c r="E977" s="540" t="s">
        <v>2048</v>
      </c>
      <c r="F977" s="532"/>
      <c r="G977" s="506"/>
      <c r="H977" s="538"/>
      <c r="I977" s="522"/>
      <c r="J977" s="506"/>
      <c r="K977" s="506"/>
      <c r="L977" s="402"/>
      <c r="M977" s="505" t="s">
        <v>3010</v>
      </c>
      <c r="N977" s="505" t="s">
        <v>3011</v>
      </c>
      <c r="Q977" s="493" t="s">
        <v>2047</v>
      </c>
    </row>
    <row r="978" spans="1:22" ht="15.5">
      <c r="A978" s="502">
        <v>5</v>
      </c>
      <c r="B978" s="505">
        <v>4</v>
      </c>
      <c r="C978" s="531" t="s">
        <v>2079</v>
      </c>
      <c r="D978" s="532" t="s">
        <v>209</v>
      </c>
      <c r="E978" s="540" t="s">
        <v>2048</v>
      </c>
      <c r="F978" s="532" t="s">
        <v>2057</v>
      </c>
      <c r="G978" s="533"/>
      <c r="H978" s="541"/>
      <c r="I978" s="524"/>
      <c r="J978" s="533"/>
      <c r="K978" s="533"/>
      <c r="L978" s="402"/>
      <c r="M978" s="506" t="s">
        <v>3012</v>
      </c>
      <c r="N978" s="505" t="s">
        <v>3011</v>
      </c>
      <c r="Q978" s="493" t="s">
        <v>2047</v>
      </c>
    </row>
    <row r="979" spans="1:22" ht="15.5">
      <c r="A979" s="502">
        <v>6</v>
      </c>
      <c r="B979" s="505">
        <v>4</v>
      </c>
      <c r="C979" s="531" t="s">
        <v>2079</v>
      </c>
      <c r="D979" s="532" t="s">
        <v>209</v>
      </c>
      <c r="E979" s="540" t="s">
        <v>2048</v>
      </c>
      <c r="F979" s="532" t="s">
        <v>2057</v>
      </c>
      <c r="G979" s="532" t="s">
        <v>2057</v>
      </c>
      <c r="H979" s="538"/>
      <c r="I979" s="522"/>
      <c r="J979" s="506"/>
      <c r="K979" s="506"/>
      <c r="L979" s="402"/>
      <c r="M979" s="506" t="s">
        <v>3013</v>
      </c>
      <c r="N979" s="505" t="s">
        <v>3011</v>
      </c>
      <c r="Q979" s="493" t="s">
        <v>2047</v>
      </c>
    </row>
    <row r="980" spans="1:22" ht="15.5">
      <c r="A980" s="502">
        <v>7</v>
      </c>
      <c r="B980" s="505">
        <v>4</v>
      </c>
      <c r="C980" s="531" t="s">
        <v>2079</v>
      </c>
      <c r="D980" s="532" t="s">
        <v>209</v>
      </c>
      <c r="E980" s="540" t="s">
        <v>2048</v>
      </c>
      <c r="F980" s="532" t="s">
        <v>2057</v>
      </c>
      <c r="G980" s="532" t="s">
        <v>2057</v>
      </c>
      <c r="H980" s="532" t="s">
        <v>2057</v>
      </c>
      <c r="I980" s="522"/>
      <c r="J980" s="506"/>
      <c r="K980" s="506"/>
      <c r="L980" s="402"/>
      <c r="M980" s="506" t="s">
        <v>3014</v>
      </c>
      <c r="N980" s="505" t="s">
        <v>3011</v>
      </c>
      <c r="Q980" s="493" t="s">
        <v>2047</v>
      </c>
    </row>
    <row r="981" spans="1:22" ht="15.5">
      <c r="A981" s="502">
        <v>8</v>
      </c>
      <c r="B981" s="505">
        <v>4</v>
      </c>
      <c r="C981" s="531" t="s">
        <v>2079</v>
      </c>
      <c r="D981" s="532" t="s">
        <v>209</v>
      </c>
      <c r="E981" s="540" t="s">
        <v>2048</v>
      </c>
      <c r="F981" s="532" t="s">
        <v>2057</v>
      </c>
      <c r="G981" s="532" t="s">
        <v>2057</v>
      </c>
      <c r="H981" s="532" t="s">
        <v>2057</v>
      </c>
      <c r="I981" s="523" t="s">
        <v>2060</v>
      </c>
      <c r="J981" s="506"/>
      <c r="K981" s="506"/>
      <c r="L981" s="402"/>
      <c r="M981" s="506" t="s">
        <v>3015</v>
      </c>
      <c r="N981" s="505" t="s">
        <v>3016</v>
      </c>
      <c r="Q981" s="493" t="s">
        <v>2047</v>
      </c>
    </row>
    <row r="982" spans="1:22" ht="15.5">
      <c r="A982" s="502">
        <v>9</v>
      </c>
      <c r="B982" s="505">
        <v>4</v>
      </c>
      <c r="C982" s="531" t="s">
        <v>2079</v>
      </c>
      <c r="D982" s="532" t="s">
        <v>209</v>
      </c>
      <c r="E982" s="540" t="s">
        <v>2048</v>
      </c>
      <c r="F982" s="532" t="s">
        <v>2057</v>
      </c>
      <c r="G982" s="532" t="s">
        <v>2057</v>
      </c>
      <c r="H982" s="532" t="s">
        <v>2057</v>
      </c>
      <c r="I982" s="523" t="s">
        <v>2060</v>
      </c>
      <c r="J982" s="532" t="s">
        <v>2057</v>
      </c>
      <c r="K982" s="506"/>
      <c r="L982" s="402"/>
      <c r="M982" s="506" t="s">
        <v>3017</v>
      </c>
      <c r="N982" s="505" t="s">
        <v>3016</v>
      </c>
      <c r="Q982" s="493" t="s">
        <v>2047</v>
      </c>
    </row>
    <row r="983" spans="1:22" ht="15.5">
      <c r="A983" s="502">
        <v>10</v>
      </c>
      <c r="B983" s="501">
        <v>4</v>
      </c>
      <c r="C983" s="527" t="s">
        <v>2079</v>
      </c>
      <c r="D983" s="533" t="s">
        <v>209</v>
      </c>
      <c r="E983" s="541" t="s">
        <v>2048</v>
      </c>
      <c r="F983" s="533" t="s">
        <v>2057</v>
      </c>
      <c r="G983" s="533" t="s">
        <v>2057</v>
      </c>
      <c r="H983" s="533" t="s">
        <v>2057</v>
      </c>
      <c r="I983" s="524" t="s">
        <v>2060</v>
      </c>
      <c r="J983" s="533" t="s">
        <v>2057</v>
      </c>
      <c r="K983" s="533" t="s">
        <v>2048</v>
      </c>
      <c r="L983" s="402"/>
      <c r="M983" s="512" t="s">
        <v>3018</v>
      </c>
      <c r="N983" s="501" t="s">
        <v>3016</v>
      </c>
      <c r="Q983" s="493" t="s">
        <v>2047</v>
      </c>
    </row>
    <row r="984" spans="1:22" ht="15.5">
      <c r="A984" s="544"/>
      <c r="B984" s="501"/>
      <c r="C984" s="533"/>
      <c r="D984" s="533"/>
      <c r="E984" s="541"/>
      <c r="F984" s="533"/>
      <c r="G984" s="533"/>
      <c r="H984" s="533"/>
      <c r="I984" s="524"/>
      <c r="J984" s="533"/>
      <c r="K984" s="533"/>
      <c r="L984" s="402"/>
      <c r="M984" s="512"/>
      <c r="N984" s="512"/>
      <c r="Q984" s="493" t="s">
        <v>2047</v>
      </c>
    </row>
    <row r="985" spans="1:22" ht="15.5">
      <c r="A985" s="502">
        <v>4</v>
      </c>
      <c r="B985" s="505">
        <v>4</v>
      </c>
      <c r="C985" s="531" t="s">
        <v>2079</v>
      </c>
      <c r="D985" s="532" t="s">
        <v>209</v>
      </c>
      <c r="E985" s="531" t="s">
        <v>2060</v>
      </c>
      <c r="F985" s="532"/>
      <c r="G985" s="506"/>
      <c r="H985" s="538"/>
      <c r="I985" s="522"/>
      <c r="J985" s="506"/>
      <c r="K985" s="506"/>
      <c r="L985" s="402"/>
      <c r="M985" s="505" t="s">
        <v>3019</v>
      </c>
      <c r="N985" s="505" t="s">
        <v>3020</v>
      </c>
      <c r="Q985" s="493" t="s">
        <v>2047</v>
      </c>
    </row>
    <row r="986" spans="1:22" ht="15.5">
      <c r="A986" s="502">
        <v>5</v>
      </c>
      <c r="B986" s="505">
        <v>4</v>
      </c>
      <c r="C986" s="531" t="s">
        <v>2079</v>
      </c>
      <c r="D986" s="532" t="s">
        <v>209</v>
      </c>
      <c r="E986" s="531" t="s">
        <v>2060</v>
      </c>
      <c r="F986" s="532" t="s">
        <v>2048</v>
      </c>
      <c r="G986" s="533"/>
      <c r="H986" s="541"/>
      <c r="I986" s="524"/>
      <c r="J986" s="533"/>
      <c r="K986" s="533"/>
      <c r="L986" s="402"/>
      <c r="M986" s="506" t="s">
        <v>3021</v>
      </c>
      <c r="N986" s="505" t="s">
        <v>3022</v>
      </c>
      <c r="Q986" s="493" t="s">
        <v>2047</v>
      </c>
    </row>
    <row r="987" spans="1:22" ht="15.5">
      <c r="A987" s="502">
        <v>6</v>
      </c>
      <c r="B987" s="505">
        <v>4</v>
      </c>
      <c r="C987" s="531" t="s">
        <v>2079</v>
      </c>
      <c r="D987" s="532" t="s">
        <v>209</v>
      </c>
      <c r="E987" s="531" t="s">
        <v>2060</v>
      </c>
      <c r="F987" s="532" t="s">
        <v>2048</v>
      </c>
      <c r="G987" s="532" t="s">
        <v>2057</v>
      </c>
      <c r="H987" s="538"/>
      <c r="I987" s="522"/>
      <c r="J987" s="506"/>
      <c r="K987" s="506"/>
      <c r="L987" s="402"/>
      <c r="M987" s="506" t="s">
        <v>3023</v>
      </c>
      <c r="N987" s="505" t="s">
        <v>3022</v>
      </c>
      <c r="Q987" s="493" t="s">
        <v>2047</v>
      </c>
    </row>
    <row r="988" spans="1:22" ht="15.5">
      <c r="A988" s="502">
        <v>7</v>
      </c>
      <c r="B988" s="505">
        <v>4</v>
      </c>
      <c r="C988" s="531" t="s">
        <v>2079</v>
      </c>
      <c r="D988" s="532" t="s">
        <v>209</v>
      </c>
      <c r="E988" s="531" t="s">
        <v>2060</v>
      </c>
      <c r="F988" s="532" t="s">
        <v>2048</v>
      </c>
      <c r="G988" s="532" t="s">
        <v>2057</v>
      </c>
      <c r="H988" s="532" t="s">
        <v>2057</v>
      </c>
      <c r="I988" s="522"/>
      <c r="J988" s="506"/>
      <c r="K988" s="506"/>
      <c r="L988" s="402"/>
      <c r="M988" s="506" t="s">
        <v>3024</v>
      </c>
      <c r="N988" s="505" t="s">
        <v>3022</v>
      </c>
      <c r="Q988" s="493" t="s">
        <v>2047</v>
      </c>
    </row>
    <row r="989" spans="1:22" ht="15.5">
      <c r="A989" s="502">
        <v>8</v>
      </c>
      <c r="B989" s="505">
        <v>4</v>
      </c>
      <c r="C989" s="531" t="s">
        <v>2079</v>
      </c>
      <c r="D989" s="532" t="s">
        <v>209</v>
      </c>
      <c r="E989" s="531" t="s">
        <v>2060</v>
      </c>
      <c r="F989" s="532" t="s">
        <v>2048</v>
      </c>
      <c r="G989" s="532" t="s">
        <v>2057</v>
      </c>
      <c r="H989" s="532" t="s">
        <v>2057</v>
      </c>
      <c r="I989" s="523" t="s">
        <v>2060</v>
      </c>
      <c r="J989" s="506"/>
      <c r="K989" s="506"/>
      <c r="L989" s="402"/>
      <c r="M989" s="506" t="s">
        <v>3025</v>
      </c>
      <c r="N989" s="505" t="s">
        <v>1646</v>
      </c>
      <c r="Q989" s="493" t="s">
        <v>2047</v>
      </c>
    </row>
    <row r="990" spans="1:22" ht="15.5">
      <c r="A990" s="502">
        <v>9</v>
      </c>
      <c r="B990" s="505">
        <v>4</v>
      </c>
      <c r="C990" s="531" t="s">
        <v>2079</v>
      </c>
      <c r="D990" s="532" t="s">
        <v>209</v>
      </c>
      <c r="E990" s="531" t="s">
        <v>2060</v>
      </c>
      <c r="F990" s="532" t="s">
        <v>2048</v>
      </c>
      <c r="G990" s="532" t="s">
        <v>2057</v>
      </c>
      <c r="H990" s="532" t="s">
        <v>2057</v>
      </c>
      <c r="I990" s="523" t="s">
        <v>2060</v>
      </c>
      <c r="J990" s="532" t="s">
        <v>2057</v>
      </c>
      <c r="K990" s="506"/>
      <c r="L990" s="402"/>
      <c r="M990" s="506" t="s">
        <v>3026</v>
      </c>
      <c r="N990" s="505" t="s">
        <v>1646</v>
      </c>
      <c r="Q990" s="493" t="s">
        <v>2047</v>
      </c>
    </row>
    <row r="991" spans="1:22" ht="15.5">
      <c r="A991" s="502">
        <v>10</v>
      </c>
      <c r="B991" s="501">
        <v>4</v>
      </c>
      <c r="C991" s="527" t="s">
        <v>2079</v>
      </c>
      <c r="D991" s="533" t="s">
        <v>209</v>
      </c>
      <c r="E991" s="527" t="s">
        <v>2060</v>
      </c>
      <c r="F991" s="533" t="s">
        <v>2048</v>
      </c>
      <c r="G991" s="533" t="s">
        <v>2057</v>
      </c>
      <c r="H991" s="533" t="s">
        <v>2057</v>
      </c>
      <c r="I991" s="524" t="s">
        <v>2060</v>
      </c>
      <c r="J991" s="533" t="s">
        <v>2057</v>
      </c>
      <c r="K991" s="533" t="s">
        <v>2048</v>
      </c>
      <c r="L991" s="402" t="s">
        <v>518</v>
      </c>
      <c r="M991" s="512" t="s">
        <v>1840</v>
      </c>
      <c r="N991" s="501" t="s">
        <v>1646</v>
      </c>
      <c r="O991" t="s">
        <v>518</v>
      </c>
      <c r="P991" t="e">
        <v>#N/A</v>
      </c>
      <c r="Q991" s="493">
        <v>567739.92000000004</v>
      </c>
      <c r="R991">
        <v>30</v>
      </c>
      <c r="U991" s="500" t="s">
        <v>206</v>
      </c>
      <c r="V991" s="501">
        <v>0</v>
      </c>
    </row>
    <row r="992" spans="1:22" ht="15.5">
      <c r="A992" s="544"/>
      <c r="B992" s="501"/>
      <c r="C992" s="527"/>
      <c r="D992" s="533"/>
      <c r="E992" s="527"/>
      <c r="F992" s="533"/>
      <c r="G992" s="533"/>
      <c r="H992" s="533"/>
      <c r="I992" s="524"/>
      <c r="J992" s="533"/>
      <c r="K992" s="533"/>
      <c r="L992" s="402"/>
      <c r="M992" s="512"/>
      <c r="N992" s="501"/>
      <c r="Q992" s="493" t="s">
        <v>2047</v>
      </c>
    </row>
    <row r="993" spans="1:22" ht="15.5">
      <c r="A993" s="502">
        <v>5</v>
      </c>
      <c r="B993" s="505">
        <v>4</v>
      </c>
      <c r="C993" s="531" t="s">
        <v>2079</v>
      </c>
      <c r="D993" s="532" t="s">
        <v>209</v>
      </c>
      <c r="E993" s="531" t="s">
        <v>2060</v>
      </c>
      <c r="F993" s="531" t="s">
        <v>2060</v>
      </c>
      <c r="G993" s="533"/>
      <c r="H993" s="541"/>
      <c r="I993" s="524"/>
      <c r="J993" s="533"/>
      <c r="K993" s="533"/>
      <c r="L993" s="402"/>
      <c r="M993" s="506" t="s">
        <v>3027</v>
      </c>
      <c r="N993" s="505" t="s">
        <v>3028</v>
      </c>
      <c r="Q993" s="493" t="s">
        <v>2047</v>
      </c>
    </row>
    <row r="994" spans="1:22" ht="15.5">
      <c r="A994" s="502">
        <v>6</v>
      </c>
      <c r="B994" s="505">
        <v>4</v>
      </c>
      <c r="C994" s="531" t="s">
        <v>2079</v>
      </c>
      <c r="D994" s="532" t="s">
        <v>209</v>
      </c>
      <c r="E994" s="531" t="s">
        <v>2060</v>
      </c>
      <c r="F994" s="531" t="s">
        <v>2060</v>
      </c>
      <c r="G994" s="532" t="s">
        <v>2048</v>
      </c>
      <c r="H994" s="538"/>
      <c r="I994" s="522"/>
      <c r="J994" s="506"/>
      <c r="K994" s="506"/>
      <c r="L994" s="402"/>
      <c r="M994" s="506" t="s">
        <v>3029</v>
      </c>
      <c r="N994" s="505" t="s">
        <v>3030</v>
      </c>
      <c r="Q994" s="493" t="s">
        <v>2047</v>
      </c>
    </row>
    <row r="995" spans="1:22" ht="15.5">
      <c r="A995" s="502">
        <v>7</v>
      </c>
      <c r="B995" s="505">
        <v>4</v>
      </c>
      <c r="C995" s="531" t="s">
        <v>2079</v>
      </c>
      <c r="D995" s="532" t="s">
        <v>209</v>
      </c>
      <c r="E995" s="531" t="s">
        <v>2060</v>
      </c>
      <c r="F995" s="531" t="s">
        <v>2060</v>
      </c>
      <c r="G995" s="532" t="s">
        <v>2048</v>
      </c>
      <c r="H995" s="532" t="s">
        <v>2057</v>
      </c>
      <c r="I995" s="522"/>
      <c r="J995" s="506"/>
      <c r="K995" s="506"/>
      <c r="L995" s="402"/>
      <c r="M995" s="506" t="s">
        <v>3031</v>
      </c>
      <c r="N995" s="505" t="s">
        <v>3030</v>
      </c>
      <c r="Q995" s="493" t="s">
        <v>2047</v>
      </c>
    </row>
    <row r="996" spans="1:22" ht="15.5">
      <c r="A996" s="502">
        <v>8</v>
      </c>
      <c r="B996" s="505">
        <v>4</v>
      </c>
      <c r="C996" s="531" t="s">
        <v>2079</v>
      </c>
      <c r="D996" s="532" t="s">
        <v>209</v>
      </c>
      <c r="E996" s="531" t="s">
        <v>2060</v>
      </c>
      <c r="F996" s="531" t="s">
        <v>2060</v>
      </c>
      <c r="G996" s="532" t="s">
        <v>2048</v>
      </c>
      <c r="H996" s="532" t="s">
        <v>2057</v>
      </c>
      <c r="I996" s="523" t="s">
        <v>2060</v>
      </c>
      <c r="J996" s="506"/>
      <c r="K996" s="506"/>
      <c r="L996" s="402"/>
      <c r="M996" s="506" t="s">
        <v>3032</v>
      </c>
      <c r="N996" s="505" t="s">
        <v>1749</v>
      </c>
      <c r="Q996" s="493" t="s">
        <v>2047</v>
      </c>
    </row>
    <row r="997" spans="1:22" ht="15.5">
      <c r="A997" s="502">
        <v>9</v>
      </c>
      <c r="B997" s="505">
        <v>4</v>
      </c>
      <c r="C997" s="531" t="s">
        <v>2079</v>
      </c>
      <c r="D997" s="532" t="s">
        <v>209</v>
      </c>
      <c r="E997" s="531" t="s">
        <v>2060</v>
      </c>
      <c r="F997" s="531" t="s">
        <v>2060</v>
      </c>
      <c r="G997" s="532" t="s">
        <v>2048</v>
      </c>
      <c r="H997" s="532" t="s">
        <v>2057</v>
      </c>
      <c r="I997" s="523" t="s">
        <v>2060</v>
      </c>
      <c r="J997" s="532" t="s">
        <v>2057</v>
      </c>
      <c r="K997" s="506"/>
      <c r="L997" s="402"/>
      <c r="M997" s="506" t="s">
        <v>3033</v>
      </c>
      <c r="N997" s="505" t="s">
        <v>1749</v>
      </c>
      <c r="Q997" s="493" t="s">
        <v>2047</v>
      </c>
    </row>
    <row r="998" spans="1:22" ht="15.5">
      <c r="A998" s="502">
        <v>10</v>
      </c>
      <c r="B998" s="501">
        <v>4</v>
      </c>
      <c r="C998" s="527" t="s">
        <v>2079</v>
      </c>
      <c r="D998" s="533" t="s">
        <v>209</v>
      </c>
      <c r="E998" s="527" t="s">
        <v>2060</v>
      </c>
      <c r="F998" s="527" t="s">
        <v>2060</v>
      </c>
      <c r="G998" s="533" t="s">
        <v>2048</v>
      </c>
      <c r="H998" s="533" t="s">
        <v>2057</v>
      </c>
      <c r="I998" s="524" t="s">
        <v>2060</v>
      </c>
      <c r="J998" s="533" t="s">
        <v>2057</v>
      </c>
      <c r="K998" s="533" t="s">
        <v>2048</v>
      </c>
      <c r="L998" s="402" t="s">
        <v>522</v>
      </c>
      <c r="M998" s="512" t="s">
        <v>1929</v>
      </c>
      <c r="N998" s="501" t="s">
        <v>1749</v>
      </c>
      <c r="O998" t="s">
        <v>522</v>
      </c>
      <c r="P998" t="e">
        <v>#N/A</v>
      </c>
      <c r="Q998" s="493">
        <v>114556.49</v>
      </c>
      <c r="R998">
        <v>30</v>
      </c>
      <c r="U998" s="500" t="s">
        <v>206</v>
      </c>
      <c r="V998" s="501">
        <v>0</v>
      </c>
    </row>
    <row r="999" spans="1:22" ht="15.5">
      <c r="A999" s="544"/>
      <c r="B999" s="501"/>
      <c r="C999" s="527"/>
      <c r="D999" s="533"/>
      <c r="E999" s="527"/>
      <c r="F999" s="533"/>
      <c r="G999" s="533"/>
      <c r="H999" s="533"/>
      <c r="I999" s="524"/>
      <c r="J999" s="533"/>
      <c r="K999" s="533"/>
      <c r="L999" s="402"/>
      <c r="M999" s="512"/>
      <c r="N999" s="501"/>
      <c r="Q999" s="493" t="s">
        <v>2047</v>
      </c>
    </row>
    <row r="1000" spans="1:22" ht="15.5">
      <c r="A1000" s="502">
        <v>6</v>
      </c>
      <c r="B1000" s="505">
        <v>4</v>
      </c>
      <c r="C1000" s="531" t="s">
        <v>2079</v>
      </c>
      <c r="D1000" s="532" t="s">
        <v>209</v>
      </c>
      <c r="E1000" s="531" t="s">
        <v>2060</v>
      </c>
      <c r="F1000" s="531" t="s">
        <v>2060</v>
      </c>
      <c r="G1000" s="531" t="s">
        <v>2060</v>
      </c>
      <c r="H1000" s="538"/>
      <c r="I1000" s="522"/>
      <c r="J1000" s="506"/>
      <c r="K1000" s="506"/>
      <c r="L1000" s="402"/>
      <c r="M1000" s="506" t="s">
        <v>3034</v>
      </c>
      <c r="N1000" s="505" t="s">
        <v>3035</v>
      </c>
      <c r="Q1000" s="493" t="s">
        <v>2047</v>
      </c>
    </row>
    <row r="1001" spans="1:22" ht="15.5">
      <c r="A1001" s="502">
        <v>7</v>
      </c>
      <c r="B1001" s="505">
        <v>4</v>
      </c>
      <c r="C1001" s="531" t="s">
        <v>2079</v>
      </c>
      <c r="D1001" s="532" t="s">
        <v>209</v>
      </c>
      <c r="E1001" s="531" t="s">
        <v>2060</v>
      </c>
      <c r="F1001" s="531" t="s">
        <v>2060</v>
      </c>
      <c r="G1001" s="531" t="s">
        <v>2060</v>
      </c>
      <c r="H1001" s="532" t="s">
        <v>2057</v>
      </c>
      <c r="I1001" s="522"/>
      <c r="J1001" s="506"/>
      <c r="K1001" s="506"/>
      <c r="L1001" s="402"/>
      <c r="M1001" s="506" t="s">
        <v>3036</v>
      </c>
      <c r="N1001" s="505" t="s">
        <v>3035</v>
      </c>
      <c r="Q1001" s="493" t="s">
        <v>2047</v>
      </c>
    </row>
    <row r="1002" spans="1:22" ht="15.5">
      <c r="A1002" s="502">
        <v>8</v>
      </c>
      <c r="B1002" s="505">
        <v>4</v>
      </c>
      <c r="C1002" s="531" t="s">
        <v>2079</v>
      </c>
      <c r="D1002" s="532" t="s">
        <v>209</v>
      </c>
      <c r="E1002" s="531" t="s">
        <v>2060</v>
      </c>
      <c r="F1002" s="531" t="s">
        <v>2060</v>
      </c>
      <c r="G1002" s="531" t="s">
        <v>2060</v>
      </c>
      <c r="H1002" s="532" t="s">
        <v>2057</v>
      </c>
      <c r="I1002" s="523" t="s">
        <v>2060</v>
      </c>
      <c r="J1002" s="506"/>
      <c r="K1002" s="506"/>
      <c r="L1002" s="402"/>
      <c r="M1002" s="506" t="s">
        <v>3037</v>
      </c>
      <c r="N1002" s="505" t="s">
        <v>3038</v>
      </c>
      <c r="Q1002" s="493" t="s">
        <v>2047</v>
      </c>
    </row>
    <row r="1003" spans="1:22" ht="15.5">
      <c r="A1003" s="502">
        <v>9</v>
      </c>
      <c r="B1003" s="505">
        <v>4</v>
      </c>
      <c r="C1003" s="531" t="s">
        <v>2079</v>
      </c>
      <c r="D1003" s="532" t="s">
        <v>209</v>
      </c>
      <c r="E1003" s="531" t="s">
        <v>2060</v>
      </c>
      <c r="F1003" s="531" t="s">
        <v>2060</v>
      </c>
      <c r="G1003" s="531" t="s">
        <v>2060</v>
      </c>
      <c r="H1003" s="532" t="s">
        <v>2057</v>
      </c>
      <c r="I1003" s="523" t="s">
        <v>2060</v>
      </c>
      <c r="J1003" s="532" t="s">
        <v>2057</v>
      </c>
      <c r="K1003" s="506"/>
      <c r="L1003" s="402"/>
      <c r="M1003" s="506" t="s">
        <v>3039</v>
      </c>
      <c r="N1003" s="505" t="s">
        <v>3038</v>
      </c>
      <c r="Q1003" s="493" t="s">
        <v>2047</v>
      </c>
    </row>
    <row r="1004" spans="1:22" ht="15.5">
      <c r="A1004" s="502">
        <v>10</v>
      </c>
      <c r="B1004" s="501">
        <v>4</v>
      </c>
      <c r="C1004" s="527" t="s">
        <v>2079</v>
      </c>
      <c r="D1004" s="533" t="s">
        <v>209</v>
      </c>
      <c r="E1004" s="527" t="s">
        <v>2060</v>
      </c>
      <c r="F1004" s="527" t="s">
        <v>2060</v>
      </c>
      <c r="G1004" s="527" t="s">
        <v>2060</v>
      </c>
      <c r="H1004" s="533" t="s">
        <v>2057</v>
      </c>
      <c r="I1004" s="524" t="s">
        <v>2060</v>
      </c>
      <c r="J1004" s="533" t="s">
        <v>2057</v>
      </c>
      <c r="K1004" s="533" t="s">
        <v>2048</v>
      </c>
      <c r="L1004" s="402"/>
      <c r="M1004" s="512" t="s">
        <v>3040</v>
      </c>
      <c r="N1004" s="501" t="s">
        <v>3038</v>
      </c>
      <c r="Q1004" s="493" t="s">
        <v>2047</v>
      </c>
    </row>
    <row r="1005" spans="1:22" ht="15.5">
      <c r="A1005" s="544"/>
      <c r="B1005" s="501"/>
      <c r="C1005" s="527"/>
      <c r="D1005" s="533"/>
      <c r="E1005" s="527"/>
      <c r="F1005" s="533"/>
      <c r="G1005" s="533"/>
      <c r="H1005" s="533"/>
      <c r="I1005" s="524"/>
      <c r="J1005" s="533"/>
      <c r="K1005" s="533"/>
      <c r="L1005" s="402"/>
      <c r="M1005" s="512"/>
      <c r="N1005" s="501"/>
      <c r="Q1005" s="493" t="s">
        <v>2047</v>
      </c>
    </row>
    <row r="1006" spans="1:22" ht="15.5">
      <c r="A1006" s="502">
        <v>6</v>
      </c>
      <c r="B1006" s="505">
        <v>4</v>
      </c>
      <c r="C1006" s="531" t="s">
        <v>2079</v>
      </c>
      <c r="D1006" s="532" t="s">
        <v>209</v>
      </c>
      <c r="E1006" s="531" t="s">
        <v>2060</v>
      </c>
      <c r="F1006" s="531" t="s">
        <v>2060</v>
      </c>
      <c r="G1006" s="531" t="s">
        <v>2053</v>
      </c>
      <c r="H1006" s="538"/>
      <c r="I1006" s="522"/>
      <c r="J1006" s="506"/>
      <c r="K1006" s="506"/>
      <c r="L1006" s="402"/>
      <c r="M1006" s="506" t="s">
        <v>3041</v>
      </c>
      <c r="N1006" s="505" t="s">
        <v>3042</v>
      </c>
      <c r="Q1006" s="493" t="s">
        <v>2047</v>
      </c>
    </row>
    <row r="1007" spans="1:22" ht="15.5">
      <c r="A1007" s="502">
        <v>7</v>
      </c>
      <c r="B1007" s="505">
        <v>4</v>
      </c>
      <c r="C1007" s="531" t="s">
        <v>2079</v>
      </c>
      <c r="D1007" s="532" t="s">
        <v>209</v>
      </c>
      <c r="E1007" s="531" t="s">
        <v>2060</v>
      </c>
      <c r="F1007" s="531" t="s">
        <v>2060</v>
      </c>
      <c r="G1007" s="531" t="s">
        <v>2053</v>
      </c>
      <c r="H1007" s="532" t="s">
        <v>2057</v>
      </c>
      <c r="I1007" s="522"/>
      <c r="J1007" s="506"/>
      <c r="K1007" s="506"/>
      <c r="L1007" s="402"/>
      <c r="M1007" s="506" t="s">
        <v>3043</v>
      </c>
      <c r="N1007" s="505" t="s">
        <v>3042</v>
      </c>
      <c r="Q1007" s="493" t="s">
        <v>2047</v>
      </c>
    </row>
    <row r="1008" spans="1:22" ht="15.5">
      <c r="A1008" s="502">
        <v>8</v>
      </c>
      <c r="B1008" s="505">
        <v>4</v>
      </c>
      <c r="C1008" s="531" t="s">
        <v>2079</v>
      </c>
      <c r="D1008" s="532" t="s">
        <v>209</v>
      </c>
      <c r="E1008" s="531" t="s">
        <v>2060</v>
      </c>
      <c r="F1008" s="531" t="s">
        <v>2060</v>
      </c>
      <c r="G1008" s="531" t="s">
        <v>2053</v>
      </c>
      <c r="H1008" s="532" t="s">
        <v>2057</v>
      </c>
      <c r="I1008" s="523" t="s">
        <v>2060</v>
      </c>
      <c r="J1008" s="506"/>
      <c r="K1008" s="506"/>
      <c r="L1008" s="402"/>
      <c r="M1008" s="506" t="s">
        <v>3044</v>
      </c>
      <c r="N1008" s="505" t="s">
        <v>3045</v>
      </c>
      <c r="Q1008" s="493" t="s">
        <v>2047</v>
      </c>
    </row>
    <row r="1009" spans="1:22" ht="15.5">
      <c r="A1009" s="502">
        <v>9</v>
      </c>
      <c r="B1009" s="505">
        <v>4</v>
      </c>
      <c r="C1009" s="531" t="s">
        <v>2079</v>
      </c>
      <c r="D1009" s="532" t="s">
        <v>209</v>
      </c>
      <c r="E1009" s="531" t="s">
        <v>2060</v>
      </c>
      <c r="F1009" s="531" t="s">
        <v>2060</v>
      </c>
      <c r="G1009" s="531" t="s">
        <v>2053</v>
      </c>
      <c r="H1009" s="532" t="s">
        <v>2057</v>
      </c>
      <c r="I1009" s="523" t="s">
        <v>2060</v>
      </c>
      <c r="J1009" s="532" t="s">
        <v>2057</v>
      </c>
      <c r="K1009" s="506"/>
      <c r="L1009" s="402"/>
      <c r="M1009" s="506" t="s">
        <v>3046</v>
      </c>
      <c r="N1009" s="505" t="s">
        <v>3045</v>
      </c>
      <c r="Q1009" s="493" t="s">
        <v>2047</v>
      </c>
    </row>
    <row r="1010" spans="1:22" ht="15.5">
      <c r="A1010" s="502">
        <v>10</v>
      </c>
      <c r="B1010" s="501">
        <v>4</v>
      </c>
      <c r="C1010" s="527" t="s">
        <v>2079</v>
      </c>
      <c r="D1010" s="533" t="s">
        <v>209</v>
      </c>
      <c r="E1010" s="527" t="s">
        <v>2060</v>
      </c>
      <c r="F1010" s="527" t="s">
        <v>2060</v>
      </c>
      <c r="G1010" s="527" t="s">
        <v>2053</v>
      </c>
      <c r="H1010" s="533" t="s">
        <v>2057</v>
      </c>
      <c r="I1010" s="524" t="s">
        <v>2060</v>
      </c>
      <c r="J1010" s="533" t="s">
        <v>2057</v>
      </c>
      <c r="K1010" s="533" t="s">
        <v>2048</v>
      </c>
      <c r="L1010" s="402"/>
      <c r="M1010" s="512" t="s">
        <v>3047</v>
      </c>
      <c r="N1010" s="501" t="s">
        <v>3045</v>
      </c>
      <c r="Q1010" s="493" t="s">
        <v>2047</v>
      </c>
    </row>
    <row r="1011" spans="1:22" ht="15.5">
      <c r="A1011" s="502"/>
      <c r="B1011" s="501"/>
      <c r="C1011" s="527"/>
      <c r="D1011" s="533"/>
      <c r="E1011" s="527"/>
      <c r="F1011" s="527"/>
      <c r="G1011" s="527"/>
      <c r="H1011" s="533"/>
      <c r="I1011" s="524"/>
      <c r="J1011" s="533"/>
      <c r="K1011" s="533"/>
      <c r="L1011" s="402"/>
      <c r="M1011" s="512"/>
      <c r="N1011" s="501"/>
      <c r="Q1011" s="493" t="s">
        <v>2047</v>
      </c>
    </row>
    <row r="1012" spans="1:22" ht="15.5">
      <c r="A1012" s="502">
        <v>8</v>
      </c>
      <c r="B1012" s="505">
        <v>4</v>
      </c>
      <c r="C1012" s="531" t="s">
        <v>2079</v>
      </c>
      <c r="D1012" s="532" t="s">
        <v>209</v>
      </c>
      <c r="E1012" s="531" t="s">
        <v>2060</v>
      </c>
      <c r="F1012" s="531" t="s">
        <v>2060</v>
      </c>
      <c r="G1012" s="531" t="s">
        <v>2053</v>
      </c>
      <c r="H1012" s="532" t="s">
        <v>2057</v>
      </c>
      <c r="I1012" s="523" t="s">
        <v>2071</v>
      </c>
      <c r="J1012" s="506"/>
      <c r="K1012" s="506"/>
      <c r="L1012" s="402"/>
      <c r="M1012" s="506" t="s">
        <v>3048</v>
      </c>
      <c r="N1012" s="505" t="s">
        <v>1733</v>
      </c>
      <c r="Q1012" s="493" t="s">
        <v>2047</v>
      </c>
    </row>
    <row r="1013" spans="1:22" ht="15.5">
      <c r="A1013" s="502">
        <v>9</v>
      </c>
      <c r="B1013" s="505">
        <v>4</v>
      </c>
      <c r="C1013" s="531" t="s">
        <v>2079</v>
      </c>
      <c r="D1013" s="532" t="s">
        <v>209</v>
      </c>
      <c r="E1013" s="531" t="s">
        <v>2060</v>
      </c>
      <c r="F1013" s="531" t="s">
        <v>2060</v>
      </c>
      <c r="G1013" s="531" t="s">
        <v>2053</v>
      </c>
      <c r="H1013" s="532" t="s">
        <v>2057</v>
      </c>
      <c r="I1013" s="523" t="s">
        <v>2071</v>
      </c>
      <c r="J1013" s="532" t="s">
        <v>2057</v>
      </c>
      <c r="K1013" s="506"/>
      <c r="L1013" s="402"/>
      <c r="M1013" s="506" t="s">
        <v>3049</v>
      </c>
      <c r="N1013" s="505" t="s">
        <v>1733</v>
      </c>
      <c r="Q1013" s="493" t="s">
        <v>2047</v>
      </c>
    </row>
    <row r="1014" spans="1:22" ht="15.5">
      <c r="A1014" s="502">
        <v>10</v>
      </c>
      <c r="B1014" s="501">
        <v>4</v>
      </c>
      <c r="C1014" s="527" t="s">
        <v>2079</v>
      </c>
      <c r="D1014" s="533" t="s">
        <v>209</v>
      </c>
      <c r="E1014" s="527" t="s">
        <v>2060</v>
      </c>
      <c r="F1014" s="527" t="s">
        <v>2060</v>
      </c>
      <c r="G1014" s="527" t="s">
        <v>2053</v>
      </c>
      <c r="H1014" s="533" t="s">
        <v>2057</v>
      </c>
      <c r="I1014" s="524" t="s">
        <v>2071</v>
      </c>
      <c r="J1014" s="533" t="s">
        <v>2057</v>
      </c>
      <c r="K1014" s="533" t="s">
        <v>2048</v>
      </c>
      <c r="L1014" s="402" t="s">
        <v>514</v>
      </c>
      <c r="M1014" s="512" t="s">
        <v>1916</v>
      </c>
      <c r="N1014" s="501" t="s">
        <v>1733</v>
      </c>
      <c r="O1014" t="s">
        <v>514</v>
      </c>
      <c r="P1014" t="e">
        <v>#N/A</v>
      </c>
      <c r="Q1014" s="493">
        <v>38544.160000000003</v>
      </c>
      <c r="R1014">
        <v>30</v>
      </c>
      <c r="U1014" s="500" t="s">
        <v>206</v>
      </c>
      <c r="V1014" s="501">
        <v>0</v>
      </c>
    </row>
    <row r="1015" spans="1:22" ht="15.5">
      <c r="A1015" s="502"/>
      <c r="B1015" s="501"/>
      <c r="C1015" s="527"/>
      <c r="D1015" s="533"/>
      <c r="E1015" s="527"/>
      <c r="F1015" s="527"/>
      <c r="G1015" s="527"/>
      <c r="H1015" s="533"/>
      <c r="I1015" s="524"/>
      <c r="J1015" s="533"/>
      <c r="K1015" s="533"/>
      <c r="L1015" s="402"/>
      <c r="M1015" s="512"/>
      <c r="N1015" s="501"/>
      <c r="Q1015" s="493" t="s">
        <v>2047</v>
      </c>
    </row>
    <row r="1016" spans="1:22" ht="15.5">
      <c r="A1016" s="502">
        <v>8</v>
      </c>
      <c r="B1016" s="505">
        <v>4</v>
      </c>
      <c r="C1016" s="531" t="s">
        <v>2079</v>
      </c>
      <c r="D1016" s="532" t="s">
        <v>209</v>
      </c>
      <c r="E1016" s="531" t="s">
        <v>2060</v>
      </c>
      <c r="F1016" s="531" t="s">
        <v>2060</v>
      </c>
      <c r="G1016" s="531" t="s">
        <v>2053</v>
      </c>
      <c r="H1016" s="532" t="s">
        <v>2057</v>
      </c>
      <c r="I1016" s="523" t="s">
        <v>2053</v>
      </c>
      <c r="J1016" s="506"/>
      <c r="K1016" s="506"/>
      <c r="L1016" s="402"/>
      <c r="M1016" s="506" t="s">
        <v>3050</v>
      </c>
      <c r="N1016" s="505" t="s">
        <v>3051</v>
      </c>
      <c r="Q1016" s="493" t="s">
        <v>2047</v>
      </c>
    </row>
    <row r="1017" spans="1:22" ht="15.5">
      <c r="A1017" s="502">
        <v>9</v>
      </c>
      <c r="B1017" s="505">
        <v>4</v>
      </c>
      <c r="C1017" s="531" t="s">
        <v>2079</v>
      </c>
      <c r="D1017" s="532" t="s">
        <v>209</v>
      </c>
      <c r="E1017" s="531" t="s">
        <v>2060</v>
      </c>
      <c r="F1017" s="531" t="s">
        <v>2060</v>
      </c>
      <c r="G1017" s="531" t="s">
        <v>2053</v>
      </c>
      <c r="H1017" s="532" t="s">
        <v>2057</v>
      </c>
      <c r="I1017" s="523" t="s">
        <v>2053</v>
      </c>
      <c r="J1017" s="532" t="s">
        <v>2057</v>
      </c>
      <c r="K1017" s="506"/>
      <c r="L1017" s="402"/>
      <c r="M1017" s="506" t="s">
        <v>3052</v>
      </c>
      <c r="N1017" s="505" t="s">
        <v>3051</v>
      </c>
      <c r="Q1017" s="493" t="s">
        <v>2047</v>
      </c>
    </row>
    <row r="1018" spans="1:22" ht="15.5">
      <c r="A1018" s="502">
        <v>10</v>
      </c>
      <c r="B1018" s="501">
        <v>4</v>
      </c>
      <c r="C1018" s="527" t="s">
        <v>2079</v>
      </c>
      <c r="D1018" s="533" t="s">
        <v>209</v>
      </c>
      <c r="E1018" s="527" t="s">
        <v>2060</v>
      </c>
      <c r="F1018" s="527" t="s">
        <v>2060</v>
      </c>
      <c r="G1018" s="527" t="s">
        <v>2053</v>
      </c>
      <c r="H1018" s="533" t="s">
        <v>2057</v>
      </c>
      <c r="I1018" s="524" t="s">
        <v>2053</v>
      </c>
      <c r="J1018" s="533" t="s">
        <v>2057</v>
      </c>
      <c r="K1018" s="533" t="s">
        <v>2048</v>
      </c>
      <c r="L1018" s="402" t="s">
        <v>524</v>
      </c>
      <c r="M1018" s="512" t="s">
        <v>3053</v>
      </c>
      <c r="N1018" s="501" t="s">
        <v>3051</v>
      </c>
      <c r="O1018" t="s">
        <v>524</v>
      </c>
      <c r="P1018" t="e">
        <v>#N/A</v>
      </c>
      <c r="Q1018" s="493">
        <v>0</v>
      </c>
      <c r="R1018">
        <v>30</v>
      </c>
      <c r="U1018" s="500" t="s">
        <v>206</v>
      </c>
      <c r="V1018" s="501">
        <v>0</v>
      </c>
    </row>
    <row r="1019" spans="1:22">
      <c r="L1019" s="402"/>
      <c r="Q1019" s="493" t="s">
        <v>2047</v>
      </c>
    </row>
    <row r="1020" spans="1:22" s="501" customFormat="1" ht="15.75" customHeight="1">
      <c r="A1020" s="508">
        <v>3</v>
      </c>
      <c r="B1020" s="505">
        <v>4</v>
      </c>
      <c r="C1020" s="531" t="s">
        <v>2079</v>
      </c>
      <c r="D1020" s="532" t="s">
        <v>2096</v>
      </c>
      <c r="E1020" s="538"/>
      <c r="F1020" s="506"/>
      <c r="G1020" s="505"/>
      <c r="H1020" s="536"/>
      <c r="I1020" s="537"/>
      <c r="J1020" s="505"/>
      <c r="K1020" s="505"/>
      <c r="L1020" s="548"/>
      <c r="M1020" s="505" t="s">
        <v>3054</v>
      </c>
      <c r="N1020" s="505" t="s">
        <v>3055</v>
      </c>
      <c r="Q1020" s="493" t="s">
        <v>2047</v>
      </c>
    </row>
    <row r="1021" spans="1:22" s="547" customFormat="1" ht="15.5">
      <c r="A1021" s="502">
        <v>4</v>
      </c>
      <c r="B1021" s="505">
        <v>4</v>
      </c>
      <c r="C1021" s="531" t="s">
        <v>2079</v>
      </c>
      <c r="D1021" s="532" t="s">
        <v>2096</v>
      </c>
      <c r="E1021" s="540" t="s">
        <v>2048</v>
      </c>
      <c r="F1021" s="532"/>
      <c r="G1021" s="506"/>
      <c r="H1021" s="538"/>
      <c r="I1021" s="522"/>
      <c r="J1021" s="506"/>
      <c r="K1021" s="506"/>
      <c r="L1021" s="546"/>
      <c r="M1021" s="505" t="s">
        <v>3056</v>
      </c>
      <c r="N1021" s="505" t="s">
        <v>3057</v>
      </c>
      <c r="O1021" s="505"/>
      <c r="Q1021" s="493" t="s">
        <v>2047</v>
      </c>
    </row>
    <row r="1022" spans="1:22" s="544" customFormat="1" ht="15.75" customHeight="1">
      <c r="A1022" s="502">
        <v>5</v>
      </c>
      <c r="B1022" s="505">
        <v>4</v>
      </c>
      <c r="C1022" s="531" t="s">
        <v>2079</v>
      </c>
      <c r="D1022" s="532" t="s">
        <v>2096</v>
      </c>
      <c r="E1022" s="540" t="s">
        <v>2048</v>
      </c>
      <c r="F1022" s="532" t="s">
        <v>2057</v>
      </c>
      <c r="G1022" s="533"/>
      <c r="H1022" s="541"/>
      <c r="I1022" s="524"/>
      <c r="J1022" s="533"/>
      <c r="K1022" s="533"/>
      <c r="L1022" s="548"/>
      <c r="M1022" s="506" t="s">
        <v>3058</v>
      </c>
      <c r="N1022" s="505" t="s">
        <v>3057</v>
      </c>
      <c r="O1022" s="501"/>
      <c r="Q1022" s="493" t="s">
        <v>2047</v>
      </c>
    </row>
    <row r="1023" spans="1:22" s="544" customFormat="1" ht="15.5">
      <c r="A1023" s="502">
        <v>6</v>
      </c>
      <c r="B1023" s="505">
        <v>4</v>
      </c>
      <c r="C1023" s="531" t="s">
        <v>2079</v>
      </c>
      <c r="D1023" s="532" t="s">
        <v>2096</v>
      </c>
      <c r="E1023" s="540" t="s">
        <v>2048</v>
      </c>
      <c r="F1023" s="532" t="s">
        <v>2057</v>
      </c>
      <c r="G1023" s="532" t="s">
        <v>2057</v>
      </c>
      <c r="H1023" s="538"/>
      <c r="I1023" s="522"/>
      <c r="J1023" s="506"/>
      <c r="K1023" s="506"/>
      <c r="L1023" s="548"/>
      <c r="M1023" s="506" t="s">
        <v>3059</v>
      </c>
      <c r="N1023" s="505" t="s">
        <v>3057</v>
      </c>
      <c r="O1023" s="501"/>
      <c r="Q1023" s="493" t="s">
        <v>2047</v>
      </c>
    </row>
    <row r="1024" spans="1:22" s="544" customFormat="1" ht="15.5">
      <c r="A1024" s="502">
        <v>7</v>
      </c>
      <c r="B1024" s="505">
        <v>4</v>
      </c>
      <c r="C1024" s="531" t="s">
        <v>2079</v>
      </c>
      <c r="D1024" s="532" t="s">
        <v>2096</v>
      </c>
      <c r="E1024" s="540" t="s">
        <v>2048</v>
      </c>
      <c r="F1024" s="532" t="s">
        <v>2057</v>
      </c>
      <c r="G1024" s="532" t="s">
        <v>2057</v>
      </c>
      <c r="H1024" s="532" t="s">
        <v>2057</v>
      </c>
      <c r="I1024" s="522"/>
      <c r="J1024" s="506"/>
      <c r="K1024" s="506"/>
      <c r="L1024" s="548"/>
      <c r="M1024" s="506" t="s">
        <v>3060</v>
      </c>
      <c r="N1024" s="505" t="s">
        <v>3057</v>
      </c>
      <c r="O1024" s="501"/>
      <c r="Q1024" s="493" t="s">
        <v>2047</v>
      </c>
    </row>
    <row r="1025" spans="1:23" s="544" customFormat="1" ht="15.75" customHeight="1">
      <c r="A1025" s="502">
        <v>8</v>
      </c>
      <c r="B1025" s="505">
        <v>4</v>
      </c>
      <c r="C1025" s="531" t="s">
        <v>2079</v>
      </c>
      <c r="D1025" s="532" t="s">
        <v>2096</v>
      </c>
      <c r="E1025" s="540" t="s">
        <v>2048</v>
      </c>
      <c r="F1025" s="532" t="s">
        <v>2057</v>
      </c>
      <c r="G1025" s="532" t="s">
        <v>2057</v>
      </c>
      <c r="H1025" s="532" t="s">
        <v>2057</v>
      </c>
      <c r="I1025" s="523" t="s">
        <v>2060</v>
      </c>
      <c r="J1025" s="506"/>
      <c r="K1025" s="506"/>
      <c r="L1025" s="548"/>
      <c r="M1025" s="506" t="s">
        <v>3061</v>
      </c>
      <c r="N1025" s="505" t="s">
        <v>3062</v>
      </c>
      <c r="O1025" s="501"/>
      <c r="Q1025" s="493" t="s">
        <v>2047</v>
      </c>
    </row>
    <row r="1026" spans="1:23" s="547" customFormat="1" ht="15" customHeight="1">
      <c r="A1026" s="502">
        <v>9</v>
      </c>
      <c r="B1026" s="505">
        <v>4</v>
      </c>
      <c r="C1026" s="531" t="s">
        <v>2079</v>
      </c>
      <c r="D1026" s="532" t="s">
        <v>2096</v>
      </c>
      <c r="E1026" s="540" t="s">
        <v>2048</v>
      </c>
      <c r="F1026" s="532" t="s">
        <v>2057</v>
      </c>
      <c r="G1026" s="532" t="s">
        <v>2057</v>
      </c>
      <c r="H1026" s="532" t="s">
        <v>2057</v>
      </c>
      <c r="I1026" s="523" t="s">
        <v>2060</v>
      </c>
      <c r="J1026" s="532" t="s">
        <v>2057</v>
      </c>
      <c r="K1026" s="506"/>
      <c r="L1026" s="546"/>
      <c r="M1026" s="506" t="s">
        <v>3063</v>
      </c>
      <c r="N1026" s="505" t="s">
        <v>3062</v>
      </c>
      <c r="O1026" s="505"/>
      <c r="Q1026" s="493" t="s">
        <v>2047</v>
      </c>
    </row>
    <row r="1027" spans="1:23" s="544" customFormat="1" ht="15.5">
      <c r="A1027" s="502">
        <v>10</v>
      </c>
      <c r="B1027" s="501">
        <v>4</v>
      </c>
      <c r="C1027" s="527" t="s">
        <v>2079</v>
      </c>
      <c r="D1027" s="533" t="s">
        <v>2096</v>
      </c>
      <c r="E1027" s="541" t="s">
        <v>2048</v>
      </c>
      <c r="F1027" s="533" t="s">
        <v>2057</v>
      </c>
      <c r="G1027" s="533" t="s">
        <v>2057</v>
      </c>
      <c r="H1027" s="533" t="s">
        <v>2057</v>
      </c>
      <c r="I1027" s="524" t="s">
        <v>2060</v>
      </c>
      <c r="J1027" s="533" t="s">
        <v>2057</v>
      </c>
      <c r="K1027" s="533" t="s">
        <v>2048</v>
      </c>
      <c r="L1027" s="548"/>
      <c r="M1027" s="512" t="s">
        <v>3064</v>
      </c>
      <c r="N1027" s="501" t="s">
        <v>3062</v>
      </c>
      <c r="O1027" s="501"/>
      <c r="Q1027" s="493" t="s">
        <v>2047</v>
      </c>
    </row>
    <row r="1028" spans="1:23" s="544" customFormat="1" ht="15.5">
      <c r="B1028" s="501"/>
      <c r="C1028" s="533"/>
      <c r="D1028" s="533"/>
      <c r="E1028" s="541"/>
      <c r="F1028" s="533"/>
      <c r="G1028" s="533"/>
      <c r="H1028" s="533"/>
      <c r="I1028" s="524"/>
      <c r="J1028" s="533"/>
      <c r="K1028" s="533"/>
      <c r="L1028" s="548"/>
      <c r="M1028" s="512"/>
      <c r="N1028" s="512"/>
      <c r="O1028" s="501"/>
      <c r="Q1028" s="493" t="s">
        <v>2047</v>
      </c>
    </row>
    <row r="1029" spans="1:23" s="547" customFormat="1" ht="15.5">
      <c r="A1029" s="502">
        <v>4</v>
      </c>
      <c r="B1029" s="505">
        <v>4</v>
      </c>
      <c r="C1029" s="531" t="s">
        <v>2079</v>
      </c>
      <c r="D1029" s="532" t="s">
        <v>2096</v>
      </c>
      <c r="E1029" s="531" t="s">
        <v>2060</v>
      </c>
      <c r="F1029" s="532"/>
      <c r="G1029" s="506"/>
      <c r="H1029" s="538"/>
      <c r="I1029" s="522"/>
      <c r="J1029" s="506"/>
      <c r="K1029" s="506"/>
      <c r="L1029" s="546"/>
      <c r="M1029" s="505" t="s">
        <v>3065</v>
      </c>
      <c r="N1029" s="505" t="s">
        <v>3066</v>
      </c>
      <c r="O1029" s="505"/>
      <c r="Q1029" s="493" t="s">
        <v>2047</v>
      </c>
    </row>
    <row r="1030" spans="1:23" s="544" customFormat="1" ht="15.75" customHeight="1">
      <c r="A1030" s="502">
        <v>5</v>
      </c>
      <c r="B1030" s="505">
        <v>4</v>
      </c>
      <c r="C1030" s="531" t="s">
        <v>2079</v>
      </c>
      <c r="D1030" s="532" t="s">
        <v>2096</v>
      </c>
      <c r="E1030" s="531" t="s">
        <v>2060</v>
      </c>
      <c r="F1030" s="532" t="s">
        <v>2048</v>
      </c>
      <c r="G1030" s="533"/>
      <c r="H1030" s="541"/>
      <c r="I1030" s="524"/>
      <c r="J1030" s="533"/>
      <c r="K1030" s="533"/>
      <c r="L1030" s="548"/>
      <c r="M1030" s="506" t="s">
        <v>3067</v>
      </c>
      <c r="N1030" s="505" t="s">
        <v>3068</v>
      </c>
      <c r="O1030" s="501"/>
      <c r="Q1030" s="493" t="s">
        <v>2047</v>
      </c>
    </row>
    <row r="1031" spans="1:23" s="544" customFormat="1" ht="15.5">
      <c r="A1031" s="502">
        <v>6</v>
      </c>
      <c r="B1031" s="505">
        <v>4</v>
      </c>
      <c r="C1031" s="531" t="s">
        <v>2079</v>
      </c>
      <c r="D1031" s="532" t="s">
        <v>2096</v>
      </c>
      <c r="E1031" s="531" t="s">
        <v>2060</v>
      </c>
      <c r="F1031" s="532" t="s">
        <v>2048</v>
      </c>
      <c r="G1031" s="532" t="s">
        <v>2057</v>
      </c>
      <c r="H1031" s="538"/>
      <c r="I1031" s="522"/>
      <c r="J1031" s="506"/>
      <c r="K1031" s="506"/>
      <c r="L1031" s="548"/>
      <c r="M1031" s="506" t="s">
        <v>3069</v>
      </c>
      <c r="N1031" s="505" t="s">
        <v>3068</v>
      </c>
      <c r="O1031" s="501"/>
      <c r="Q1031" s="493" t="s">
        <v>2047</v>
      </c>
    </row>
    <row r="1032" spans="1:23" s="544" customFormat="1" ht="15.5">
      <c r="A1032" s="502">
        <v>7</v>
      </c>
      <c r="B1032" s="505">
        <v>4</v>
      </c>
      <c r="C1032" s="531" t="s">
        <v>2079</v>
      </c>
      <c r="D1032" s="532" t="s">
        <v>2096</v>
      </c>
      <c r="E1032" s="531" t="s">
        <v>2060</v>
      </c>
      <c r="F1032" s="532" t="s">
        <v>2048</v>
      </c>
      <c r="G1032" s="532" t="s">
        <v>2057</v>
      </c>
      <c r="H1032" s="532" t="s">
        <v>2057</v>
      </c>
      <c r="I1032" s="522"/>
      <c r="J1032" s="506"/>
      <c r="K1032" s="506"/>
      <c r="L1032" s="548"/>
      <c r="M1032" s="506" t="s">
        <v>3070</v>
      </c>
      <c r="N1032" s="505" t="s">
        <v>3068</v>
      </c>
      <c r="O1032" s="501"/>
      <c r="Q1032" s="493" t="s">
        <v>2047</v>
      </c>
    </row>
    <row r="1033" spans="1:23" s="544" customFormat="1" ht="15.75" customHeight="1">
      <c r="A1033" s="502">
        <v>8</v>
      </c>
      <c r="B1033" s="505">
        <v>4</v>
      </c>
      <c r="C1033" s="531" t="s">
        <v>2079</v>
      </c>
      <c r="D1033" s="532" t="s">
        <v>2096</v>
      </c>
      <c r="E1033" s="531" t="s">
        <v>2060</v>
      </c>
      <c r="F1033" s="532" t="s">
        <v>2048</v>
      </c>
      <c r="G1033" s="532" t="s">
        <v>2057</v>
      </c>
      <c r="H1033" s="532" t="s">
        <v>2057</v>
      </c>
      <c r="I1033" s="523" t="s">
        <v>2060</v>
      </c>
      <c r="J1033" s="506"/>
      <c r="K1033" s="506"/>
      <c r="L1033" s="548"/>
      <c r="M1033" s="506" t="s">
        <v>3071</v>
      </c>
      <c r="N1033" s="505" t="s">
        <v>3072</v>
      </c>
      <c r="O1033" s="501"/>
      <c r="Q1033" s="493" t="s">
        <v>2047</v>
      </c>
    </row>
    <row r="1034" spans="1:23" s="547" customFormat="1" ht="15" customHeight="1">
      <c r="A1034" s="502">
        <v>9</v>
      </c>
      <c r="B1034" s="505">
        <v>4</v>
      </c>
      <c r="C1034" s="531" t="s">
        <v>2079</v>
      </c>
      <c r="D1034" s="532" t="s">
        <v>2096</v>
      </c>
      <c r="E1034" s="531" t="s">
        <v>2060</v>
      </c>
      <c r="F1034" s="532" t="s">
        <v>2048</v>
      </c>
      <c r="G1034" s="532" t="s">
        <v>2057</v>
      </c>
      <c r="H1034" s="532" t="s">
        <v>2057</v>
      </c>
      <c r="I1034" s="523" t="s">
        <v>2060</v>
      </c>
      <c r="J1034" s="532" t="s">
        <v>2057</v>
      </c>
      <c r="K1034" s="506"/>
      <c r="L1034" s="546"/>
      <c r="M1034" s="506" t="s">
        <v>3073</v>
      </c>
      <c r="N1034" s="505" t="s">
        <v>3072</v>
      </c>
      <c r="O1034" s="505"/>
      <c r="Q1034" s="493" t="s">
        <v>2047</v>
      </c>
    </row>
    <row r="1035" spans="1:23" s="544" customFormat="1" ht="15.5">
      <c r="A1035" s="502">
        <v>10</v>
      </c>
      <c r="B1035" s="501">
        <v>4</v>
      </c>
      <c r="C1035" s="527" t="s">
        <v>2079</v>
      </c>
      <c r="D1035" s="533" t="s">
        <v>2096</v>
      </c>
      <c r="E1035" s="527" t="s">
        <v>2060</v>
      </c>
      <c r="F1035" s="533" t="s">
        <v>2048</v>
      </c>
      <c r="G1035" s="533" t="s">
        <v>2057</v>
      </c>
      <c r="H1035" s="533" t="s">
        <v>2057</v>
      </c>
      <c r="I1035" s="524" t="s">
        <v>2060</v>
      </c>
      <c r="J1035" s="533" t="s">
        <v>2057</v>
      </c>
      <c r="K1035" s="533" t="s">
        <v>2048</v>
      </c>
      <c r="L1035" s="548" t="s">
        <v>516</v>
      </c>
      <c r="M1035" s="512" t="s">
        <v>3074</v>
      </c>
      <c r="N1035" s="501" t="s">
        <v>3072</v>
      </c>
      <c r="O1035" s="501" t="s">
        <v>516</v>
      </c>
      <c r="P1035" t="e">
        <v>#N/A</v>
      </c>
      <c r="Q1035" s="493">
        <v>0</v>
      </c>
      <c r="R1035">
        <v>30</v>
      </c>
      <c r="S1035"/>
      <c r="T1035"/>
      <c r="U1035" s="500" t="s">
        <v>206</v>
      </c>
      <c r="V1035" s="501">
        <v>0</v>
      </c>
      <c r="W1035"/>
    </row>
    <row r="1036" spans="1:23" s="544" customFormat="1" ht="15.5">
      <c r="B1036" s="501"/>
      <c r="C1036" s="527"/>
      <c r="D1036" s="533"/>
      <c r="E1036" s="527"/>
      <c r="F1036" s="533"/>
      <c r="G1036" s="533"/>
      <c r="H1036" s="533"/>
      <c r="I1036" s="524"/>
      <c r="J1036" s="533"/>
      <c r="K1036" s="533"/>
      <c r="L1036" s="548"/>
      <c r="M1036" s="512"/>
      <c r="N1036" s="501"/>
      <c r="O1036" s="501"/>
      <c r="Q1036" s="493" t="s">
        <v>2047</v>
      </c>
    </row>
    <row r="1037" spans="1:23" s="544" customFormat="1" ht="15.75" customHeight="1">
      <c r="A1037" s="502">
        <v>5</v>
      </c>
      <c r="B1037" s="505">
        <v>4</v>
      </c>
      <c r="C1037" s="531" t="s">
        <v>2079</v>
      </c>
      <c r="D1037" s="532" t="s">
        <v>2096</v>
      </c>
      <c r="E1037" s="531" t="s">
        <v>2060</v>
      </c>
      <c r="F1037" s="531" t="s">
        <v>2060</v>
      </c>
      <c r="G1037" s="533"/>
      <c r="H1037" s="541"/>
      <c r="I1037" s="524"/>
      <c r="J1037" s="533"/>
      <c r="K1037" s="533"/>
      <c r="L1037" s="548"/>
      <c r="M1037" s="506" t="s">
        <v>3075</v>
      </c>
      <c r="N1037" s="505" t="s">
        <v>3076</v>
      </c>
      <c r="O1037" s="501"/>
      <c r="Q1037" s="493" t="s">
        <v>2047</v>
      </c>
    </row>
    <row r="1038" spans="1:23" s="544" customFormat="1" ht="15.5">
      <c r="A1038" s="502">
        <v>6</v>
      </c>
      <c r="B1038" s="505">
        <v>4</v>
      </c>
      <c r="C1038" s="531" t="s">
        <v>2079</v>
      </c>
      <c r="D1038" s="532" t="s">
        <v>2096</v>
      </c>
      <c r="E1038" s="531" t="s">
        <v>2060</v>
      </c>
      <c r="F1038" s="531" t="s">
        <v>2060</v>
      </c>
      <c r="G1038" s="532" t="s">
        <v>2048</v>
      </c>
      <c r="H1038" s="538"/>
      <c r="I1038" s="522"/>
      <c r="J1038" s="506"/>
      <c r="K1038" s="506"/>
      <c r="L1038" s="548"/>
      <c r="M1038" s="506" t="s">
        <v>3077</v>
      </c>
      <c r="N1038" s="505" t="s">
        <v>3078</v>
      </c>
      <c r="O1038" s="501"/>
      <c r="Q1038" s="493" t="s">
        <v>2047</v>
      </c>
    </row>
    <row r="1039" spans="1:23" s="544" customFormat="1" ht="15.5">
      <c r="A1039" s="502">
        <v>7</v>
      </c>
      <c r="B1039" s="505">
        <v>4</v>
      </c>
      <c r="C1039" s="531" t="s">
        <v>2079</v>
      </c>
      <c r="D1039" s="532" t="s">
        <v>2096</v>
      </c>
      <c r="E1039" s="531" t="s">
        <v>2060</v>
      </c>
      <c r="F1039" s="531" t="s">
        <v>2060</v>
      </c>
      <c r="G1039" s="532" t="s">
        <v>2048</v>
      </c>
      <c r="H1039" s="532" t="s">
        <v>2057</v>
      </c>
      <c r="I1039" s="522"/>
      <c r="J1039" s="506"/>
      <c r="K1039" s="506"/>
      <c r="L1039" s="548"/>
      <c r="M1039" s="506" t="s">
        <v>3079</v>
      </c>
      <c r="N1039" s="505" t="s">
        <v>3078</v>
      </c>
      <c r="O1039" s="501"/>
      <c r="Q1039" s="493" t="s">
        <v>2047</v>
      </c>
    </row>
    <row r="1040" spans="1:23" s="544" customFormat="1" ht="15.75" customHeight="1">
      <c r="A1040" s="502">
        <v>8</v>
      </c>
      <c r="B1040" s="505">
        <v>4</v>
      </c>
      <c r="C1040" s="531" t="s">
        <v>2079</v>
      </c>
      <c r="D1040" s="532" t="s">
        <v>2096</v>
      </c>
      <c r="E1040" s="531" t="s">
        <v>2060</v>
      </c>
      <c r="F1040" s="531" t="s">
        <v>2060</v>
      </c>
      <c r="G1040" s="532" t="s">
        <v>2048</v>
      </c>
      <c r="H1040" s="532" t="s">
        <v>2057</v>
      </c>
      <c r="I1040" s="523" t="s">
        <v>2060</v>
      </c>
      <c r="J1040" s="506"/>
      <c r="K1040" s="506"/>
      <c r="L1040" s="548"/>
      <c r="M1040" s="506" t="s">
        <v>3080</v>
      </c>
      <c r="N1040" s="505" t="s">
        <v>1744</v>
      </c>
      <c r="O1040" s="501"/>
      <c r="Q1040" s="493" t="s">
        <v>2047</v>
      </c>
    </row>
    <row r="1041" spans="1:23" s="547" customFormat="1" ht="15" customHeight="1">
      <c r="A1041" s="502">
        <v>9</v>
      </c>
      <c r="B1041" s="505">
        <v>4</v>
      </c>
      <c r="C1041" s="531" t="s">
        <v>2079</v>
      </c>
      <c r="D1041" s="532" t="s">
        <v>2096</v>
      </c>
      <c r="E1041" s="531" t="s">
        <v>2060</v>
      </c>
      <c r="F1041" s="531" t="s">
        <v>2060</v>
      </c>
      <c r="G1041" s="532" t="s">
        <v>2048</v>
      </c>
      <c r="H1041" s="532" t="s">
        <v>2057</v>
      </c>
      <c r="I1041" s="523" t="s">
        <v>2060</v>
      </c>
      <c r="J1041" s="532" t="s">
        <v>2057</v>
      </c>
      <c r="K1041" s="506"/>
      <c r="L1041" s="546"/>
      <c r="M1041" s="506" t="s">
        <v>3081</v>
      </c>
      <c r="N1041" s="505" t="s">
        <v>1744</v>
      </c>
      <c r="O1041" s="505"/>
      <c r="Q1041" s="493" t="s">
        <v>2047</v>
      </c>
    </row>
    <row r="1042" spans="1:23" s="544" customFormat="1" ht="15.5">
      <c r="A1042" s="502">
        <v>10</v>
      </c>
      <c r="B1042" s="501">
        <v>4</v>
      </c>
      <c r="C1042" s="527" t="s">
        <v>2079</v>
      </c>
      <c r="D1042" s="533" t="s">
        <v>2096</v>
      </c>
      <c r="E1042" s="527" t="s">
        <v>2060</v>
      </c>
      <c r="F1042" s="527" t="s">
        <v>2060</v>
      </c>
      <c r="G1042" s="533" t="s">
        <v>2048</v>
      </c>
      <c r="H1042" s="533" t="s">
        <v>2057</v>
      </c>
      <c r="I1042" s="524" t="s">
        <v>2060</v>
      </c>
      <c r="J1042" s="533" t="s">
        <v>2057</v>
      </c>
      <c r="K1042" s="533" t="s">
        <v>2048</v>
      </c>
      <c r="L1042" s="548" t="s">
        <v>520</v>
      </c>
      <c r="M1042" s="512" t="s">
        <v>1927</v>
      </c>
      <c r="N1042" s="501" t="s">
        <v>1744</v>
      </c>
      <c r="O1042" s="501" t="s">
        <v>520</v>
      </c>
      <c r="P1042" t="e">
        <v>#N/A</v>
      </c>
      <c r="Q1042" s="493">
        <v>37474.54</v>
      </c>
      <c r="R1042">
        <v>30</v>
      </c>
      <c r="S1042"/>
      <c r="T1042"/>
      <c r="U1042" s="500" t="s">
        <v>206</v>
      </c>
      <c r="V1042" s="501">
        <v>0</v>
      </c>
      <c r="W1042"/>
    </row>
    <row r="1043" spans="1:23" s="544" customFormat="1" ht="15.5">
      <c r="B1043" s="501"/>
      <c r="C1043" s="527"/>
      <c r="D1043" s="533"/>
      <c r="E1043" s="527"/>
      <c r="F1043" s="533"/>
      <c r="G1043" s="533"/>
      <c r="H1043" s="533"/>
      <c r="I1043" s="524"/>
      <c r="J1043" s="533"/>
      <c r="K1043" s="533"/>
      <c r="L1043" s="548"/>
      <c r="M1043" s="512"/>
      <c r="N1043" s="501"/>
      <c r="O1043" s="501"/>
      <c r="Q1043" s="493" t="s">
        <v>2047</v>
      </c>
    </row>
    <row r="1044" spans="1:23" s="544" customFormat="1" ht="15.5">
      <c r="A1044" s="502">
        <v>6</v>
      </c>
      <c r="B1044" s="505">
        <v>4</v>
      </c>
      <c r="C1044" s="531" t="s">
        <v>2079</v>
      </c>
      <c r="D1044" s="532" t="s">
        <v>2096</v>
      </c>
      <c r="E1044" s="531" t="s">
        <v>2060</v>
      </c>
      <c r="F1044" s="531" t="s">
        <v>2060</v>
      </c>
      <c r="G1044" s="531" t="s">
        <v>2060</v>
      </c>
      <c r="H1044" s="538"/>
      <c r="I1044" s="522"/>
      <c r="J1044" s="506"/>
      <c r="K1044" s="506"/>
      <c r="L1044" s="548"/>
      <c r="M1044" s="506" t="s">
        <v>3082</v>
      </c>
      <c r="N1044" s="505" t="s">
        <v>3083</v>
      </c>
      <c r="O1044" s="501"/>
      <c r="Q1044" s="493" t="s">
        <v>2047</v>
      </c>
    </row>
    <row r="1045" spans="1:23" s="544" customFormat="1" ht="15.5">
      <c r="A1045" s="502">
        <v>7</v>
      </c>
      <c r="B1045" s="505">
        <v>4</v>
      </c>
      <c r="C1045" s="531" t="s">
        <v>2079</v>
      </c>
      <c r="D1045" s="532" t="s">
        <v>2096</v>
      </c>
      <c r="E1045" s="531" t="s">
        <v>2060</v>
      </c>
      <c r="F1045" s="531" t="s">
        <v>2060</v>
      </c>
      <c r="G1045" s="531" t="s">
        <v>2060</v>
      </c>
      <c r="H1045" s="532" t="s">
        <v>2057</v>
      </c>
      <c r="I1045" s="522"/>
      <c r="J1045" s="506"/>
      <c r="K1045" s="506"/>
      <c r="L1045" s="548"/>
      <c r="M1045" s="506" t="s">
        <v>3084</v>
      </c>
      <c r="N1045" s="505" t="s">
        <v>3083</v>
      </c>
      <c r="O1045" s="501"/>
      <c r="Q1045" s="493" t="s">
        <v>2047</v>
      </c>
    </row>
    <row r="1046" spans="1:23" s="544" customFormat="1" ht="15.75" customHeight="1">
      <c r="A1046" s="502">
        <v>8</v>
      </c>
      <c r="B1046" s="505">
        <v>4</v>
      </c>
      <c r="C1046" s="531" t="s">
        <v>2079</v>
      </c>
      <c r="D1046" s="532" t="s">
        <v>2096</v>
      </c>
      <c r="E1046" s="531" t="s">
        <v>2060</v>
      </c>
      <c r="F1046" s="531" t="s">
        <v>2060</v>
      </c>
      <c r="G1046" s="531" t="s">
        <v>2060</v>
      </c>
      <c r="H1046" s="532" t="s">
        <v>2057</v>
      </c>
      <c r="I1046" s="523" t="s">
        <v>2060</v>
      </c>
      <c r="J1046" s="506"/>
      <c r="K1046" s="506"/>
      <c r="L1046" s="548"/>
      <c r="M1046" s="506" t="s">
        <v>3085</v>
      </c>
      <c r="N1046" s="505" t="s">
        <v>3086</v>
      </c>
      <c r="O1046" s="501"/>
      <c r="Q1046" s="493" t="s">
        <v>2047</v>
      </c>
    </row>
    <row r="1047" spans="1:23" s="547" customFormat="1" ht="15" customHeight="1">
      <c r="A1047" s="502">
        <v>9</v>
      </c>
      <c r="B1047" s="505">
        <v>4</v>
      </c>
      <c r="C1047" s="531" t="s">
        <v>2079</v>
      </c>
      <c r="D1047" s="532" t="s">
        <v>2096</v>
      </c>
      <c r="E1047" s="531" t="s">
        <v>2060</v>
      </c>
      <c r="F1047" s="531" t="s">
        <v>2060</v>
      </c>
      <c r="G1047" s="531" t="s">
        <v>2060</v>
      </c>
      <c r="H1047" s="532" t="s">
        <v>2057</v>
      </c>
      <c r="I1047" s="523" t="s">
        <v>2060</v>
      </c>
      <c r="J1047" s="532" t="s">
        <v>2057</v>
      </c>
      <c r="K1047" s="506"/>
      <c r="L1047" s="546"/>
      <c r="M1047" s="506" t="s">
        <v>3087</v>
      </c>
      <c r="N1047" s="505" t="s">
        <v>3086</v>
      </c>
      <c r="O1047" s="505"/>
      <c r="Q1047" s="493" t="s">
        <v>2047</v>
      </c>
    </row>
    <row r="1048" spans="1:23" s="544" customFormat="1" ht="15.5">
      <c r="A1048" s="502">
        <v>10</v>
      </c>
      <c r="B1048" s="501">
        <v>4</v>
      </c>
      <c r="C1048" s="527" t="s">
        <v>2079</v>
      </c>
      <c r="D1048" s="533" t="s">
        <v>2096</v>
      </c>
      <c r="E1048" s="527" t="s">
        <v>2060</v>
      </c>
      <c r="F1048" s="527" t="s">
        <v>2060</v>
      </c>
      <c r="G1048" s="527" t="s">
        <v>2060</v>
      </c>
      <c r="H1048" s="533" t="s">
        <v>2057</v>
      </c>
      <c r="I1048" s="524" t="s">
        <v>2060</v>
      </c>
      <c r="J1048" s="533" t="s">
        <v>2057</v>
      </c>
      <c r="K1048" s="533" t="s">
        <v>2048</v>
      </c>
      <c r="L1048" s="548"/>
      <c r="M1048" s="512" t="s">
        <v>3088</v>
      </c>
      <c r="N1048" s="501" t="s">
        <v>3086</v>
      </c>
      <c r="O1048" s="501"/>
      <c r="Q1048" s="493" t="s">
        <v>2047</v>
      </c>
    </row>
    <row r="1049" spans="1:23" s="544" customFormat="1" ht="15.5">
      <c r="B1049" s="501"/>
      <c r="C1049" s="527"/>
      <c r="D1049" s="533"/>
      <c r="E1049" s="527"/>
      <c r="F1049" s="533"/>
      <c r="G1049" s="533"/>
      <c r="H1049" s="533"/>
      <c r="I1049" s="524"/>
      <c r="J1049" s="533"/>
      <c r="K1049" s="533"/>
      <c r="L1049" s="548"/>
      <c r="M1049" s="512"/>
      <c r="N1049" s="501"/>
      <c r="O1049" s="501"/>
      <c r="Q1049" s="493" t="s">
        <v>2047</v>
      </c>
    </row>
    <row r="1050" spans="1:23" s="544" customFormat="1" ht="15.5">
      <c r="A1050" s="502">
        <v>6</v>
      </c>
      <c r="B1050" s="505">
        <v>4</v>
      </c>
      <c r="C1050" s="531" t="s">
        <v>2079</v>
      </c>
      <c r="D1050" s="532" t="s">
        <v>2096</v>
      </c>
      <c r="E1050" s="531" t="s">
        <v>2060</v>
      </c>
      <c r="F1050" s="531" t="s">
        <v>2060</v>
      </c>
      <c r="G1050" s="531" t="s">
        <v>2053</v>
      </c>
      <c r="H1050" s="538"/>
      <c r="I1050" s="522"/>
      <c r="J1050" s="506"/>
      <c r="K1050" s="506"/>
      <c r="L1050" s="548"/>
      <c r="M1050" s="506" t="s">
        <v>3089</v>
      </c>
      <c r="N1050" s="505" t="s">
        <v>3090</v>
      </c>
      <c r="O1050" s="501"/>
      <c r="Q1050" s="493" t="s">
        <v>2047</v>
      </c>
    </row>
    <row r="1051" spans="1:23" s="544" customFormat="1" ht="15.5">
      <c r="A1051" s="502">
        <v>7</v>
      </c>
      <c r="B1051" s="505">
        <v>4</v>
      </c>
      <c r="C1051" s="531" t="s">
        <v>2079</v>
      </c>
      <c r="D1051" s="532" t="s">
        <v>2096</v>
      </c>
      <c r="E1051" s="531" t="s">
        <v>2060</v>
      </c>
      <c r="F1051" s="531" t="s">
        <v>2060</v>
      </c>
      <c r="G1051" s="531" t="s">
        <v>2053</v>
      </c>
      <c r="H1051" s="532" t="s">
        <v>2057</v>
      </c>
      <c r="I1051" s="522"/>
      <c r="J1051" s="506"/>
      <c r="K1051" s="506"/>
      <c r="L1051" s="548"/>
      <c r="M1051" s="506" t="s">
        <v>3091</v>
      </c>
      <c r="N1051" s="505" t="s">
        <v>3090</v>
      </c>
      <c r="O1051" s="501"/>
      <c r="Q1051" s="493" t="s">
        <v>2047</v>
      </c>
    </row>
    <row r="1052" spans="1:23" s="544" customFormat="1" ht="15.75" customHeight="1">
      <c r="A1052" s="502">
        <v>8</v>
      </c>
      <c r="B1052" s="505">
        <v>4</v>
      </c>
      <c r="C1052" s="531" t="s">
        <v>2079</v>
      </c>
      <c r="D1052" s="532" t="s">
        <v>2096</v>
      </c>
      <c r="E1052" s="531" t="s">
        <v>2060</v>
      </c>
      <c r="F1052" s="531" t="s">
        <v>2060</v>
      </c>
      <c r="G1052" s="531" t="s">
        <v>2053</v>
      </c>
      <c r="H1052" s="532" t="s">
        <v>2057</v>
      </c>
      <c r="I1052" s="523" t="s">
        <v>2060</v>
      </c>
      <c r="J1052" s="506"/>
      <c r="K1052" s="506"/>
      <c r="L1052" s="548"/>
      <c r="M1052" s="506" t="s">
        <v>3092</v>
      </c>
      <c r="N1052" s="505" t="s">
        <v>3093</v>
      </c>
      <c r="O1052" s="501"/>
      <c r="Q1052" s="493" t="s">
        <v>2047</v>
      </c>
    </row>
    <row r="1053" spans="1:23" s="547" customFormat="1" ht="15" customHeight="1">
      <c r="A1053" s="502">
        <v>9</v>
      </c>
      <c r="B1053" s="505">
        <v>4</v>
      </c>
      <c r="C1053" s="531" t="s">
        <v>2079</v>
      </c>
      <c r="D1053" s="532" t="s">
        <v>2096</v>
      </c>
      <c r="E1053" s="531" t="s">
        <v>2060</v>
      </c>
      <c r="F1053" s="531" t="s">
        <v>2060</v>
      </c>
      <c r="G1053" s="531" t="s">
        <v>2053</v>
      </c>
      <c r="H1053" s="532" t="s">
        <v>2057</v>
      </c>
      <c r="I1053" s="523" t="s">
        <v>2060</v>
      </c>
      <c r="J1053" s="532" t="s">
        <v>2057</v>
      </c>
      <c r="K1053" s="506"/>
      <c r="L1053" s="546"/>
      <c r="M1053" s="506" t="s">
        <v>3094</v>
      </c>
      <c r="N1053" s="505" t="s">
        <v>3093</v>
      </c>
      <c r="O1053" s="505"/>
      <c r="Q1053" s="493" t="s">
        <v>2047</v>
      </c>
    </row>
    <row r="1054" spans="1:23" s="544" customFormat="1" ht="15.5">
      <c r="A1054" s="502">
        <v>10</v>
      </c>
      <c r="B1054" s="501">
        <v>4</v>
      </c>
      <c r="C1054" s="527" t="s">
        <v>2079</v>
      </c>
      <c r="D1054" s="533" t="s">
        <v>2096</v>
      </c>
      <c r="E1054" s="527" t="s">
        <v>2060</v>
      </c>
      <c r="F1054" s="527" t="s">
        <v>2060</v>
      </c>
      <c r="G1054" s="527" t="s">
        <v>2053</v>
      </c>
      <c r="H1054" s="533" t="s">
        <v>2057</v>
      </c>
      <c r="I1054" s="524" t="s">
        <v>2060</v>
      </c>
      <c r="J1054" s="533" t="s">
        <v>2057</v>
      </c>
      <c r="K1054" s="533" t="s">
        <v>2048</v>
      </c>
      <c r="L1054" s="548"/>
      <c r="M1054" s="512" t="s">
        <v>3095</v>
      </c>
      <c r="N1054" s="501" t="s">
        <v>3093</v>
      </c>
      <c r="O1054" s="501"/>
      <c r="Q1054" s="493" t="s">
        <v>2047</v>
      </c>
    </row>
    <row r="1055" spans="1:23" s="544" customFormat="1" ht="15.5">
      <c r="A1055" s="502"/>
      <c r="B1055" s="501"/>
      <c r="C1055" s="527"/>
      <c r="D1055" s="533"/>
      <c r="E1055" s="527"/>
      <c r="F1055" s="527"/>
      <c r="G1055" s="527"/>
      <c r="H1055" s="533"/>
      <c r="I1055" s="524"/>
      <c r="J1055" s="533"/>
      <c r="K1055" s="533"/>
      <c r="L1055" s="548"/>
      <c r="M1055" s="512"/>
      <c r="N1055" s="501"/>
      <c r="O1055" s="501"/>
      <c r="Q1055" s="493" t="s">
        <v>2047</v>
      </c>
    </row>
    <row r="1056" spans="1:23" ht="15.5">
      <c r="A1056" s="508">
        <v>2</v>
      </c>
      <c r="B1056" s="505">
        <v>4</v>
      </c>
      <c r="C1056" s="531" t="s">
        <v>2115</v>
      </c>
      <c r="D1056" s="505"/>
      <c r="E1056" s="536"/>
      <c r="F1056" s="505"/>
      <c r="G1056" s="505"/>
      <c r="H1056" s="536"/>
      <c r="I1056" s="537"/>
      <c r="J1056" s="505"/>
      <c r="K1056" s="505"/>
      <c r="L1056" s="402"/>
      <c r="M1056" s="505" t="s">
        <v>3096</v>
      </c>
      <c r="N1056" s="505" t="s">
        <v>3097</v>
      </c>
      <c r="Q1056" s="493" t="s">
        <v>2047</v>
      </c>
    </row>
    <row r="1057" spans="1:22" ht="15.5">
      <c r="A1057" s="508">
        <v>3</v>
      </c>
      <c r="B1057" s="505">
        <v>4</v>
      </c>
      <c r="C1057" s="531" t="s">
        <v>2115</v>
      </c>
      <c r="D1057" s="532" t="s">
        <v>209</v>
      </c>
      <c r="E1057" s="538"/>
      <c r="F1057" s="506"/>
      <c r="G1057" s="505"/>
      <c r="H1057" s="536"/>
      <c r="I1057" s="537"/>
      <c r="J1057" s="505"/>
      <c r="K1057" s="505"/>
      <c r="L1057" s="402"/>
      <c r="M1057" s="505" t="s">
        <v>3098</v>
      </c>
      <c r="N1057" s="505" t="s">
        <v>3099</v>
      </c>
      <c r="Q1057" s="493" t="s">
        <v>2047</v>
      </c>
    </row>
    <row r="1058" spans="1:22" ht="15.5">
      <c r="A1058" s="502">
        <v>4</v>
      </c>
      <c r="B1058" s="505">
        <v>4</v>
      </c>
      <c r="C1058" s="531" t="s">
        <v>2115</v>
      </c>
      <c r="D1058" s="532" t="s">
        <v>209</v>
      </c>
      <c r="E1058" s="540" t="s">
        <v>2048</v>
      </c>
      <c r="F1058" s="532"/>
      <c r="G1058" s="506"/>
      <c r="H1058" s="538"/>
      <c r="I1058" s="522"/>
      <c r="J1058" s="506"/>
      <c r="K1058" s="506"/>
      <c r="L1058" s="402"/>
      <c r="M1058" s="505" t="s">
        <v>3100</v>
      </c>
      <c r="N1058" s="505" t="s">
        <v>3101</v>
      </c>
      <c r="Q1058" s="493" t="s">
        <v>2047</v>
      </c>
    </row>
    <row r="1059" spans="1:22" ht="15.5">
      <c r="A1059" s="502">
        <v>5</v>
      </c>
      <c r="B1059" s="505">
        <v>4</v>
      </c>
      <c r="C1059" s="531" t="s">
        <v>2115</v>
      </c>
      <c r="D1059" s="532" t="s">
        <v>209</v>
      </c>
      <c r="E1059" s="540" t="s">
        <v>2048</v>
      </c>
      <c r="F1059" s="532" t="s">
        <v>2057</v>
      </c>
      <c r="G1059" s="533"/>
      <c r="H1059" s="541"/>
      <c r="I1059" s="524"/>
      <c r="J1059" s="533"/>
      <c r="K1059" s="533"/>
      <c r="L1059" s="402"/>
      <c r="M1059" s="506" t="s">
        <v>3102</v>
      </c>
      <c r="N1059" s="505" t="s">
        <v>3101</v>
      </c>
      <c r="Q1059" s="493" t="s">
        <v>2047</v>
      </c>
    </row>
    <row r="1060" spans="1:22" ht="15.5">
      <c r="A1060" s="502">
        <v>6</v>
      </c>
      <c r="B1060" s="505">
        <v>4</v>
      </c>
      <c r="C1060" s="531" t="s">
        <v>2115</v>
      </c>
      <c r="D1060" s="532" t="s">
        <v>209</v>
      </c>
      <c r="E1060" s="540" t="s">
        <v>2048</v>
      </c>
      <c r="F1060" s="532" t="s">
        <v>2057</v>
      </c>
      <c r="G1060" s="532" t="s">
        <v>2057</v>
      </c>
      <c r="H1060" s="538"/>
      <c r="I1060" s="522"/>
      <c r="J1060" s="506"/>
      <c r="K1060" s="506"/>
      <c r="L1060" s="402"/>
      <c r="M1060" s="506" t="s">
        <v>3103</v>
      </c>
      <c r="N1060" s="505" t="s">
        <v>3101</v>
      </c>
      <c r="Q1060" s="493" t="s">
        <v>2047</v>
      </c>
    </row>
    <row r="1061" spans="1:22" ht="15.5">
      <c r="A1061" s="502">
        <v>7</v>
      </c>
      <c r="B1061" s="505">
        <v>4</v>
      </c>
      <c r="C1061" s="531" t="s">
        <v>2115</v>
      </c>
      <c r="D1061" s="532" t="s">
        <v>209</v>
      </c>
      <c r="E1061" s="540" t="s">
        <v>2048</v>
      </c>
      <c r="F1061" s="532" t="s">
        <v>2057</v>
      </c>
      <c r="G1061" s="532" t="s">
        <v>2057</v>
      </c>
      <c r="H1061" s="532" t="s">
        <v>2048</v>
      </c>
      <c r="I1061" s="522"/>
      <c r="J1061" s="506"/>
      <c r="K1061" s="506"/>
      <c r="L1061" s="402"/>
      <c r="M1061" s="506" t="s">
        <v>3104</v>
      </c>
      <c r="N1061" s="505" t="s">
        <v>3105</v>
      </c>
      <c r="Q1061" s="493" t="s">
        <v>2047</v>
      </c>
    </row>
    <row r="1062" spans="1:22" ht="15.5">
      <c r="A1062" s="502">
        <v>8</v>
      </c>
      <c r="B1062" s="505">
        <v>4</v>
      </c>
      <c r="C1062" s="531" t="s">
        <v>2115</v>
      </c>
      <c r="D1062" s="532" t="s">
        <v>209</v>
      </c>
      <c r="E1062" s="540" t="s">
        <v>2048</v>
      </c>
      <c r="F1062" s="532" t="s">
        <v>2057</v>
      </c>
      <c r="G1062" s="532" t="s">
        <v>2057</v>
      </c>
      <c r="H1062" s="532" t="s">
        <v>2048</v>
      </c>
      <c r="I1062" s="523" t="s">
        <v>2060</v>
      </c>
      <c r="J1062" s="506"/>
      <c r="K1062" s="506"/>
      <c r="L1062" s="402"/>
      <c r="M1062" s="506" t="s">
        <v>3106</v>
      </c>
      <c r="N1062" s="505" t="s">
        <v>3107</v>
      </c>
      <c r="Q1062" s="493" t="s">
        <v>2047</v>
      </c>
    </row>
    <row r="1063" spans="1:22" ht="15.5">
      <c r="A1063" s="502">
        <v>9</v>
      </c>
      <c r="B1063" s="505">
        <v>4</v>
      </c>
      <c r="C1063" s="531" t="s">
        <v>2115</v>
      </c>
      <c r="D1063" s="532" t="s">
        <v>209</v>
      </c>
      <c r="E1063" s="540" t="s">
        <v>2048</v>
      </c>
      <c r="F1063" s="532" t="s">
        <v>2057</v>
      </c>
      <c r="G1063" s="532" t="s">
        <v>2057</v>
      </c>
      <c r="H1063" s="532" t="s">
        <v>2048</v>
      </c>
      <c r="I1063" s="523" t="s">
        <v>2060</v>
      </c>
      <c r="J1063" s="532" t="s">
        <v>2057</v>
      </c>
      <c r="K1063" s="506"/>
      <c r="L1063" s="402"/>
      <c r="M1063" s="506" t="s">
        <v>3108</v>
      </c>
      <c r="N1063" s="505" t="s">
        <v>3107</v>
      </c>
      <c r="Q1063" s="493" t="s">
        <v>2047</v>
      </c>
    </row>
    <row r="1064" spans="1:22" ht="15.5">
      <c r="A1064" s="502">
        <v>10</v>
      </c>
      <c r="B1064" s="501">
        <v>4</v>
      </c>
      <c r="C1064" s="527" t="s">
        <v>2115</v>
      </c>
      <c r="D1064" s="533" t="s">
        <v>209</v>
      </c>
      <c r="E1064" s="541" t="s">
        <v>2048</v>
      </c>
      <c r="F1064" s="533" t="s">
        <v>2057</v>
      </c>
      <c r="G1064" s="533" t="s">
        <v>2057</v>
      </c>
      <c r="H1064" s="533" t="s">
        <v>2048</v>
      </c>
      <c r="I1064" s="524" t="s">
        <v>2060</v>
      </c>
      <c r="J1064" s="533" t="s">
        <v>2057</v>
      </c>
      <c r="K1064" s="533" t="s">
        <v>2048</v>
      </c>
      <c r="L1064" s="402" t="s">
        <v>639</v>
      </c>
      <c r="M1064" s="512" t="s">
        <v>3109</v>
      </c>
      <c r="N1064" s="501" t="s">
        <v>3107</v>
      </c>
      <c r="O1064" t="s">
        <v>639</v>
      </c>
      <c r="P1064" t="s">
        <v>638</v>
      </c>
      <c r="Q1064" s="493">
        <v>0</v>
      </c>
      <c r="R1064" s="525" t="s">
        <v>2309</v>
      </c>
      <c r="U1064" s="525" t="s">
        <v>206</v>
      </c>
      <c r="V1064" s="525" t="s">
        <v>2057</v>
      </c>
    </row>
    <row r="1065" spans="1:22" ht="15.5">
      <c r="A1065" s="502"/>
      <c r="B1065" s="501"/>
      <c r="C1065" s="527"/>
      <c r="D1065" s="533"/>
      <c r="E1065" s="541"/>
      <c r="F1065" s="533"/>
      <c r="G1065" s="533"/>
      <c r="H1065" s="533"/>
      <c r="I1065" s="524"/>
      <c r="J1065" s="533"/>
      <c r="K1065" s="533"/>
      <c r="L1065" s="402"/>
      <c r="M1065" s="512"/>
      <c r="N1065" s="501"/>
      <c r="R1065" s="525"/>
      <c r="U1065" s="525"/>
      <c r="V1065" s="525"/>
    </row>
    <row r="1066" spans="1:22" ht="15.5">
      <c r="A1066" s="508">
        <v>2</v>
      </c>
      <c r="B1066" s="505">
        <v>4</v>
      </c>
      <c r="C1066" s="531" t="s">
        <v>2119</v>
      </c>
      <c r="F1066" s="505"/>
      <c r="G1066" s="505"/>
      <c r="H1066" s="536"/>
      <c r="I1066" s="537"/>
      <c r="J1066" s="505"/>
      <c r="K1066" s="505"/>
      <c r="L1066" s="402"/>
      <c r="M1066" s="505" t="s">
        <v>3110</v>
      </c>
      <c r="N1066" s="505" t="s">
        <v>3111</v>
      </c>
      <c r="Q1066" s="493" t="s">
        <v>2047</v>
      </c>
    </row>
    <row r="1067" spans="1:22" ht="15.5">
      <c r="A1067" s="508">
        <v>3</v>
      </c>
      <c r="B1067" s="505">
        <v>4</v>
      </c>
      <c r="C1067" s="531" t="s">
        <v>2119</v>
      </c>
      <c r="D1067" s="532" t="s">
        <v>209</v>
      </c>
      <c r="E1067" s="540"/>
      <c r="F1067" s="506"/>
      <c r="G1067" s="505"/>
      <c r="H1067" s="536"/>
      <c r="I1067" s="537"/>
      <c r="J1067" s="505"/>
      <c r="K1067" s="505"/>
      <c r="L1067" s="402"/>
      <c r="M1067" s="505" t="s">
        <v>3112</v>
      </c>
      <c r="N1067" s="505" t="s">
        <v>3111</v>
      </c>
      <c r="Q1067" s="493" t="s">
        <v>2047</v>
      </c>
    </row>
    <row r="1068" spans="1:22" ht="15.5">
      <c r="A1068" s="502">
        <v>4</v>
      </c>
      <c r="B1068" s="505">
        <v>4</v>
      </c>
      <c r="C1068" s="531" t="s">
        <v>2119</v>
      </c>
      <c r="D1068" s="532" t="s">
        <v>209</v>
      </c>
      <c r="E1068" s="540" t="s">
        <v>2079</v>
      </c>
      <c r="F1068" s="532"/>
      <c r="G1068" s="506"/>
      <c r="H1068" s="538"/>
      <c r="I1068" s="522"/>
      <c r="J1068" s="506"/>
      <c r="K1068" s="506"/>
      <c r="L1068" s="402"/>
      <c r="M1068" s="505" t="s">
        <v>3113</v>
      </c>
      <c r="N1068" s="505" t="s">
        <v>3111</v>
      </c>
      <c r="Q1068" s="493" t="s">
        <v>2047</v>
      </c>
    </row>
    <row r="1069" spans="1:22" s="544" customFormat="1" ht="15.75" customHeight="1">
      <c r="A1069" s="502">
        <v>5</v>
      </c>
      <c r="B1069" s="505">
        <v>4</v>
      </c>
      <c r="C1069" s="531" t="s">
        <v>2119</v>
      </c>
      <c r="D1069" s="532" t="s">
        <v>209</v>
      </c>
      <c r="E1069" s="540" t="s">
        <v>2079</v>
      </c>
      <c r="F1069" s="532" t="s">
        <v>2053</v>
      </c>
      <c r="G1069" s="533"/>
      <c r="H1069" s="541"/>
      <c r="I1069" s="524"/>
      <c r="J1069" s="533"/>
      <c r="K1069" s="533"/>
      <c r="L1069" s="548"/>
      <c r="M1069" s="506" t="s">
        <v>3114</v>
      </c>
      <c r="N1069" s="505" t="s">
        <v>3111</v>
      </c>
      <c r="O1069" s="501"/>
      <c r="Q1069" s="493" t="s">
        <v>2047</v>
      </c>
    </row>
    <row r="1070" spans="1:22" s="544" customFormat="1" ht="15.5">
      <c r="A1070" s="502">
        <v>6</v>
      </c>
      <c r="B1070" s="505">
        <v>4</v>
      </c>
      <c r="C1070" s="531" t="s">
        <v>2119</v>
      </c>
      <c r="D1070" s="532" t="s">
        <v>209</v>
      </c>
      <c r="E1070" s="540" t="s">
        <v>2079</v>
      </c>
      <c r="F1070" s="532" t="s">
        <v>2053</v>
      </c>
      <c r="G1070" s="532" t="s">
        <v>2057</v>
      </c>
      <c r="H1070" s="538"/>
      <c r="I1070" s="522"/>
      <c r="J1070" s="506"/>
      <c r="K1070" s="506"/>
      <c r="L1070" s="548"/>
      <c r="M1070" s="506" t="s">
        <v>3115</v>
      </c>
      <c r="N1070" s="505" t="s">
        <v>3111</v>
      </c>
      <c r="O1070" s="501"/>
      <c r="Q1070" s="493" t="s">
        <v>2047</v>
      </c>
    </row>
    <row r="1071" spans="1:22" s="544" customFormat="1" ht="15.5">
      <c r="A1071" s="502">
        <v>7</v>
      </c>
      <c r="B1071" s="505">
        <v>4</v>
      </c>
      <c r="C1071" s="531" t="s">
        <v>2119</v>
      </c>
      <c r="D1071" s="532" t="s">
        <v>209</v>
      </c>
      <c r="E1071" s="540" t="s">
        <v>2079</v>
      </c>
      <c r="F1071" s="532" t="s">
        <v>2053</v>
      </c>
      <c r="G1071" s="532" t="s">
        <v>2057</v>
      </c>
      <c r="H1071" s="532" t="s">
        <v>2057</v>
      </c>
      <c r="I1071" s="522"/>
      <c r="J1071" s="506"/>
      <c r="K1071" s="506"/>
      <c r="L1071" s="548"/>
      <c r="M1071" s="506" t="s">
        <v>3116</v>
      </c>
      <c r="N1071" s="505" t="s">
        <v>3111</v>
      </c>
      <c r="O1071" s="501"/>
      <c r="Q1071" s="493" t="s">
        <v>2047</v>
      </c>
    </row>
    <row r="1072" spans="1:22" s="544" customFormat="1" ht="15.75" customHeight="1">
      <c r="A1072" s="502">
        <v>8</v>
      </c>
      <c r="B1072" s="505">
        <v>4</v>
      </c>
      <c r="C1072" s="531" t="s">
        <v>2119</v>
      </c>
      <c r="D1072" s="532" t="s">
        <v>209</v>
      </c>
      <c r="E1072" s="540" t="s">
        <v>2079</v>
      </c>
      <c r="F1072" s="532" t="s">
        <v>2053</v>
      </c>
      <c r="G1072" s="532" t="s">
        <v>2057</v>
      </c>
      <c r="H1072" s="532" t="s">
        <v>2057</v>
      </c>
      <c r="I1072" s="504" t="s">
        <v>2057</v>
      </c>
      <c r="J1072" s="506"/>
      <c r="K1072" s="506"/>
      <c r="L1072" s="548"/>
      <c r="M1072" s="506" t="s">
        <v>3117</v>
      </c>
      <c r="N1072" s="505" t="s">
        <v>3111</v>
      </c>
      <c r="O1072" s="501"/>
      <c r="Q1072" s="493" t="s">
        <v>2047</v>
      </c>
    </row>
    <row r="1073" spans="1:22" s="547" customFormat="1" ht="15" customHeight="1">
      <c r="A1073" s="502">
        <v>9</v>
      </c>
      <c r="B1073" s="505">
        <v>4</v>
      </c>
      <c r="C1073" s="531" t="s">
        <v>2119</v>
      </c>
      <c r="D1073" s="532" t="s">
        <v>209</v>
      </c>
      <c r="E1073" s="540" t="s">
        <v>2079</v>
      </c>
      <c r="F1073" s="532" t="s">
        <v>2053</v>
      </c>
      <c r="G1073" s="532" t="s">
        <v>2057</v>
      </c>
      <c r="H1073" s="532" t="s">
        <v>2057</v>
      </c>
      <c r="I1073" s="504" t="s">
        <v>2057</v>
      </c>
      <c r="J1073" s="532" t="s">
        <v>2057</v>
      </c>
      <c r="K1073" s="506"/>
      <c r="L1073" s="546"/>
      <c r="M1073" s="506" t="s">
        <v>3118</v>
      </c>
      <c r="N1073" s="505" t="s">
        <v>3111</v>
      </c>
      <c r="O1073" s="505"/>
      <c r="Q1073" s="493" t="s">
        <v>2047</v>
      </c>
    </row>
    <row r="1074" spans="1:22" s="544" customFormat="1" ht="15.5">
      <c r="A1074" s="502">
        <v>10</v>
      </c>
      <c r="B1074" s="501">
        <v>4</v>
      </c>
      <c r="C1074" s="527" t="s">
        <v>2119</v>
      </c>
      <c r="D1074" s="533" t="s">
        <v>209</v>
      </c>
      <c r="E1074" s="541" t="s">
        <v>2079</v>
      </c>
      <c r="F1074" s="533" t="s">
        <v>2053</v>
      </c>
      <c r="G1074" s="533" t="s">
        <v>2057</v>
      </c>
      <c r="H1074" s="533" t="s">
        <v>2057</v>
      </c>
      <c r="I1074" s="509" t="s">
        <v>2057</v>
      </c>
      <c r="J1074" s="533" t="s">
        <v>2057</v>
      </c>
      <c r="K1074" s="533" t="s">
        <v>2048</v>
      </c>
      <c r="L1074" s="548"/>
      <c r="M1074" s="512" t="s">
        <v>3119</v>
      </c>
      <c r="N1074" s="501" t="s">
        <v>3111</v>
      </c>
      <c r="O1074" s="501"/>
      <c r="Q1074" s="493" t="s">
        <v>2047</v>
      </c>
    </row>
    <row r="1075" spans="1:22" s="544" customFormat="1" ht="15.5">
      <c r="A1075" s="502"/>
      <c r="B1075" s="501"/>
      <c r="C1075" s="527"/>
      <c r="D1075" s="533"/>
      <c r="E1075" s="541"/>
      <c r="F1075" s="533"/>
      <c r="G1075" s="533"/>
      <c r="H1075" s="533"/>
      <c r="I1075" s="509"/>
      <c r="J1075" s="533"/>
      <c r="K1075" s="533"/>
      <c r="L1075" s="548"/>
      <c r="M1075" s="512"/>
      <c r="N1075" s="501"/>
      <c r="O1075" s="501"/>
      <c r="Q1075" s="493"/>
    </row>
    <row r="1076" spans="1:22" s="544" customFormat="1" ht="15.75" customHeight="1">
      <c r="A1076" s="502">
        <v>5</v>
      </c>
      <c r="B1076" s="505">
        <v>4</v>
      </c>
      <c r="C1076" s="531" t="s">
        <v>2119</v>
      </c>
      <c r="D1076" s="532" t="s">
        <v>209</v>
      </c>
      <c r="E1076" s="540" t="s">
        <v>2079</v>
      </c>
      <c r="F1076" s="532" t="s">
        <v>2081</v>
      </c>
      <c r="G1076" s="532"/>
      <c r="H1076" s="532"/>
      <c r="I1076" s="524"/>
      <c r="J1076" s="533"/>
      <c r="K1076" s="533"/>
      <c r="L1076" s="548"/>
      <c r="M1076" s="506" t="s">
        <v>3120</v>
      </c>
      <c r="N1076" s="505" t="s">
        <v>1675</v>
      </c>
      <c r="O1076" s="501"/>
      <c r="Q1076" s="493" t="s">
        <v>2047</v>
      </c>
    </row>
    <row r="1077" spans="1:22" s="544" customFormat="1" ht="15.5">
      <c r="A1077" s="502">
        <v>6</v>
      </c>
      <c r="B1077" s="505">
        <v>4</v>
      </c>
      <c r="C1077" s="531" t="s">
        <v>2119</v>
      </c>
      <c r="D1077" s="532" t="s">
        <v>209</v>
      </c>
      <c r="E1077" s="540" t="s">
        <v>2079</v>
      </c>
      <c r="F1077" s="532" t="s">
        <v>2081</v>
      </c>
      <c r="G1077" s="532" t="s">
        <v>2057</v>
      </c>
      <c r="H1077" s="532"/>
      <c r="I1077" s="522"/>
      <c r="J1077" s="506"/>
      <c r="K1077" s="506"/>
      <c r="L1077" s="548"/>
      <c r="M1077" s="506" t="s">
        <v>3121</v>
      </c>
      <c r="N1077" s="505" t="s">
        <v>1675</v>
      </c>
      <c r="O1077" s="501"/>
      <c r="Q1077" s="493" t="s">
        <v>2047</v>
      </c>
    </row>
    <row r="1078" spans="1:22" s="544" customFormat="1" ht="15.5">
      <c r="A1078" s="502">
        <v>7</v>
      </c>
      <c r="B1078" s="505">
        <v>4</v>
      </c>
      <c r="C1078" s="531" t="s">
        <v>2119</v>
      </c>
      <c r="D1078" s="532" t="s">
        <v>209</v>
      </c>
      <c r="E1078" s="540" t="s">
        <v>2079</v>
      </c>
      <c r="F1078" s="532" t="s">
        <v>2081</v>
      </c>
      <c r="G1078" s="532" t="s">
        <v>2057</v>
      </c>
      <c r="H1078" s="532" t="s">
        <v>2057</v>
      </c>
      <c r="I1078" s="522"/>
      <c r="J1078" s="506"/>
      <c r="K1078" s="506"/>
      <c r="L1078" s="548"/>
      <c r="M1078" s="506" t="s">
        <v>3122</v>
      </c>
      <c r="N1078" s="505" t="s">
        <v>1675</v>
      </c>
      <c r="O1078" s="501"/>
      <c r="Q1078" s="493" t="s">
        <v>2047</v>
      </c>
    </row>
    <row r="1079" spans="1:22" ht="15.5">
      <c r="A1079" s="502">
        <v>8</v>
      </c>
      <c r="B1079" s="505">
        <v>4</v>
      </c>
      <c r="C1079" s="531" t="s">
        <v>2119</v>
      </c>
      <c r="D1079" s="532" t="s">
        <v>209</v>
      </c>
      <c r="E1079" s="540" t="s">
        <v>2079</v>
      </c>
      <c r="F1079" s="532" t="s">
        <v>2081</v>
      </c>
      <c r="G1079" s="532" t="s">
        <v>2057</v>
      </c>
      <c r="H1079" s="532" t="s">
        <v>2057</v>
      </c>
      <c r="I1079" s="504" t="s">
        <v>2057</v>
      </c>
      <c r="J1079" s="506"/>
      <c r="K1079" s="506"/>
      <c r="L1079" s="402"/>
      <c r="M1079" s="506" t="s">
        <v>3123</v>
      </c>
      <c r="N1079" s="505" t="s">
        <v>1675</v>
      </c>
      <c r="Q1079" s="493" t="s">
        <v>2047</v>
      </c>
    </row>
    <row r="1080" spans="1:22" ht="15.5">
      <c r="A1080" s="502">
        <v>9</v>
      </c>
      <c r="B1080" s="505">
        <v>4</v>
      </c>
      <c r="C1080" s="531" t="s">
        <v>2119</v>
      </c>
      <c r="D1080" s="532" t="s">
        <v>209</v>
      </c>
      <c r="E1080" s="540" t="s">
        <v>2079</v>
      </c>
      <c r="F1080" s="532" t="s">
        <v>2081</v>
      </c>
      <c r="G1080" s="532" t="s">
        <v>2057</v>
      </c>
      <c r="H1080" s="532" t="s">
        <v>2057</v>
      </c>
      <c r="I1080" s="504" t="s">
        <v>2057</v>
      </c>
      <c r="J1080" s="532" t="s">
        <v>2057</v>
      </c>
      <c r="K1080" s="506"/>
      <c r="L1080" s="402"/>
      <c r="M1080" s="506" t="s">
        <v>3124</v>
      </c>
      <c r="N1080" s="505" t="s">
        <v>1675</v>
      </c>
      <c r="Q1080" s="493" t="s">
        <v>2047</v>
      </c>
    </row>
    <row r="1081" spans="1:22" ht="15.5">
      <c r="A1081" s="502">
        <v>10</v>
      </c>
      <c r="B1081" s="501">
        <v>4</v>
      </c>
      <c r="C1081" s="527" t="s">
        <v>2119</v>
      </c>
      <c r="D1081" s="533" t="s">
        <v>209</v>
      </c>
      <c r="E1081" s="541" t="s">
        <v>2079</v>
      </c>
      <c r="F1081" s="533" t="s">
        <v>2081</v>
      </c>
      <c r="G1081" s="533" t="s">
        <v>2057</v>
      </c>
      <c r="H1081" s="533" t="s">
        <v>2057</v>
      </c>
      <c r="I1081" s="509" t="s">
        <v>2057</v>
      </c>
      <c r="J1081" s="533" t="s">
        <v>2057</v>
      </c>
      <c r="K1081" s="533" t="s">
        <v>2048</v>
      </c>
      <c r="L1081" s="548" t="s">
        <v>888</v>
      </c>
      <c r="M1081" s="512" t="s">
        <v>1872</v>
      </c>
      <c r="N1081" s="501" t="s">
        <v>1675</v>
      </c>
      <c r="O1081" s="501" t="s">
        <v>888</v>
      </c>
      <c r="P1081" t="e">
        <v>#N/A</v>
      </c>
      <c r="Q1081" s="493">
        <v>-106361.60000000001</v>
      </c>
      <c r="R1081">
        <v>30</v>
      </c>
      <c r="U1081" s="500" t="s">
        <v>206</v>
      </c>
      <c r="V1081" s="501">
        <v>0</v>
      </c>
    </row>
    <row r="1082" spans="1:22" ht="15.5">
      <c r="A1082" s="502"/>
      <c r="B1082" s="501"/>
      <c r="C1082" s="527"/>
      <c r="D1082" s="533"/>
      <c r="E1082" s="541"/>
      <c r="F1082" s="533"/>
      <c r="G1082" s="533"/>
      <c r="H1082" s="533"/>
      <c r="I1082" s="509"/>
      <c r="J1082" s="533"/>
      <c r="K1082" s="533"/>
      <c r="L1082" s="548"/>
      <c r="M1082" s="512"/>
      <c r="N1082" s="501"/>
      <c r="O1082" s="501"/>
    </row>
    <row r="1083" spans="1:22" ht="15.5">
      <c r="A1083" s="502">
        <v>5</v>
      </c>
      <c r="B1083" s="505">
        <v>4</v>
      </c>
      <c r="C1083" s="531" t="s">
        <v>2119</v>
      </c>
      <c r="D1083" s="532" t="s">
        <v>209</v>
      </c>
      <c r="E1083" s="540" t="s">
        <v>2079</v>
      </c>
      <c r="F1083" s="532" t="s">
        <v>2110</v>
      </c>
      <c r="G1083" s="532"/>
      <c r="H1083" s="532"/>
      <c r="I1083" s="524"/>
      <c r="J1083" s="533"/>
      <c r="K1083" s="533"/>
      <c r="L1083" s="548"/>
      <c r="M1083" s="506" t="s">
        <v>3125</v>
      </c>
      <c r="N1083" s="505" t="s">
        <v>1674</v>
      </c>
      <c r="O1083" s="501"/>
    </row>
    <row r="1084" spans="1:22" ht="15.5">
      <c r="A1084" s="502">
        <v>6</v>
      </c>
      <c r="B1084" s="505">
        <v>4</v>
      </c>
      <c r="C1084" s="531" t="s">
        <v>2119</v>
      </c>
      <c r="D1084" s="532" t="s">
        <v>209</v>
      </c>
      <c r="E1084" s="540" t="s">
        <v>2079</v>
      </c>
      <c r="F1084" s="532" t="s">
        <v>2110</v>
      </c>
      <c r="G1084" s="532" t="s">
        <v>2057</v>
      </c>
      <c r="H1084" s="532"/>
      <c r="I1084" s="522"/>
      <c r="J1084" s="506"/>
      <c r="K1084" s="506"/>
      <c r="L1084" s="548"/>
      <c r="M1084" s="506" t="s">
        <v>3126</v>
      </c>
      <c r="N1084" s="505" t="s">
        <v>1674</v>
      </c>
      <c r="O1084" s="501"/>
    </row>
    <row r="1085" spans="1:22" s="544" customFormat="1" ht="15.5">
      <c r="A1085" s="502">
        <v>7</v>
      </c>
      <c r="B1085" s="505">
        <v>4</v>
      </c>
      <c r="C1085" s="531" t="s">
        <v>2119</v>
      </c>
      <c r="D1085" s="532" t="s">
        <v>209</v>
      </c>
      <c r="E1085" s="540" t="s">
        <v>2079</v>
      </c>
      <c r="F1085" s="532" t="s">
        <v>2110</v>
      </c>
      <c r="G1085" s="532" t="s">
        <v>2057</v>
      </c>
      <c r="H1085" s="532" t="s">
        <v>2057</v>
      </c>
      <c r="I1085" s="522"/>
      <c r="J1085" s="506"/>
      <c r="K1085" s="506"/>
      <c r="L1085" s="548"/>
      <c r="M1085" s="506" t="s">
        <v>3127</v>
      </c>
      <c r="N1085" s="505" t="s">
        <v>1674</v>
      </c>
      <c r="O1085" s="501"/>
      <c r="Q1085" s="493" t="s">
        <v>2047</v>
      </c>
    </row>
    <row r="1086" spans="1:22" ht="15.5">
      <c r="A1086" s="502">
        <v>8</v>
      </c>
      <c r="B1086" s="505">
        <v>4</v>
      </c>
      <c r="C1086" s="531" t="s">
        <v>2119</v>
      </c>
      <c r="D1086" s="532" t="s">
        <v>209</v>
      </c>
      <c r="E1086" s="540" t="s">
        <v>2079</v>
      </c>
      <c r="F1086" s="532" t="s">
        <v>2110</v>
      </c>
      <c r="G1086" s="532" t="s">
        <v>2057</v>
      </c>
      <c r="H1086" s="532" t="s">
        <v>2057</v>
      </c>
      <c r="I1086" s="504" t="s">
        <v>2057</v>
      </c>
      <c r="J1086" s="506"/>
      <c r="K1086" s="506"/>
      <c r="L1086" s="548"/>
      <c r="M1086" s="506" t="s">
        <v>3128</v>
      </c>
      <c r="N1086" s="505" t="s">
        <v>1674</v>
      </c>
      <c r="O1086" s="501"/>
      <c r="Q1086" s="493" t="s">
        <v>2047</v>
      </c>
    </row>
    <row r="1087" spans="1:22" ht="15.5">
      <c r="A1087" s="502">
        <v>9</v>
      </c>
      <c r="B1087" s="505">
        <v>4</v>
      </c>
      <c r="C1087" s="531" t="s">
        <v>2119</v>
      </c>
      <c r="D1087" s="532" t="s">
        <v>209</v>
      </c>
      <c r="E1087" s="540" t="s">
        <v>2079</v>
      </c>
      <c r="F1087" s="532" t="s">
        <v>2110</v>
      </c>
      <c r="G1087" s="532" t="s">
        <v>2057</v>
      </c>
      <c r="H1087" s="532" t="s">
        <v>2057</v>
      </c>
      <c r="I1087" s="504" t="s">
        <v>2057</v>
      </c>
      <c r="J1087" s="532" t="s">
        <v>2057</v>
      </c>
      <c r="K1087" s="506"/>
      <c r="L1087" s="548"/>
      <c r="M1087" s="506" t="s">
        <v>3129</v>
      </c>
      <c r="N1087" s="505" t="s">
        <v>1674</v>
      </c>
      <c r="O1087" s="501"/>
      <c r="Q1087" s="493" t="s">
        <v>2047</v>
      </c>
    </row>
    <row r="1088" spans="1:22" ht="15.5">
      <c r="A1088" s="502">
        <v>10</v>
      </c>
      <c r="B1088" s="501">
        <v>4</v>
      </c>
      <c r="C1088" s="527" t="s">
        <v>2119</v>
      </c>
      <c r="D1088" s="533" t="s">
        <v>209</v>
      </c>
      <c r="E1088" s="541" t="s">
        <v>2079</v>
      </c>
      <c r="F1088" s="533" t="s">
        <v>2110</v>
      </c>
      <c r="G1088" s="533" t="s">
        <v>2057</v>
      </c>
      <c r="H1088" s="533" t="s">
        <v>2057</v>
      </c>
      <c r="I1088" s="509" t="s">
        <v>2057</v>
      </c>
      <c r="J1088" s="533" t="s">
        <v>2057</v>
      </c>
      <c r="K1088" s="533" t="s">
        <v>2048</v>
      </c>
      <c r="L1088" s="548" t="s">
        <v>818</v>
      </c>
      <c r="M1088" s="512" t="s">
        <v>1871</v>
      </c>
      <c r="N1088" s="501" t="s">
        <v>1674</v>
      </c>
      <c r="O1088" s="501" t="s">
        <v>818</v>
      </c>
      <c r="P1088" t="e">
        <v>#N/A</v>
      </c>
      <c r="Q1088" s="493">
        <v>-6110.55</v>
      </c>
      <c r="R1088">
        <v>30</v>
      </c>
      <c r="U1088" s="500" t="s">
        <v>206</v>
      </c>
      <c r="V1088" s="501">
        <v>0</v>
      </c>
    </row>
    <row r="1089" spans="1:23" ht="15.5">
      <c r="A1089" s="502"/>
      <c r="B1089" s="501"/>
      <c r="C1089" s="527"/>
      <c r="D1089" s="533"/>
      <c r="E1089" s="541"/>
      <c r="F1089" s="533"/>
      <c r="G1089" s="533"/>
      <c r="H1089" s="533"/>
      <c r="I1089" s="509"/>
      <c r="J1089" s="533"/>
      <c r="K1089" s="533"/>
      <c r="L1089" s="548"/>
      <c r="M1089" s="512"/>
      <c r="N1089" s="501"/>
      <c r="O1089" s="501"/>
      <c r="U1089" s="500"/>
      <c r="V1089" s="501"/>
    </row>
    <row r="1090" spans="1:23" ht="15.5">
      <c r="A1090" s="508">
        <v>3</v>
      </c>
      <c r="B1090" s="505">
        <v>4</v>
      </c>
      <c r="C1090" s="531" t="s">
        <v>2119</v>
      </c>
      <c r="D1090" s="532" t="s">
        <v>2096</v>
      </c>
      <c r="E1090" s="540"/>
      <c r="F1090" s="506"/>
      <c r="G1090" s="505"/>
      <c r="H1090" s="536"/>
      <c r="I1090" s="537"/>
      <c r="J1090" s="505"/>
      <c r="K1090" s="505"/>
      <c r="L1090" s="402"/>
      <c r="M1090" s="505" t="s">
        <v>3130</v>
      </c>
      <c r="N1090" s="505" t="s">
        <v>3131</v>
      </c>
      <c r="Q1090" s="493" t="s">
        <v>2047</v>
      </c>
    </row>
    <row r="1091" spans="1:23" ht="15.5">
      <c r="A1091" s="502">
        <v>4</v>
      </c>
      <c r="B1091" s="505">
        <v>4</v>
      </c>
      <c r="C1091" s="531" t="s">
        <v>2119</v>
      </c>
      <c r="D1091" s="532" t="s">
        <v>2096</v>
      </c>
      <c r="E1091" s="540" t="s">
        <v>2079</v>
      </c>
      <c r="F1091" s="532"/>
      <c r="G1091" s="506"/>
      <c r="H1091" s="538"/>
      <c r="I1091" s="522"/>
      <c r="J1091" s="506"/>
      <c r="K1091" s="506"/>
      <c r="L1091" s="402"/>
      <c r="M1091" s="505" t="s">
        <v>3132</v>
      </c>
      <c r="N1091" s="505" t="s">
        <v>3131</v>
      </c>
      <c r="Q1091" s="493" t="s">
        <v>2047</v>
      </c>
    </row>
    <row r="1092" spans="1:23" s="544" customFormat="1" ht="15.75" customHeight="1">
      <c r="A1092" s="502">
        <v>5</v>
      </c>
      <c r="B1092" s="505">
        <v>4</v>
      </c>
      <c r="C1092" s="531" t="s">
        <v>2119</v>
      </c>
      <c r="D1092" s="532" t="s">
        <v>2096</v>
      </c>
      <c r="E1092" s="540" t="s">
        <v>2079</v>
      </c>
      <c r="F1092" s="532" t="s">
        <v>2053</v>
      </c>
      <c r="G1092" s="533"/>
      <c r="H1092" s="541"/>
      <c r="I1092" s="524"/>
      <c r="J1092" s="533"/>
      <c r="K1092" s="533"/>
      <c r="L1092" s="548"/>
      <c r="M1092" s="506" t="s">
        <v>3133</v>
      </c>
      <c r="N1092" s="505" t="s">
        <v>3131</v>
      </c>
      <c r="O1092" s="501"/>
      <c r="Q1092" s="493" t="s">
        <v>2047</v>
      </c>
    </row>
    <row r="1093" spans="1:23" s="544" customFormat="1" ht="15.5">
      <c r="A1093" s="502">
        <v>6</v>
      </c>
      <c r="B1093" s="505">
        <v>4</v>
      </c>
      <c r="C1093" s="531" t="s">
        <v>2119</v>
      </c>
      <c r="D1093" s="532" t="s">
        <v>2096</v>
      </c>
      <c r="E1093" s="540" t="s">
        <v>2079</v>
      </c>
      <c r="F1093" s="532" t="s">
        <v>2053</v>
      </c>
      <c r="G1093" s="532" t="s">
        <v>2057</v>
      </c>
      <c r="H1093" s="538"/>
      <c r="I1093" s="522"/>
      <c r="J1093" s="506"/>
      <c r="K1093" s="506"/>
      <c r="L1093" s="548"/>
      <c r="M1093" s="506" t="s">
        <v>3134</v>
      </c>
      <c r="N1093" s="505" t="s">
        <v>3131</v>
      </c>
      <c r="O1093" s="501"/>
      <c r="Q1093" s="493" t="s">
        <v>2047</v>
      </c>
    </row>
    <row r="1094" spans="1:23" s="544" customFormat="1" ht="15.5">
      <c r="A1094" s="502">
        <v>7</v>
      </c>
      <c r="B1094" s="505">
        <v>4</v>
      </c>
      <c r="C1094" s="531" t="s">
        <v>2119</v>
      </c>
      <c r="D1094" s="532" t="s">
        <v>2096</v>
      </c>
      <c r="E1094" s="540" t="s">
        <v>2079</v>
      </c>
      <c r="F1094" s="532" t="s">
        <v>2053</v>
      </c>
      <c r="G1094" s="532" t="s">
        <v>2057</v>
      </c>
      <c r="H1094" s="532" t="s">
        <v>2057</v>
      </c>
      <c r="I1094" s="522"/>
      <c r="J1094" s="506"/>
      <c r="K1094" s="506"/>
      <c r="L1094" s="548"/>
      <c r="M1094" s="506" t="s">
        <v>3135</v>
      </c>
      <c r="N1094" s="505" t="s">
        <v>3131</v>
      </c>
      <c r="O1094" s="501"/>
      <c r="Q1094" s="493" t="s">
        <v>2047</v>
      </c>
    </row>
    <row r="1095" spans="1:23" s="544" customFormat="1" ht="15.75" customHeight="1">
      <c r="A1095" s="502">
        <v>8</v>
      </c>
      <c r="B1095" s="505">
        <v>4</v>
      </c>
      <c r="C1095" s="531" t="s">
        <v>2119</v>
      </c>
      <c r="D1095" s="532" t="s">
        <v>2096</v>
      </c>
      <c r="E1095" s="540" t="s">
        <v>2079</v>
      </c>
      <c r="F1095" s="532" t="s">
        <v>2053</v>
      </c>
      <c r="G1095" s="532" t="s">
        <v>2057</v>
      </c>
      <c r="H1095" s="532" t="s">
        <v>2057</v>
      </c>
      <c r="I1095" s="504" t="s">
        <v>2057</v>
      </c>
      <c r="J1095" s="506"/>
      <c r="K1095" s="506"/>
      <c r="L1095" s="548"/>
      <c r="M1095" s="506" t="s">
        <v>3136</v>
      </c>
      <c r="N1095" s="505" t="s">
        <v>3131</v>
      </c>
      <c r="O1095" s="501"/>
      <c r="Q1095" s="493" t="s">
        <v>2047</v>
      </c>
    </row>
    <row r="1096" spans="1:23" s="547" customFormat="1" ht="15" customHeight="1">
      <c r="A1096" s="502">
        <v>9</v>
      </c>
      <c r="B1096" s="505">
        <v>4</v>
      </c>
      <c r="C1096" s="531" t="s">
        <v>2119</v>
      </c>
      <c r="D1096" s="532" t="s">
        <v>2096</v>
      </c>
      <c r="E1096" s="540" t="s">
        <v>2079</v>
      </c>
      <c r="F1096" s="532" t="s">
        <v>2053</v>
      </c>
      <c r="G1096" s="532" t="s">
        <v>2057</v>
      </c>
      <c r="H1096" s="532" t="s">
        <v>2057</v>
      </c>
      <c r="I1096" s="504" t="s">
        <v>2057</v>
      </c>
      <c r="J1096" s="532" t="s">
        <v>2057</v>
      </c>
      <c r="K1096" s="506"/>
      <c r="L1096" s="546"/>
      <c r="M1096" s="506" t="s">
        <v>3137</v>
      </c>
      <c r="N1096" s="505" t="s">
        <v>3131</v>
      </c>
      <c r="O1096" s="505"/>
      <c r="Q1096" s="493" t="s">
        <v>2047</v>
      </c>
    </row>
    <row r="1097" spans="1:23" s="544" customFormat="1" ht="15.5">
      <c r="A1097" s="502">
        <v>10</v>
      </c>
      <c r="B1097" s="501">
        <v>4</v>
      </c>
      <c r="C1097" s="527" t="s">
        <v>2119</v>
      </c>
      <c r="D1097" s="533" t="s">
        <v>2096</v>
      </c>
      <c r="E1097" s="541" t="s">
        <v>2079</v>
      </c>
      <c r="F1097" s="533" t="s">
        <v>2053</v>
      </c>
      <c r="G1097" s="533" t="s">
        <v>2057</v>
      </c>
      <c r="H1097" s="533" t="s">
        <v>2057</v>
      </c>
      <c r="I1097" s="509" t="s">
        <v>2057</v>
      </c>
      <c r="J1097" s="533" t="s">
        <v>2057</v>
      </c>
      <c r="K1097" s="533" t="s">
        <v>2048</v>
      </c>
      <c r="L1097" s="548" t="s">
        <v>3138</v>
      </c>
      <c r="M1097" s="512" t="s">
        <v>3139</v>
      </c>
      <c r="N1097" s="501" t="s">
        <v>3131</v>
      </c>
      <c r="O1097" s="501" t="s">
        <v>3138</v>
      </c>
      <c r="P1097" t="e">
        <v>#N/A</v>
      </c>
      <c r="Q1097" s="493">
        <v>0</v>
      </c>
      <c r="R1097">
        <v>30</v>
      </c>
      <c r="S1097"/>
      <c r="T1097"/>
      <c r="U1097" s="500" t="s">
        <v>206</v>
      </c>
      <c r="V1097" s="501">
        <v>0</v>
      </c>
      <c r="W1097"/>
    </row>
    <row r="1098" spans="1:23">
      <c r="L1098" s="402"/>
      <c r="Q1098" s="493" t="s">
        <v>2047</v>
      </c>
    </row>
    <row r="1099" spans="1:23" s="544" customFormat="1" ht="15.75" customHeight="1">
      <c r="A1099" s="502">
        <v>5</v>
      </c>
      <c r="B1099" s="505">
        <v>4</v>
      </c>
      <c r="C1099" s="531" t="s">
        <v>2119</v>
      </c>
      <c r="D1099" s="532" t="s">
        <v>2096</v>
      </c>
      <c r="E1099" s="540" t="s">
        <v>2079</v>
      </c>
      <c r="F1099" s="532" t="s">
        <v>2081</v>
      </c>
      <c r="G1099" s="532"/>
      <c r="H1099" s="532"/>
      <c r="I1099" s="524"/>
      <c r="J1099" s="533"/>
      <c r="K1099" s="533"/>
      <c r="L1099" s="548"/>
      <c r="M1099" s="506" t="s">
        <v>3140</v>
      </c>
      <c r="N1099" s="505" t="s">
        <v>1676</v>
      </c>
      <c r="O1099" s="501"/>
      <c r="Q1099" s="493" t="s">
        <v>2047</v>
      </c>
    </row>
    <row r="1100" spans="1:23" s="544" customFormat="1" ht="15.5">
      <c r="A1100" s="502">
        <v>6</v>
      </c>
      <c r="B1100" s="505">
        <v>4</v>
      </c>
      <c r="C1100" s="531" t="s">
        <v>2119</v>
      </c>
      <c r="D1100" s="532" t="s">
        <v>2096</v>
      </c>
      <c r="E1100" s="540" t="s">
        <v>2079</v>
      </c>
      <c r="F1100" s="532" t="s">
        <v>2081</v>
      </c>
      <c r="G1100" s="532" t="s">
        <v>2057</v>
      </c>
      <c r="H1100" s="532"/>
      <c r="I1100" s="522"/>
      <c r="J1100" s="506"/>
      <c r="K1100" s="506"/>
      <c r="L1100" s="548"/>
      <c r="M1100" s="506" t="s">
        <v>3141</v>
      </c>
      <c r="N1100" s="505" t="s">
        <v>1676</v>
      </c>
      <c r="O1100" s="501"/>
      <c r="Q1100" s="493" t="s">
        <v>2047</v>
      </c>
    </row>
    <row r="1101" spans="1:23" s="544" customFormat="1" ht="15.5">
      <c r="A1101" s="502">
        <v>7</v>
      </c>
      <c r="B1101" s="505">
        <v>4</v>
      </c>
      <c r="C1101" s="531" t="s">
        <v>2119</v>
      </c>
      <c r="D1101" s="532" t="s">
        <v>2096</v>
      </c>
      <c r="E1101" s="540" t="s">
        <v>2079</v>
      </c>
      <c r="F1101" s="532" t="s">
        <v>2081</v>
      </c>
      <c r="G1101" s="532" t="s">
        <v>2057</v>
      </c>
      <c r="H1101" s="532" t="s">
        <v>2057</v>
      </c>
      <c r="I1101" s="522"/>
      <c r="J1101" s="506"/>
      <c r="K1101" s="506"/>
      <c r="L1101" s="548"/>
      <c r="M1101" s="506" t="s">
        <v>3142</v>
      </c>
      <c r="N1101" s="505" t="s">
        <v>1676</v>
      </c>
      <c r="O1101" s="501"/>
      <c r="Q1101" s="493" t="s">
        <v>2047</v>
      </c>
    </row>
    <row r="1102" spans="1:23" ht="15.5">
      <c r="A1102" s="502">
        <v>8</v>
      </c>
      <c r="B1102" s="505">
        <v>4</v>
      </c>
      <c r="C1102" s="531" t="s">
        <v>2119</v>
      </c>
      <c r="D1102" s="532" t="s">
        <v>2096</v>
      </c>
      <c r="E1102" s="540" t="s">
        <v>2079</v>
      </c>
      <c r="F1102" s="532" t="s">
        <v>2081</v>
      </c>
      <c r="G1102" s="532" t="s">
        <v>2057</v>
      </c>
      <c r="H1102" s="532" t="s">
        <v>2057</v>
      </c>
      <c r="I1102" s="504" t="s">
        <v>2057</v>
      </c>
      <c r="J1102" s="506"/>
      <c r="K1102" s="506"/>
      <c r="L1102" s="402"/>
      <c r="M1102" s="506" t="s">
        <v>3143</v>
      </c>
      <c r="N1102" s="505" t="s">
        <v>1676</v>
      </c>
      <c r="Q1102" s="493" t="s">
        <v>2047</v>
      </c>
    </row>
    <row r="1103" spans="1:23" ht="15.5">
      <c r="A1103" s="502">
        <v>9</v>
      </c>
      <c r="B1103" s="505">
        <v>4</v>
      </c>
      <c r="C1103" s="531" t="s">
        <v>2119</v>
      </c>
      <c r="D1103" s="532" t="s">
        <v>2096</v>
      </c>
      <c r="E1103" s="540" t="s">
        <v>2079</v>
      </c>
      <c r="F1103" s="532" t="s">
        <v>2081</v>
      </c>
      <c r="G1103" s="532" t="s">
        <v>2057</v>
      </c>
      <c r="H1103" s="532" t="s">
        <v>2057</v>
      </c>
      <c r="I1103" s="504" t="s">
        <v>2057</v>
      </c>
      <c r="J1103" s="532" t="s">
        <v>2060</v>
      </c>
      <c r="K1103" s="506"/>
      <c r="L1103" s="402"/>
      <c r="M1103" s="506" t="s">
        <v>3144</v>
      </c>
      <c r="N1103" s="505" t="s">
        <v>1676</v>
      </c>
      <c r="Q1103" s="493" t="s">
        <v>2047</v>
      </c>
    </row>
    <row r="1104" spans="1:23" ht="15.5">
      <c r="A1104" s="502">
        <v>10</v>
      </c>
      <c r="B1104" s="501">
        <v>4</v>
      </c>
      <c r="C1104" s="527" t="s">
        <v>2119</v>
      </c>
      <c r="D1104" s="533" t="s">
        <v>2096</v>
      </c>
      <c r="E1104" s="541" t="s">
        <v>2079</v>
      </c>
      <c r="F1104" s="533" t="s">
        <v>2081</v>
      </c>
      <c r="G1104" s="533" t="s">
        <v>2057</v>
      </c>
      <c r="H1104" s="533" t="s">
        <v>2057</v>
      </c>
      <c r="I1104" s="509" t="s">
        <v>2057</v>
      </c>
      <c r="J1104" s="533" t="s">
        <v>2060</v>
      </c>
      <c r="K1104" s="533" t="s">
        <v>2048</v>
      </c>
      <c r="L1104" s="548" t="s">
        <v>894</v>
      </c>
      <c r="M1104" s="512" t="s">
        <v>1873</v>
      </c>
      <c r="N1104" s="501" t="s">
        <v>1676</v>
      </c>
      <c r="O1104" s="501" t="s">
        <v>894</v>
      </c>
      <c r="P1104" t="e">
        <v>#N/A</v>
      </c>
      <c r="Q1104" s="493">
        <v>-22279.01</v>
      </c>
      <c r="R1104">
        <v>30</v>
      </c>
      <c r="U1104" s="500" t="s">
        <v>206</v>
      </c>
      <c r="V1104" s="501">
        <v>0</v>
      </c>
    </row>
    <row r="1105" spans="1:22">
      <c r="L1105" s="402"/>
      <c r="Q1105" s="493" t="s">
        <v>2047</v>
      </c>
    </row>
    <row r="1106" spans="1:22" ht="15.5">
      <c r="A1106" s="502">
        <v>9</v>
      </c>
      <c r="B1106" s="505">
        <v>4</v>
      </c>
      <c r="C1106" s="531" t="s">
        <v>2119</v>
      </c>
      <c r="D1106" s="532" t="s">
        <v>2096</v>
      </c>
      <c r="E1106" s="540" t="s">
        <v>2079</v>
      </c>
      <c r="F1106" s="532" t="s">
        <v>2081</v>
      </c>
      <c r="G1106" s="532" t="s">
        <v>2057</v>
      </c>
      <c r="H1106" s="532" t="s">
        <v>2057</v>
      </c>
      <c r="I1106" s="504" t="s">
        <v>2057</v>
      </c>
      <c r="J1106" s="532" t="s">
        <v>2053</v>
      </c>
      <c r="K1106" s="506"/>
      <c r="L1106" s="402"/>
      <c r="M1106" s="506" t="s">
        <v>3145</v>
      </c>
      <c r="N1106" s="505" t="s">
        <v>1671</v>
      </c>
      <c r="Q1106" s="493" t="s">
        <v>2047</v>
      </c>
    </row>
    <row r="1107" spans="1:22" ht="15.5">
      <c r="A1107" s="502">
        <v>10</v>
      </c>
      <c r="B1107" s="501">
        <v>4</v>
      </c>
      <c r="C1107" s="527" t="s">
        <v>2119</v>
      </c>
      <c r="D1107" s="533" t="s">
        <v>2096</v>
      </c>
      <c r="E1107" s="541" t="s">
        <v>2079</v>
      </c>
      <c r="F1107" s="533" t="s">
        <v>2081</v>
      </c>
      <c r="G1107" s="533" t="s">
        <v>2057</v>
      </c>
      <c r="H1107" s="533" t="s">
        <v>2057</v>
      </c>
      <c r="I1107" s="509" t="s">
        <v>2057</v>
      </c>
      <c r="J1107" s="533" t="s">
        <v>2053</v>
      </c>
      <c r="K1107" s="533" t="s">
        <v>2048</v>
      </c>
      <c r="L1107" s="548" t="s">
        <v>896</v>
      </c>
      <c r="M1107" s="512" t="s">
        <v>1868</v>
      </c>
      <c r="N1107" s="501" t="s">
        <v>1671</v>
      </c>
      <c r="O1107" s="501" t="s">
        <v>896</v>
      </c>
      <c r="P1107" t="e">
        <v>#N/A</v>
      </c>
      <c r="Q1107" s="493">
        <v>-656754.77</v>
      </c>
      <c r="R1107">
        <v>30</v>
      </c>
      <c r="U1107" s="500" t="s">
        <v>206</v>
      </c>
      <c r="V1107" s="501">
        <v>0</v>
      </c>
    </row>
    <row r="1108" spans="1:22">
      <c r="L1108" s="402"/>
      <c r="Q1108" s="493" t="s">
        <v>2047</v>
      </c>
    </row>
    <row r="1109" spans="1:22" ht="15.5">
      <c r="A1109" s="502">
        <v>9</v>
      </c>
      <c r="B1109" s="505">
        <v>4</v>
      </c>
      <c r="C1109" s="531" t="s">
        <v>2119</v>
      </c>
      <c r="D1109" s="532" t="s">
        <v>2096</v>
      </c>
      <c r="E1109" s="540" t="s">
        <v>2079</v>
      </c>
      <c r="F1109" s="532" t="s">
        <v>2081</v>
      </c>
      <c r="G1109" s="532" t="s">
        <v>2057</v>
      </c>
      <c r="H1109" s="532" t="s">
        <v>2057</v>
      </c>
      <c r="I1109" s="504" t="s">
        <v>2057</v>
      </c>
      <c r="J1109" s="532" t="s">
        <v>2071</v>
      </c>
      <c r="K1109" s="506"/>
      <c r="L1109" s="402"/>
      <c r="M1109" s="506" t="s">
        <v>3146</v>
      </c>
      <c r="N1109" s="505" t="s">
        <v>1672</v>
      </c>
      <c r="Q1109" s="493" t="s">
        <v>2047</v>
      </c>
    </row>
    <row r="1110" spans="1:22" ht="15.5">
      <c r="A1110" s="502">
        <v>10</v>
      </c>
      <c r="B1110" s="501">
        <v>4</v>
      </c>
      <c r="C1110" s="527" t="s">
        <v>2119</v>
      </c>
      <c r="D1110" s="533" t="s">
        <v>2096</v>
      </c>
      <c r="E1110" s="541" t="s">
        <v>2079</v>
      </c>
      <c r="F1110" s="533" t="s">
        <v>2081</v>
      </c>
      <c r="G1110" s="533" t="s">
        <v>2057</v>
      </c>
      <c r="H1110" s="533" t="s">
        <v>2057</v>
      </c>
      <c r="I1110" s="509" t="s">
        <v>2057</v>
      </c>
      <c r="J1110" s="533" t="s">
        <v>2071</v>
      </c>
      <c r="K1110" s="533" t="s">
        <v>2048</v>
      </c>
      <c r="L1110" s="548" t="s">
        <v>892</v>
      </c>
      <c r="M1110" s="512" t="s">
        <v>1869</v>
      </c>
      <c r="N1110" s="501" t="s">
        <v>1672</v>
      </c>
      <c r="O1110" s="501" t="s">
        <v>892</v>
      </c>
      <c r="P1110" t="e">
        <v>#N/A</v>
      </c>
      <c r="Q1110" s="493">
        <v>-666771.03</v>
      </c>
      <c r="R1110">
        <v>30</v>
      </c>
      <c r="U1110" s="500" t="s">
        <v>206</v>
      </c>
      <c r="V1110" s="501">
        <v>0</v>
      </c>
    </row>
    <row r="1111" spans="1:22">
      <c r="L1111" s="402"/>
      <c r="Q1111" s="493" t="s">
        <v>2047</v>
      </c>
    </row>
    <row r="1112" spans="1:22" ht="15.5">
      <c r="A1112" s="503">
        <v>1</v>
      </c>
      <c r="B1112" s="531">
        <v>5</v>
      </c>
      <c r="C1112" s="505"/>
      <c r="D1112" s="503"/>
      <c r="E1112" s="505"/>
      <c r="F1112" s="505"/>
      <c r="G1112" s="505"/>
      <c r="H1112" s="505"/>
      <c r="I1112" s="505"/>
      <c r="J1112" s="505"/>
      <c r="K1112" s="505"/>
      <c r="L1112" s="402"/>
      <c r="M1112" s="505" t="s">
        <v>3147</v>
      </c>
      <c r="N1112" s="505" t="s">
        <v>3148</v>
      </c>
      <c r="Q1112" s="493" t="s">
        <v>2047</v>
      </c>
    </row>
    <row r="1113" spans="1:22" ht="15.5">
      <c r="A1113" s="503">
        <v>2</v>
      </c>
      <c r="B1113" s="531">
        <v>5</v>
      </c>
      <c r="C1113" s="531" t="s">
        <v>2048</v>
      </c>
      <c r="D1113" s="503"/>
      <c r="E1113" s="505"/>
      <c r="F1113" s="505"/>
      <c r="G1113" s="505"/>
      <c r="H1113" s="505"/>
      <c r="I1113" s="505"/>
      <c r="J1113" s="505"/>
      <c r="K1113" s="505"/>
      <c r="L1113" s="402"/>
      <c r="M1113" s="505" t="s">
        <v>3149</v>
      </c>
      <c r="N1113" s="505" t="s">
        <v>3150</v>
      </c>
      <c r="Q1113" s="493" t="s">
        <v>2047</v>
      </c>
    </row>
    <row r="1114" spans="1:22" ht="15.5">
      <c r="A1114" s="503">
        <v>3</v>
      </c>
      <c r="B1114" s="531">
        <v>5</v>
      </c>
      <c r="C1114" s="531" t="s">
        <v>2048</v>
      </c>
      <c r="D1114" s="494">
        <v>1</v>
      </c>
      <c r="E1114" s="505"/>
      <c r="F1114" s="505"/>
      <c r="G1114" s="505"/>
      <c r="H1114" s="505"/>
      <c r="I1114" s="505"/>
      <c r="J1114" s="505"/>
      <c r="K1114" s="505"/>
      <c r="L1114" s="402"/>
      <c r="M1114" s="505" t="s">
        <v>3151</v>
      </c>
      <c r="N1114" s="505" t="s">
        <v>3152</v>
      </c>
      <c r="Q1114" s="493" t="s">
        <v>2047</v>
      </c>
    </row>
    <row r="1115" spans="1:22" ht="15.5">
      <c r="A1115" s="503">
        <v>4</v>
      </c>
      <c r="B1115" s="531">
        <v>5</v>
      </c>
      <c r="C1115" s="531" t="s">
        <v>2048</v>
      </c>
      <c r="D1115" s="494">
        <v>1</v>
      </c>
      <c r="E1115" s="531" t="s">
        <v>2060</v>
      </c>
      <c r="F1115" s="531"/>
      <c r="G1115" s="505"/>
      <c r="H1115" s="505"/>
      <c r="I1115" s="505"/>
      <c r="J1115" s="505"/>
      <c r="K1115" s="505"/>
      <c r="L1115" s="402"/>
      <c r="M1115" s="505" t="s">
        <v>3153</v>
      </c>
      <c r="N1115" s="505" t="s">
        <v>3154</v>
      </c>
      <c r="Q1115" s="493" t="s">
        <v>2047</v>
      </c>
    </row>
    <row r="1116" spans="1:22" ht="15.5">
      <c r="A1116" s="503">
        <v>5</v>
      </c>
      <c r="B1116" s="531">
        <v>5</v>
      </c>
      <c r="C1116" s="531" t="s">
        <v>2048</v>
      </c>
      <c r="D1116" s="494">
        <v>1</v>
      </c>
      <c r="E1116" s="531" t="s">
        <v>2060</v>
      </c>
      <c r="F1116" s="531" t="s">
        <v>2060</v>
      </c>
      <c r="G1116" s="505"/>
      <c r="H1116" s="505"/>
      <c r="I1116" s="505"/>
      <c r="J1116" s="505"/>
      <c r="K1116" s="505"/>
      <c r="L1116" s="402"/>
      <c r="M1116" s="505" t="s">
        <v>3155</v>
      </c>
      <c r="N1116" s="505" t="s">
        <v>3156</v>
      </c>
      <c r="Q1116" s="493" t="s">
        <v>2047</v>
      </c>
    </row>
    <row r="1117" spans="1:22" ht="15.5">
      <c r="A1117" s="503">
        <v>6</v>
      </c>
      <c r="B1117" s="531">
        <v>5</v>
      </c>
      <c r="C1117" s="531" t="s">
        <v>2048</v>
      </c>
      <c r="D1117" s="494">
        <v>1</v>
      </c>
      <c r="E1117" s="531" t="s">
        <v>2060</v>
      </c>
      <c r="F1117" s="531" t="s">
        <v>2060</v>
      </c>
      <c r="G1117" s="531" t="s">
        <v>2057</v>
      </c>
      <c r="H1117" s="505"/>
      <c r="I1117" s="505"/>
      <c r="J1117" s="505"/>
      <c r="K1117" s="505"/>
      <c r="L1117" s="402"/>
      <c r="M1117" s="505" t="s">
        <v>3157</v>
      </c>
      <c r="N1117" s="505" t="s">
        <v>3156</v>
      </c>
      <c r="Q1117" s="493" t="s">
        <v>2047</v>
      </c>
    </row>
    <row r="1118" spans="1:22" ht="15.5">
      <c r="A1118" s="503">
        <v>7</v>
      </c>
      <c r="B1118" s="531">
        <v>5</v>
      </c>
      <c r="C1118" s="531" t="s">
        <v>2048</v>
      </c>
      <c r="D1118" s="494">
        <v>1</v>
      </c>
      <c r="E1118" s="531" t="s">
        <v>2060</v>
      </c>
      <c r="F1118" s="531" t="s">
        <v>2060</v>
      </c>
      <c r="G1118" s="531" t="s">
        <v>2057</v>
      </c>
      <c r="H1118" s="531" t="s">
        <v>2048</v>
      </c>
      <c r="I1118" s="505"/>
      <c r="J1118" s="505"/>
      <c r="K1118" s="505"/>
      <c r="L1118" s="402"/>
      <c r="M1118" s="505" t="s">
        <v>3158</v>
      </c>
      <c r="N1118" s="505" t="s">
        <v>3159</v>
      </c>
      <c r="Q1118" s="493" t="s">
        <v>2047</v>
      </c>
    </row>
    <row r="1119" spans="1:22" ht="15.5">
      <c r="A1119" s="503">
        <v>8</v>
      </c>
      <c r="B1119" s="531">
        <v>5</v>
      </c>
      <c r="C1119" s="531" t="s">
        <v>2048</v>
      </c>
      <c r="D1119" s="494">
        <v>1</v>
      </c>
      <c r="E1119" s="531" t="s">
        <v>2060</v>
      </c>
      <c r="F1119" s="531" t="s">
        <v>2060</v>
      </c>
      <c r="G1119" s="531" t="s">
        <v>2057</v>
      </c>
      <c r="H1119" s="531" t="s">
        <v>2048</v>
      </c>
      <c r="I1119" s="531" t="s">
        <v>2071</v>
      </c>
      <c r="J1119" s="505"/>
      <c r="K1119" s="505"/>
      <c r="L1119" s="402"/>
      <c r="M1119" s="505" t="s">
        <v>3160</v>
      </c>
      <c r="N1119" s="505" t="s">
        <v>1729</v>
      </c>
      <c r="Q1119" s="493" t="s">
        <v>2047</v>
      </c>
    </row>
    <row r="1120" spans="1:22" ht="15.5">
      <c r="A1120" s="503">
        <v>9</v>
      </c>
      <c r="B1120" s="531">
        <v>5</v>
      </c>
      <c r="C1120" s="531" t="s">
        <v>2048</v>
      </c>
      <c r="D1120" s="494">
        <v>1</v>
      </c>
      <c r="E1120" s="531" t="s">
        <v>2060</v>
      </c>
      <c r="F1120" s="531" t="s">
        <v>2060</v>
      </c>
      <c r="G1120" s="531" t="s">
        <v>2057</v>
      </c>
      <c r="H1120" s="531" t="s">
        <v>2048</v>
      </c>
      <c r="I1120" s="531" t="s">
        <v>2071</v>
      </c>
      <c r="J1120" s="531" t="s">
        <v>2057</v>
      </c>
      <c r="K1120" s="505"/>
      <c r="L1120" s="402"/>
      <c r="M1120" s="505" t="s">
        <v>3161</v>
      </c>
      <c r="N1120" s="505" t="s">
        <v>1729</v>
      </c>
      <c r="Q1120" s="493" t="s">
        <v>2047</v>
      </c>
    </row>
    <row r="1121" spans="1:22" ht="15.5">
      <c r="A1121" s="508">
        <v>10</v>
      </c>
      <c r="B1121" s="527">
        <v>5</v>
      </c>
      <c r="C1121" s="527" t="s">
        <v>2048</v>
      </c>
      <c r="D1121" s="510">
        <v>1</v>
      </c>
      <c r="E1121" s="527" t="s">
        <v>2060</v>
      </c>
      <c r="F1121" s="527" t="s">
        <v>2060</v>
      </c>
      <c r="G1121" s="527" t="s">
        <v>2057</v>
      </c>
      <c r="H1121" s="527" t="s">
        <v>2048</v>
      </c>
      <c r="I1121" s="527" t="s">
        <v>2071</v>
      </c>
      <c r="J1121" s="527" t="s">
        <v>2057</v>
      </c>
      <c r="K1121" s="527" t="s">
        <v>2048</v>
      </c>
      <c r="L1121" s="548" t="s">
        <v>1295</v>
      </c>
      <c r="M1121" s="501" t="s">
        <v>1911</v>
      </c>
      <c r="N1121" s="501" t="s">
        <v>1729</v>
      </c>
      <c r="O1121" s="501" t="s">
        <v>1295</v>
      </c>
      <c r="P1121" t="e">
        <v>#N/A</v>
      </c>
      <c r="Q1121" s="493">
        <v>6116.55</v>
      </c>
      <c r="R1121">
        <v>30</v>
      </c>
      <c r="U1121" s="500" t="s">
        <v>206</v>
      </c>
      <c r="V1121" s="501">
        <v>0</v>
      </c>
    </row>
    <row r="1122" spans="1:22" ht="15.5">
      <c r="A1122" s="508"/>
      <c r="B1122" s="527"/>
      <c r="C1122" s="527"/>
      <c r="D1122" s="510"/>
      <c r="E1122" s="527"/>
      <c r="F1122" s="527"/>
      <c r="G1122" s="527"/>
      <c r="H1122" s="527"/>
      <c r="I1122" s="527"/>
      <c r="J1122" s="527"/>
      <c r="K1122" s="527"/>
      <c r="L1122" s="548"/>
      <c r="M1122" s="501"/>
      <c r="N1122" s="501"/>
      <c r="O1122" s="501"/>
      <c r="Q1122" s="493" t="s">
        <v>2047</v>
      </c>
      <c r="U1122" s="500"/>
      <c r="V1122" s="501"/>
    </row>
    <row r="1123" spans="1:22" ht="15.5">
      <c r="A1123" s="503">
        <v>2</v>
      </c>
      <c r="B1123" s="531">
        <v>5</v>
      </c>
      <c r="C1123" s="531" t="s">
        <v>2060</v>
      </c>
      <c r="D1123" s="503"/>
      <c r="E1123" s="505"/>
      <c r="F1123" s="505"/>
      <c r="G1123" s="505"/>
      <c r="H1123" s="505"/>
      <c r="I1123" s="505"/>
      <c r="J1123" s="505"/>
      <c r="K1123" s="505"/>
      <c r="L1123" s="402"/>
      <c r="M1123" s="505" t="s">
        <v>3162</v>
      </c>
      <c r="N1123" s="505" t="s">
        <v>3163</v>
      </c>
      <c r="Q1123" s="493" t="s">
        <v>2047</v>
      </c>
    </row>
    <row r="1124" spans="1:22" ht="15.5">
      <c r="A1124" s="503">
        <v>3</v>
      </c>
      <c r="B1124" s="531">
        <v>5</v>
      </c>
      <c r="C1124" s="531" t="s">
        <v>2060</v>
      </c>
      <c r="D1124" s="494">
        <v>1</v>
      </c>
      <c r="E1124" s="505"/>
      <c r="F1124" s="505"/>
      <c r="G1124" s="505"/>
      <c r="H1124" s="505"/>
      <c r="I1124" s="505"/>
      <c r="J1124" s="505"/>
      <c r="K1124" s="505"/>
      <c r="L1124" s="402"/>
      <c r="M1124" s="505" t="s">
        <v>3164</v>
      </c>
      <c r="N1124" s="505" t="s">
        <v>3165</v>
      </c>
      <c r="Q1124" s="493" t="s">
        <v>2047</v>
      </c>
    </row>
    <row r="1125" spans="1:22" ht="15.5">
      <c r="A1125" s="503">
        <v>4</v>
      </c>
      <c r="B1125" s="531">
        <v>5</v>
      </c>
      <c r="C1125" s="531" t="s">
        <v>2060</v>
      </c>
      <c r="D1125" s="494">
        <v>1</v>
      </c>
      <c r="E1125" s="531" t="s">
        <v>2048</v>
      </c>
      <c r="F1125" s="531"/>
      <c r="G1125" s="505"/>
      <c r="H1125" s="505"/>
      <c r="I1125" s="505"/>
      <c r="J1125" s="505"/>
      <c r="K1125" s="505"/>
      <c r="L1125" s="402"/>
      <c r="M1125" s="505" t="s">
        <v>3166</v>
      </c>
      <c r="N1125" s="505" t="s">
        <v>3167</v>
      </c>
      <c r="Q1125" s="493" t="s">
        <v>2047</v>
      </c>
    </row>
    <row r="1126" spans="1:22" ht="15.5">
      <c r="A1126" s="503">
        <v>5</v>
      </c>
      <c r="B1126" s="531">
        <v>5</v>
      </c>
      <c r="C1126" s="531" t="s">
        <v>2060</v>
      </c>
      <c r="D1126" s="494">
        <v>1</v>
      </c>
      <c r="E1126" s="531" t="s">
        <v>2048</v>
      </c>
      <c r="F1126" s="531" t="s">
        <v>2057</v>
      </c>
      <c r="G1126" s="505"/>
      <c r="H1126" s="505"/>
      <c r="I1126" s="505"/>
      <c r="J1126" s="505"/>
      <c r="K1126" s="505"/>
      <c r="L1126" s="402"/>
      <c r="M1126" s="505" t="s">
        <v>3168</v>
      </c>
      <c r="N1126" s="505" t="s">
        <v>3167</v>
      </c>
      <c r="Q1126" s="493" t="s">
        <v>2047</v>
      </c>
    </row>
    <row r="1127" spans="1:22" ht="15.5">
      <c r="A1127" s="503">
        <v>6</v>
      </c>
      <c r="B1127" s="531">
        <v>5</v>
      </c>
      <c r="C1127" s="531" t="s">
        <v>2060</v>
      </c>
      <c r="D1127" s="494">
        <v>1</v>
      </c>
      <c r="E1127" s="531" t="s">
        <v>2048</v>
      </c>
      <c r="F1127" s="531" t="s">
        <v>2057</v>
      </c>
      <c r="G1127" s="531" t="s">
        <v>2057</v>
      </c>
      <c r="H1127" s="505"/>
      <c r="I1127" s="505"/>
      <c r="J1127" s="505"/>
      <c r="K1127" s="505"/>
      <c r="L1127" s="402"/>
      <c r="M1127" s="505" t="s">
        <v>3169</v>
      </c>
      <c r="N1127" s="505" t="s">
        <v>3167</v>
      </c>
      <c r="Q1127" s="493" t="s">
        <v>2047</v>
      </c>
    </row>
    <row r="1128" spans="1:22" ht="15.5">
      <c r="A1128" s="503">
        <v>7</v>
      </c>
      <c r="B1128" s="531">
        <v>5</v>
      </c>
      <c r="C1128" s="531" t="s">
        <v>2060</v>
      </c>
      <c r="D1128" s="494">
        <v>1</v>
      </c>
      <c r="E1128" s="531" t="s">
        <v>2048</v>
      </c>
      <c r="F1128" s="531" t="s">
        <v>2057</v>
      </c>
      <c r="G1128" s="531" t="s">
        <v>2057</v>
      </c>
      <c r="H1128" s="531" t="s">
        <v>2057</v>
      </c>
      <c r="I1128" s="505"/>
      <c r="J1128" s="505"/>
      <c r="K1128" s="505"/>
      <c r="L1128" s="402"/>
      <c r="M1128" s="505" t="s">
        <v>3170</v>
      </c>
      <c r="N1128" s="505" t="s">
        <v>3167</v>
      </c>
      <c r="Q1128" s="493" t="s">
        <v>2047</v>
      </c>
    </row>
    <row r="1129" spans="1:22" ht="15.5">
      <c r="A1129" s="503">
        <v>8</v>
      </c>
      <c r="B1129" s="531">
        <v>5</v>
      </c>
      <c r="C1129" s="531" t="s">
        <v>2060</v>
      </c>
      <c r="D1129" s="494">
        <v>1</v>
      </c>
      <c r="E1129" s="531" t="s">
        <v>2048</v>
      </c>
      <c r="F1129" s="531" t="s">
        <v>2057</v>
      </c>
      <c r="G1129" s="531" t="s">
        <v>2057</v>
      </c>
      <c r="H1129" s="531" t="s">
        <v>2057</v>
      </c>
      <c r="I1129" s="531" t="s">
        <v>2048</v>
      </c>
      <c r="J1129" s="505"/>
      <c r="K1129" s="505"/>
      <c r="L1129" s="402"/>
      <c r="M1129" s="505" t="s">
        <v>3171</v>
      </c>
      <c r="N1129" s="505" t="s">
        <v>3172</v>
      </c>
      <c r="Q1129" s="493" t="s">
        <v>2047</v>
      </c>
    </row>
    <row r="1130" spans="1:22" ht="15.5">
      <c r="A1130" s="503">
        <v>9</v>
      </c>
      <c r="B1130" s="531">
        <v>5</v>
      </c>
      <c r="C1130" s="531" t="s">
        <v>2060</v>
      </c>
      <c r="D1130" s="494">
        <v>1</v>
      </c>
      <c r="E1130" s="531" t="s">
        <v>2048</v>
      </c>
      <c r="F1130" s="531" t="s">
        <v>2057</v>
      </c>
      <c r="G1130" s="531" t="s">
        <v>2057</v>
      </c>
      <c r="H1130" s="531" t="s">
        <v>2057</v>
      </c>
      <c r="I1130" s="531" t="s">
        <v>2048</v>
      </c>
      <c r="J1130" s="531" t="s">
        <v>2057</v>
      </c>
      <c r="K1130" s="505"/>
      <c r="L1130" s="402"/>
      <c r="M1130" s="505" t="s">
        <v>3173</v>
      </c>
      <c r="N1130" s="505" t="s">
        <v>3172</v>
      </c>
      <c r="Q1130" s="493" t="s">
        <v>2047</v>
      </c>
    </row>
    <row r="1131" spans="1:22" ht="15.5">
      <c r="A1131" s="508">
        <v>10</v>
      </c>
      <c r="B1131" s="527">
        <v>5</v>
      </c>
      <c r="C1131" s="527" t="s">
        <v>2060</v>
      </c>
      <c r="D1131" s="510">
        <v>1</v>
      </c>
      <c r="E1131" s="527" t="s">
        <v>2048</v>
      </c>
      <c r="F1131" s="527" t="s">
        <v>2057</v>
      </c>
      <c r="G1131" s="527" t="s">
        <v>2057</v>
      </c>
      <c r="H1131" s="527" t="s">
        <v>2057</v>
      </c>
      <c r="I1131" s="527" t="s">
        <v>2048</v>
      </c>
      <c r="J1131" s="527" t="s">
        <v>2057</v>
      </c>
      <c r="K1131" s="527" t="s">
        <v>2048</v>
      </c>
      <c r="L1131" s="402"/>
      <c r="M1131" s="501" t="s">
        <v>3174</v>
      </c>
      <c r="N1131" s="501" t="s">
        <v>3172</v>
      </c>
      <c r="Q1131" s="493" t="s">
        <v>2047</v>
      </c>
    </row>
    <row r="1132" spans="1:22" ht="15.5">
      <c r="A1132" s="508"/>
      <c r="B1132" s="527"/>
      <c r="C1132" s="527"/>
      <c r="D1132" s="510"/>
      <c r="E1132" s="527"/>
      <c r="F1132" s="527"/>
      <c r="G1132" s="527"/>
      <c r="H1132" s="527"/>
      <c r="I1132" s="527"/>
      <c r="J1132" s="527"/>
      <c r="K1132" s="527"/>
      <c r="L1132" s="402"/>
      <c r="M1132" s="501"/>
      <c r="N1132" s="501"/>
      <c r="Q1132" s="493" t="s">
        <v>2047</v>
      </c>
    </row>
    <row r="1133" spans="1:22" ht="15.5">
      <c r="A1133" s="503">
        <v>8</v>
      </c>
      <c r="B1133" s="531">
        <v>5</v>
      </c>
      <c r="C1133" s="531" t="s">
        <v>2060</v>
      </c>
      <c r="D1133" s="494">
        <v>1</v>
      </c>
      <c r="E1133" s="531" t="s">
        <v>2048</v>
      </c>
      <c r="F1133" s="531" t="s">
        <v>2057</v>
      </c>
      <c r="G1133" s="531" t="s">
        <v>2057</v>
      </c>
      <c r="H1133" s="531" t="s">
        <v>2057</v>
      </c>
      <c r="I1133" s="531" t="s">
        <v>2060</v>
      </c>
      <c r="J1133" s="505"/>
      <c r="K1133" s="505"/>
      <c r="L1133" s="402"/>
      <c r="M1133" s="505" t="s">
        <v>3175</v>
      </c>
      <c r="N1133" s="505" t="s">
        <v>1651</v>
      </c>
      <c r="Q1133" s="493" t="s">
        <v>2047</v>
      </c>
    </row>
    <row r="1134" spans="1:22" ht="15.5">
      <c r="A1134" s="503">
        <v>9</v>
      </c>
      <c r="B1134" s="531">
        <v>5</v>
      </c>
      <c r="C1134" s="531" t="s">
        <v>2060</v>
      </c>
      <c r="D1134" s="494">
        <v>1</v>
      </c>
      <c r="E1134" s="531" t="s">
        <v>2048</v>
      </c>
      <c r="F1134" s="531" t="s">
        <v>2057</v>
      </c>
      <c r="G1134" s="531" t="s">
        <v>2057</v>
      </c>
      <c r="H1134" s="531" t="s">
        <v>2057</v>
      </c>
      <c r="I1134" s="531" t="s">
        <v>2060</v>
      </c>
      <c r="J1134" s="531" t="s">
        <v>2057</v>
      </c>
      <c r="K1134" s="505"/>
      <c r="L1134" s="402"/>
      <c r="M1134" s="505" t="s">
        <v>3176</v>
      </c>
      <c r="N1134" s="505" t="s">
        <v>1651</v>
      </c>
      <c r="Q1134" s="493" t="s">
        <v>2047</v>
      </c>
    </row>
    <row r="1135" spans="1:22" ht="15.5">
      <c r="A1135" s="508">
        <v>10</v>
      </c>
      <c r="B1135" s="527">
        <v>5</v>
      </c>
      <c r="C1135" s="527" t="s">
        <v>2060</v>
      </c>
      <c r="D1135" s="510">
        <v>1</v>
      </c>
      <c r="E1135" s="527" t="s">
        <v>2048</v>
      </c>
      <c r="F1135" s="527" t="s">
        <v>2057</v>
      </c>
      <c r="G1135" s="527" t="s">
        <v>2057</v>
      </c>
      <c r="H1135" s="527" t="s">
        <v>2057</v>
      </c>
      <c r="I1135" s="527" t="s">
        <v>2060</v>
      </c>
      <c r="J1135" s="527" t="s">
        <v>2057</v>
      </c>
      <c r="K1135" s="527" t="s">
        <v>2048</v>
      </c>
      <c r="L1135" s="402" t="s">
        <v>1373</v>
      </c>
      <c r="M1135" s="501" t="s">
        <v>1847</v>
      </c>
      <c r="N1135" s="501" t="s">
        <v>1651</v>
      </c>
      <c r="O1135" t="s">
        <v>1373</v>
      </c>
      <c r="P1135" t="e">
        <v>#N/A</v>
      </c>
      <c r="Q1135" s="493">
        <v>49567.6</v>
      </c>
      <c r="R1135">
        <v>30</v>
      </c>
      <c r="U1135" s="500" t="s">
        <v>206</v>
      </c>
      <c r="V1135" s="501">
        <v>0</v>
      </c>
    </row>
    <row r="1136" spans="1:22" ht="15.5">
      <c r="A1136" s="503"/>
      <c r="B1136" s="531"/>
      <c r="C1136" s="531"/>
      <c r="D1136" s="494"/>
      <c r="E1136" s="531"/>
      <c r="F1136" s="531"/>
      <c r="G1136" s="531"/>
      <c r="H1136" s="531"/>
      <c r="I1136" s="531"/>
      <c r="J1136" s="505"/>
      <c r="K1136" s="505"/>
      <c r="L1136" s="402"/>
      <c r="M1136" s="505"/>
      <c r="N1136" s="505"/>
      <c r="Q1136" s="493" t="s">
        <v>2047</v>
      </c>
    </row>
    <row r="1137" spans="1:22" ht="15.5">
      <c r="A1137" s="503">
        <v>8</v>
      </c>
      <c r="B1137" s="531">
        <v>5</v>
      </c>
      <c r="C1137" s="531" t="s">
        <v>2060</v>
      </c>
      <c r="D1137" s="494">
        <v>1</v>
      </c>
      <c r="E1137" s="531" t="s">
        <v>2048</v>
      </c>
      <c r="F1137" s="531" t="s">
        <v>2057</v>
      </c>
      <c r="G1137" s="531" t="s">
        <v>2057</v>
      </c>
      <c r="H1137" s="531" t="s">
        <v>2057</v>
      </c>
      <c r="I1137" s="531" t="s">
        <v>2053</v>
      </c>
      <c r="J1137" s="505"/>
      <c r="K1137" s="505"/>
      <c r="L1137" s="402"/>
      <c r="M1137" s="505" t="s">
        <v>3177</v>
      </c>
      <c r="N1137" s="505" t="s">
        <v>3178</v>
      </c>
      <c r="Q1137" s="493" t="s">
        <v>2047</v>
      </c>
    </row>
    <row r="1138" spans="1:22" ht="15.5">
      <c r="A1138" s="503">
        <v>9</v>
      </c>
      <c r="B1138" s="531">
        <v>5</v>
      </c>
      <c r="C1138" s="531" t="s">
        <v>2060</v>
      </c>
      <c r="D1138" s="494">
        <v>1</v>
      </c>
      <c r="E1138" s="531" t="s">
        <v>2048</v>
      </c>
      <c r="F1138" s="531" t="s">
        <v>2057</v>
      </c>
      <c r="G1138" s="531" t="s">
        <v>2057</v>
      </c>
      <c r="H1138" s="531" t="s">
        <v>2057</v>
      </c>
      <c r="I1138" s="531" t="s">
        <v>2053</v>
      </c>
      <c r="J1138" s="531" t="s">
        <v>2057</v>
      </c>
      <c r="K1138" s="505"/>
      <c r="L1138" s="402"/>
      <c r="M1138" s="505" t="s">
        <v>3179</v>
      </c>
      <c r="N1138" s="505" t="s">
        <v>3178</v>
      </c>
      <c r="Q1138" s="493" t="s">
        <v>2047</v>
      </c>
    </row>
    <row r="1139" spans="1:22" ht="15.5">
      <c r="A1139" s="508">
        <v>10</v>
      </c>
      <c r="B1139" s="527">
        <v>5</v>
      </c>
      <c r="C1139" s="527" t="s">
        <v>2060</v>
      </c>
      <c r="D1139" s="510">
        <v>1</v>
      </c>
      <c r="E1139" s="527" t="s">
        <v>2048</v>
      </c>
      <c r="F1139" s="527" t="s">
        <v>2057</v>
      </c>
      <c r="G1139" s="527" t="s">
        <v>2057</v>
      </c>
      <c r="H1139" s="527" t="s">
        <v>2057</v>
      </c>
      <c r="I1139" s="527" t="s">
        <v>2053</v>
      </c>
      <c r="J1139" s="527" t="s">
        <v>2057</v>
      </c>
      <c r="K1139" s="527" t="s">
        <v>2048</v>
      </c>
      <c r="L1139" s="402"/>
      <c r="M1139" s="501" t="s">
        <v>3180</v>
      </c>
      <c r="N1139" s="501" t="s">
        <v>3178</v>
      </c>
      <c r="Q1139" s="493" t="s">
        <v>2047</v>
      </c>
    </row>
    <row r="1140" spans="1:22" ht="15.5">
      <c r="A1140" s="503"/>
      <c r="B1140" s="531"/>
      <c r="C1140" s="531"/>
      <c r="D1140" s="494"/>
      <c r="E1140" s="531"/>
      <c r="F1140" s="531"/>
      <c r="G1140" s="531"/>
      <c r="H1140" s="531"/>
      <c r="I1140" s="531"/>
      <c r="J1140" s="505"/>
      <c r="K1140" s="505"/>
      <c r="L1140" s="402"/>
      <c r="M1140" s="505"/>
      <c r="N1140" s="505"/>
      <c r="Q1140" s="493" t="s">
        <v>2047</v>
      </c>
    </row>
    <row r="1141" spans="1:22" ht="15.5">
      <c r="A1141" s="503">
        <v>9</v>
      </c>
      <c r="B1141" s="531">
        <v>5</v>
      </c>
      <c r="C1141" s="531" t="s">
        <v>2060</v>
      </c>
      <c r="D1141" s="494">
        <v>1</v>
      </c>
      <c r="E1141" s="531" t="s">
        <v>2048</v>
      </c>
      <c r="F1141" s="531" t="s">
        <v>2057</v>
      </c>
      <c r="G1141" s="531" t="s">
        <v>2057</v>
      </c>
      <c r="H1141" s="531" t="s">
        <v>2057</v>
      </c>
      <c r="I1141" s="531" t="s">
        <v>2060</v>
      </c>
      <c r="J1141" s="531" t="s">
        <v>2060</v>
      </c>
      <c r="K1141" s="505"/>
      <c r="L1141" s="402"/>
      <c r="M1141" s="505" t="s">
        <v>3181</v>
      </c>
      <c r="N1141" s="505" t="s">
        <v>1648</v>
      </c>
      <c r="Q1141" s="493" t="s">
        <v>2047</v>
      </c>
    </row>
    <row r="1142" spans="1:22" ht="15.5">
      <c r="A1142" s="508">
        <v>10</v>
      </c>
      <c r="B1142" s="527">
        <v>5</v>
      </c>
      <c r="C1142" s="527" t="s">
        <v>2060</v>
      </c>
      <c r="D1142" s="510">
        <v>1</v>
      </c>
      <c r="E1142" s="527" t="s">
        <v>2048</v>
      </c>
      <c r="F1142" s="527" t="s">
        <v>2057</v>
      </c>
      <c r="G1142" s="527" t="s">
        <v>2057</v>
      </c>
      <c r="H1142" s="527" t="s">
        <v>2057</v>
      </c>
      <c r="I1142" s="527" t="s">
        <v>2060</v>
      </c>
      <c r="J1142" s="527" t="s">
        <v>2060</v>
      </c>
      <c r="K1142" s="527" t="s">
        <v>2048</v>
      </c>
      <c r="L1142" s="402" t="s">
        <v>1377</v>
      </c>
      <c r="M1142" s="501" t="s">
        <v>1844</v>
      </c>
      <c r="N1142" s="501" t="s">
        <v>1648</v>
      </c>
      <c r="O1142" t="s">
        <v>1377</v>
      </c>
      <c r="P1142" t="e">
        <v>#N/A</v>
      </c>
      <c r="Q1142" s="493">
        <v>13233.84</v>
      </c>
      <c r="R1142">
        <v>30</v>
      </c>
      <c r="U1142" s="500" t="s">
        <v>206</v>
      </c>
      <c r="V1142" s="501">
        <v>0</v>
      </c>
    </row>
    <row r="1143" spans="1:22" ht="15.5">
      <c r="A1143" s="508"/>
      <c r="B1143" s="550"/>
      <c r="C1143" s="550"/>
      <c r="D1143" s="530"/>
      <c r="E1143" s="550"/>
      <c r="F1143" s="550"/>
      <c r="G1143" s="550"/>
      <c r="H1143" s="550"/>
      <c r="I1143" s="550"/>
      <c r="J1143" s="550"/>
      <c r="K1143" s="550"/>
      <c r="L1143" s="402"/>
      <c r="M1143" s="544"/>
      <c r="N1143" s="544"/>
      <c r="U1143" s="500"/>
      <c r="V1143" s="501"/>
    </row>
    <row r="1144" spans="1:22" ht="15.5">
      <c r="A1144" s="503">
        <v>3</v>
      </c>
      <c r="B1144" s="531">
        <v>5</v>
      </c>
      <c r="C1144" s="531" t="s">
        <v>2060</v>
      </c>
      <c r="D1144" s="494">
        <v>2</v>
      </c>
      <c r="E1144" s="531"/>
      <c r="F1144" s="531"/>
      <c r="G1144" s="531"/>
      <c r="H1144" s="531"/>
      <c r="I1144" s="505"/>
      <c r="J1144" s="505"/>
      <c r="K1144" s="505"/>
      <c r="L1144" s="402"/>
      <c r="M1144" s="505" t="s">
        <v>871</v>
      </c>
      <c r="N1144" s="505" t="s">
        <v>3182</v>
      </c>
      <c r="Q1144" s="493" t="s">
        <v>2047</v>
      </c>
    </row>
    <row r="1145" spans="1:22" ht="15.5">
      <c r="A1145" s="503">
        <v>4</v>
      </c>
      <c r="B1145" s="531">
        <v>5</v>
      </c>
      <c r="C1145" s="531" t="s">
        <v>2060</v>
      </c>
      <c r="D1145" s="494">
        <v>2</v>
      </c>
      <c r="E1145" s="531" t="s">
        <v>2048</v>
      </c>
      <c r="F1145" s="531"/>
      <c r="G1145" s="531"/>
      <c r="H1145" s="531"/>
      <c r="I1145" s="505"/>
      <c r="J1145" s="505"/>
      <c r="K1145" s="505"/>
      <c r="L1145" s="402"/>
      <c r="M1145" s="505" t="s">
        <v>3183</v>
      </c>
      <c r="N1145" s="505" t="s">
        <v>1649</v>
      </c>
      <c r="Q1145" s="493" t="s">
        <v>2047</v>
      </c>
    </row>
    <row r="1146" spans="1:22" ht="15.5">
      <c r="A1146" s="503">
        <v>5</v>
      </c>
      <c r="B1146" s="531">
        <v>5</v>
      </c>
      <c r="C1146" s="531" t="s">
        <v>2060</v>
      </c>
      <c r="D1146" s="494">
        <v>2</v>
      </c>
      <c r="E1146" s="531" t="s">
        <v>2048</v>
      </c>
      <c r="F1146" s="531" t="s">
        <v>2057</v>
      </c>
      <c r="G1146" s="531"/>
      <c r="H1146" s="531"/>
      <c r="I1146" s="505"/>
      <c r="J1146" s="505"/>
      <c r="K1146" s="505"/>
      <c r="L1146" s="402"/>
      <c r="M1146" s="505" t="s">
        <v>3184</v>
      </c>
      <c r="N1146" s="505" t="s">
        <v>1649</v>
      </c>
      <c r="Q1146" s="493" t="s">
        <v>2047</v>
      </c>
    </row>
    <row r="1147" spans="1:22" ht="15.5">
      <c r="A1147" s="503">
        <v>6</v>
      </c>
      <c r="B1147" s="531">
        <v>5</v>
      </c>
      <c r="C1147" s="531" t="s">
        <v>2060</v>
      </c>
      <c r="D1147" s="494">
        <v>2</v>
      </c>
      <c r="E1147" s="531" t="s">
        <v>2048</v>
      </c>
      <c r="F1147" s="531" t="s">
        <v>2057</v>
      </c>
      <c r="G1147" s="531" t="s">
        <v>2057</v>
      </c>
      <c r="H1147" s="531"/>
      <c r="I1147" s="505"/>
      <c r="J1147" s="505"/>
      <c r="K1147" s="505"/>
      <c r="L1147" s="402"/>
      <c r="M1147" s="505" t="s">
        <v>3185</v>
      </c>
      <c r="N1147" s="505" t="s">
        <v>1649</v>
      </c>
      <c r="Q1147" s="493" t="s">
        <v>2047</v>
      </c>
    </row>
    <row r="1148" spans="1:22" ht="15.5">
      <c r="A1148" s="503">
        <v>7</v>
      </c>
      <c r="B1148" s="531">
        <v>5</v>
      </c>
      <c r="C1148" s="531" t="s">
        <v>2060</v>
      </c>
      <c r="D1148" s="494">
        <v>2</v>
      </c>
      <c r="E1148" s="531" t="s">
        <v>2048</v>
      </c>
      <c r="F1148" s="531" t="s">
        <v>2057</v>
      </c>
      <c r="G1148" s="531" t="s">
        <v>2057</v>
      </c>
      <c r="H1148" s="531" t="s">
        <v>2057</v>
      </c>
      <c r="I1148" s="505"/>
      <c r="J1148" s="505"/>
      <c r="K1148" s="505"/>
      <c r="L1148" s="402"/>
      <c r="M1148" s="505" t="s">
        <v>3186</v>
      </c>
      <c r="N1148" s="505" t="s">
        <v>1649</v>
      </c>
      <c r="Q1148" s="493" t="s">
        <v>2047</v>
      </c>
    </row>
    <row r="1149" spans="1:22" ht="15.5">
      <c r="A1149" s="503">
        <v>8</v>
      </c>
      <c r="B1149" s="531">
        <v>5</v>
      </c>
      <c r="C1149" s="531" t="s">
        <v>2060</v>
      </c>
      <c r="D1149" s="494">
        <v>2</v>
      </c>
      <c r="E1149" s="531" t="s">
        <v>2048</v>
      </c>
      <c r="F1149" s="531" t="s">
        <v>2057</v>
      </c>
      <c r="G1149" s="531" t="s">
        <v>2057</v>
      </c>
      <c r="H1149" s="531" t="s">
        <v>2057</v>
      </c>
      <c r="I1149" s="531" t="s">
        <v>2060</v>
      </c>
      <c r="J1149" s="505"/>
      <c r="K1149" s="505"/>
      <c r="L1149" s="402"/>
      <c r="M1149" s="505" t="s">
        <v>3187</v>
      </c>
      <c r="N1149" s="505" t="s">
        <v>1649</v>
      </c>
      <c r="Q1149" s="493" t="s">
        <v>2047</v>
      </c>
    </row>
    <row r="1150" spans="1:22" ht="15.5">
      <c r="A1150" s="503">
        <v>9</v>
      </c>
      <c r="B1150" s="531">
        <v>5</v>
      </c>
      <c r="C1150" s="531" t="s">
        <v>2060</v>
      </c>
      <c r="D1150" s="494">
        <v>2</v>
      </c>
      <c r="E1150" s="531" t="s">
        <v>2048</v>
      </c>
      <c r="F1150" s="531" t="s">
        <v>2057</v>
      </c>
      <c r="G1150" s="531" t="s">
        <v>2057</v>
      </c>
      <c r="H1150" s="531" t="s">
        <v>2057</v>
      </c>
      <c r="I1150" s="531" t="s">
        <v>2060</v>
      </c>
      <c r="J1150" s="531" t="s">
        <v>2057</v>
      </c>
      <c r="K1150" s="505"/>
      <c r="L1150" s="402"/>
      <c r="M1150" s="505" t="s">
        <v>3188</v>
      </c>
      <c r="N1150" s="505" t="s">
        <v>1649</v>
      </c>
      <c r="Q1150" s="493" t="s">
        <v>2047</v>
      </c>
    </row>
    <row r="1151" spans="1:22" ht="15.5">
      <c r="A1151" s="508">
        <v>10</v>
      </c>
      <c r="B1151" s="527">
        <v>5</v>
      </c>
      <c r="C1151" s="527" t="s">
        <v>2060</v>
      </c>
      <c r="D1151" s="510">
        <v>2</v>
      </c>
      <c r="E1151" s="527" t="s">
        <v>2048</v>
      </c>
      <c r="F1151" s="527" t="s">
        <v>2057</v>
      </c>
      <c r="G1151" s="527" t="s">
        <v>2057</v>
      </c>
      <c r="H1151" s="527" t="s">
        <v>2057</v>
      </c>
      <c r="I1151" s="527" t="s">
        <v>2060</v>
      </c>
      <c r="J1151" s="527" t="s">
        <v>2057</v>
      </c>
      <c r="K1151" s="527" t="s">
        <v>2048</v>
      </c>
      <c r="L1151" s="402" t="s">
        <v>1369</v>
      </c>
      <c r="M1151" s="501" t="s">
        <v>1845</v>
      </c>
      <c r="N1151" s="501" t="s">
        <v>1649</v>
      </c>
      <c r="O1151" t="s">
        <v>1369</v>
      </c>
      <c r="P1151" t="e">
        <v>#N/A</v>
      </c>
      <c r="Q1151" s="493">
        <v>335132.15000000002</v>
      </c>
      <c r="R1151">
        <v>30</v>
      </c>
      <c r="U1151" s="500" t="s">
        <v>206</v>
      </c>
      <c r="V1151" s="501">
        <v>0</v>
      </c>
    </row>
    <row r="1152" spans="1:22" ht="15.5">
      <c r="A1152" s="503"/>
      <c r="B1152" s="531"/>
      <c r="C1152" s="531"/>
      <c r="D1152" s="494"/>
      <c r="E1152" s="531"/>
      <c r="F1152" s="531"/>
      <c r="G1152" s="531"/>
      <c r="H1152" s="531"/>
      <c r="I1152" s="531"/>
      <c r="J1152" s="505"/>
      <c r="K1152" s="505"/>
      <c r="L1152" s="402"/>
      <c r="M1152" s="505"/>
      <c r="N1152" s="505"/>
      <c r="Q1152" s="493" t="s">
        <v>2047</v>
      </c>
    </row>
    <row r="1153" spans="1:22" ht="15.5">
      <c r="A1153" s="503">
        <v>8</v>
      </c>
      <c r="B1153" s="531">
        <v>5</v>
      </c>
      <c r="C1153" s="531" t="s">
        <v>2060</v>
      </c>
      <c r="D1153" s="494">
        <v>2</v>
      </c>
      <c r="E1153" s="531" t="s">
        <v>2048</v>
      </c>
      <c r="F1153" s="531" t="s">
        <v>2057</v>
      </c>
      <c r="G1153" s="531" t="s">
        <v>2057</v>
      </c>
      <c r="H1153" s="531" t="s">
        <v>2057</v>
      </c>
      <c r="I1153" s="531" t="s">
        <v>2053</v>
      </c>
      <c r="J1153" s="505"/>
      <c r="K1153" s="505"/>
      <c r="L1153" s="402"/>
      <c r="M1153" s="505" t="s">
        <v>3189</v>
      </c>
      <c r="N1153" s="505" t="s">
        <v>1755</v>
      </c>
      <c r="Q1153" s="493" t="s">
        <v>2047</v>
      </c>
    </row>
    <row r="1154" spans="1:22" ht="15.5">
      <c r="A1154" s="503">
        <v>9</v>
      </c>
      <c r="B1154" s="531">
        <v>5</v>
      </c>
      <c r="C1154" s="531" t="s">
        <v>2060</v>
      </c>
      <c r="D1154" s="494">
        <v>2</v>
      </c>
      <c r="E1154" s="531" t="s">
        <v>2048</v>
      </c>
      <c r="F1154" s="531" t="s">
        <v>2057</v>
      </c>
      <c r="G1154" s="531" t="s">
        <v>2057</v>
      </c>
      <c r="H1154" s="531" t="s">
        <v>2057</v>
      </c>
      <c r="I1154" s="531" t="s">
        <v>2053</v>
      </c>
      <c r="J1154" s="531" t="s">
        <v>2057</v>
      </c>
      <c r="K1154" s="505"/>
      <c r="L1154" s="402"/>
      <c r="M1154" s="505" t="s">
        <v>3190</v>
      </c>
      <c r="N1154" s="505" t="s">
        <v>1755</v>
      </c>
      <c r="Q1154" s="493" t="s">
        <v>2047</v>
      </c>
    </row>
    <row r="1155" spans="1:22" ht="15.5">
      <c r="A1155" s="508">
        <v>10</v>
      </c>
      <c r="B1155" s="527">
        <v>5</v>
      </c>
      <c r="C1155" s="527" t="s">
        <v>2060</v>
      </c>
      <c r="D1155" s="510">
        <v>2</v>
      </c>
      <c r="E1155" s="527" t="s">
        <v>2048</v>
      </c>
      <c r="F1155" s="527" t="s">
        <v>2057</v>
      </c>
      <c r="G1155" s="527" t="s">
        <v>2057</v>
      </c>
      <c r="H1155" s="527" t="s">
        <v>2057</v>
      </c>
      <c r="I1155" s="527" t="s">
        <v>2053</v>
      </c>
      <c r="J1155" s="527" t="s">
        <v>2057</v>
      </c>
      <c r="K1155" s="527" t="s">
        <v>2048</v>
      </c>
      <c r="L1155" s="402" t="s">
        <v>1379</v>
      </c>
      <c r="M1155" s="501" t="s">
        <v>1938</v>
      </c>
      <c r="N1155" s="501" t="s">
        <v>1755</v>
      </c>
      <c r="O1155" t="s">
        <v>1379</v>
      </c>
      <c r="P1155" t="e">
        <v>#N/A</v>
      </c>
      <c r="Q1155" s="493">
        <v>843026.68</v>
      </c>
      <c r="R1155">
        <v>30</v>
      </c>
      <c r="U1155" s="500" t="s">
        <v>206</v>
      </c>
      <c r="V1155" s="501">
        <v>0</v>
      </c>
    </row>
    <row r="1156" spans="1:22" ht="15.5">
      <c r="A1156" s="503"/>
      <c r="B1156" s="531"/>
      <c r="C1156" s="531"/>
      <c r="D1156" s="494"/>
      <c r="E1156" s="531"/>
      <c r="F1156" s="531"/>
      <c r="G1156" s="531"/>
      <c r="H1156" s="531"/>
      <c r="I1156" s="531"/>
      <c r="J1156" s="505"/>
      <c r="K1156" s="505"/>
      <c r="L1156" s="402"/>
      <c r="M1156" s="505"/>
      <c r="N1156" s="505"/>
      <c r="Q1156" s="493" t="s">
        <v>2047</v>
      </c>
    </row>
    <row r="1157" spans="1:22" ht="15.5">
      <c r="A1157" s="503">
        <v>8</v>
      </c>
      <c r="B1157" s="531">
        <v>5</v>
      </c>
      <c r="C1157" s="531" t="s">
        <v>2060</v>
      </c>
      <c r="D1157" s="494">
        <v>1</v>
      </c>
      <c r="E1157" s="531" t="s">
        <v>2048</v>
      </c>
      <c r="F1157" s="531" t="s">
        <v>2057</v>
      </c>
      <c r="G1157" s="531" t="s">
        <v>2057</v>
      </c>
      <c r="H1157" s="531" t="s">
        <v>2057</v>
      </c>
      <c r="I1157" s="531" t="s">
        <v>2071</v>
      </c>
      <c r="J1157" s="505"/>
      <c r="K1157" s="505"/>
      <c r="L1157" s="402"/>
      <c r="M1157" s="505" t="s">
        <v>3191</v>
      </c>
      <c r="N1157" s="505" t="s">
        <v>3192</v>
      </c>
      <c r="Q1157" s="493" t="s">
        <v>2047</v>
      </c>
    </row>
    <row r="1158" spans="1:22" ht="15.5">
      <c r="A1158" s="503">
        <v>9</v>
      </c>
      <c r="B1158" s="531">
        <v>5</v>
      </c>
      <c r="C1158" s="531" t="s">
        <v>2060</v>
      </c>
      <c r="D1158" s="494">
        <v>1</v>
      </c>
      <c r="E1158" s="531" t="s">
        <v>2048</v>
      </c>
      <c r="F1158" s="531" t="s">
        <v>2057</v>
      </c>
      <c r="G1158" s="531" t="s">
        <v>2057</v>
      </c>
      <c r="H1158" s="531" t="s">
        <v>2057</v>
      </c>
      <c r="I1158" s="531" t="s">
        <v>2071</v>
      </c>
      <c r="J1158" s="531" t="s">
        <v>2057</v>
      </c>
      <c r="K1158" s="505"/>
      <c r="L1158" s="402"/>
      <c r="M1158" s="505" t="s">
        <v>3193</v>
      </c>
      <c r="N1158" s="505" t="s">
        <v>3192</v>
      </c>
      <c r="Q1158" s="493" t="s">
        <v>2047</v>
      </c>
    </row>
    <row r="1159" spans="1:22" ht="15.5">
      <c r="A1159" s="508">
        <v>10</v>
      </c>
      <c r="B1159" s="527">
        <v>5</v>
      </c>
      <c r="C1159" s="527" t="s">
        <v>2060</v>
      </c>
      <c r="D1159" s="510">
        <v>1</v>
      </c>
      <c r="E1159" s="527" t="s">
        <v>2048</v>
      </c>
      <c r="F1159" s="527" t="s">
        <v>2057</v>
      </c>
      <c r="G1159" s="527" t="s">
        <v>2057</v>
      </c>
      <c r="H1159" s="527" t="s">
        <v>2057</v>
      </c>
      <c r="I1159" s="527" t="s">
        <v>2071</v>
      </c>
      <c r="J1159" s="527" t="s">
        <v>2057</v>
      </c>
      <c r="K1159" s="527" t="s">
        <v>2048</v>
      </c>
      <c r="L1159" s="402" t="s">
        <v>3194</v>
      </c>
      <c r="M1159" s="501" t="s">
        <v>3195</v>
      </c>
      <c r="N1159" s="501" t="s">
        <v>3192</v>
      </c>
      <c r="O1159" t="s">
        <v>3194</v>
      </c>
      <c r="P1159" t="e">
        <v>#N/A</v>
      </c>
      <c r="Q1159" s="493">
        <v>0</v>
      </c>
      <c r="R1159">
        <v>30</v>
      </c>
      <c r="U1159" s="500" t="s">
        <v>206</v>
      </c>
      <c r="V1159" s="501">
        <v>0</v>
      </c>
    </row>
    <row r="1160" spans="1:22">
      <c r="L1160" s="402"/>
      <c r="Q1160" s="493" t="s">
        <v>2047</v>
      </c>
    </row>
    <row r="1161" spans="1:22" ht="15.5">
      <c r="A1161" s="503">
        <v>4</v>
      </c>
      <c r="B1161" s="531">
        <v>5</v>
      </c>
      <c r="C1161" s="531" t="s">
        <v>2060</v>
      </c>
      <c r="D1161" s="494">
        <v>1</v>
      </c>
      <c r="E1161" s="531" t="s">
        <v>2123</v>
      </c>
      <c r="F1161" s="531"/>
      <c r="G1161" s="505"/>
      <c r="H1161" s="505"/>
      <c r="I1161" s="505"/>
      <c r="J1161" s="505"/>
      <c r="K1161" s="505"/>
      <c r="L1161" s="402"/>
      <c r="M1161" s="505" t="s">
        <v>3196</v>
      </c>
      <c r="N1161" s="505" t="s">
        <v>3197</v>
      </c>
      <c r="Q1161" s="493" t="s">
        <v>2047</v>
      </c>
    </row>
    <row r="1162" spans="1:22" ht="15.5">
      <c r="A1162" s="503">
        <v>5</v>
      </c>
      <c r="B1162" s="531">
        <v>5</v>
      </c>
      <c r="C1162" s="531" t="s">
        <v>2060</v>
      </c>
      <c r="D1162" s="494">
        <v>1</v>
      </c>
      <c r="E1162" s="531" t="s">
        <v>2123</v>
      </c>
      <c r="F1162" s="531" t="s">
        <v>2057</v>
      </c>
      <c r="G1162" s="505"/>
      <c r="H1162" s="505"/>
      <c r="I1162" s="505"/>
      <c r="J1162" s="505"/>
      <c r="K1162" s="505"/>
      <c r="L1162" s="402"/>
      <c r="M1162" s="505" t="s">
        <v>3198</v>
      </c>
      <c r="N1162" s="505" t="s">
        <v>3197</v>
      </c>
      <c r="Q1162" s="493" t="s">
        <v>2047</v>
      </c>
    </row>
    <row r="1163" spans="1:22" ht="15.5">
      <c r="A1163" s="503">
        <v>6</v>
      </c>
      <c r="B1163" s="531">
        <v>5</v>
      </c>
      <c r="C1163" s="531" t="s">
        <v>2060</v>
      </c>
      <c r="D1163" s="494">
        <v>1</v>
      </c>
      <c r="E1163" s="531" t="s">
        <v>2123</v>
      </c>
      <c r="F1163" s="531" t="s">
        <v>2057</v>
      </c>
      <c r="G1163" s="531" t="s">
        <v>2057</v>
      </c>
      <c r="H1163" s="505"/>
      <c r="I1163" s="505"/>
      <c r="J1163" s="505"/>
      <c r="K1163" s="505"/>
      <c r="L1163" s="402"/>
      <c r="M1163" s="505" t="s">
        <v>3199</v>
      </c>
      <c r="N1163" s="505" t="s">
        <v>3197</v>
      </c>
      <c r="Q1163" s="493" t="s">
        <v>2047</v>
      </c>
    </row>
    <row r="1164" spans="1:22" ht="15.5">
      <c r="A1164" s="503">
        <v>7</v>
      </c>
      <c r="B1164" s="531">
        <v>5</v>
      </c>
      <c r="C1164" s="531" t="s">
        <v>2060</v>
      </c>
      <c r="D1164" s="494">
        <v>1</v>
      </c>
      <c r="E1164" s="531" t="s">
        <v>2123</v>
      </c>
      <c r="F1164" s="531" t="s">
        <v>2057</v>
      </c>
      <c r="G1164" s="531" t="s">
        <v>2057</v>
      </c>
      <c r="H1164" s="531" t="s">
        <v>2057</v>
      </c>
      <c r="I1164" s="505"/>
      <c r="J1164" s="505"/>
      <c r="K1164" s="505"/>
      <c r="L1164" s="402"/>
      <c r="M1164" s="505" t="s">
        <v>3200</v>
      </c>
      <c r="N1164" s="505" t="s">
        <v>3197</v>
      </c>
      <c r="Q1164" s="493" t="s">
        <v>2047</v>
      </c>
    </row>
    <row r="1165" spans="1:22" ht="15.5">
      <c r="A1165" s="503">
        <v>8</v>
      </c>
      <c r="B1165" s="531">
        <v>5</v>
      </c>
      <c r="C1165" s="531" t="s">
        <v>2060</v>
      </c>
      <c r="D1165" s="494">
        <v>1</v>
      </c>
      <c r="E1165" s="531" t="s">
        <v>2123</v>
      </c>
      <c r="F1165" s="531" t="s">
        <v>2057</v>
      </c>
      <c r="G1165" s="531" t="s">
        <v>2057</v>
      </c>
      <c r="H1165" s="531" t="s">
        <v>2057</v>
      </c>
      <c r="I1165" s="531" t="s">
        <v>2048</v>
      </c>
      <c r="J1165" s="505"/>
      <c r="K1165" s="505"/>
      <c r="L1165" s="402"/>
      <c r="M1165" s="505" t="s">
        <v>3201</v>
      </c>
      <c r="N1165" s="505" t="s">
        <v>3202</v>
      </c>
      <c r="Q1165" s="493" t="s">
        <v>2047</v>
      </c>
    </row>
    <row r="1166" spans="1:22" ht="15.5">
      <c r="A1166" s="503">
        <v>9</v>
      </c>
      <c r="B1166" s="531">
        <v>5</v>
      </c>
      <c r="C1166" s="531" t="s">
        <v>2060</v>
      </c>
      <c r="D1166" s="494">
        <v>1</v>
      </c>
      <c r="E1166" s="531" t="s">
        <v>2123</v>
      </c>
      <c r="F1166" s="531" t="s">
        <v>2057</v>
      </c>
      <c r="G1166" s="531" t="s">
        <v>2057</v>
      </c>
      <c r="H1166" s="531" t="s">
        <v>2057</v>
      </c>
      <c r="I1166" s="531" t="s">
        <v>2048</v>
      </c>
      <c r="J1166" s="531" t="s">
        <v>2057</v>
      </c>
      <c r="K1166" s="505"/>
      <c r="L1166" s="402"/>
      <c r="M1166" s="505" t="s">
        <v>3203</v>
      </c>
      <c r="N1166" s="505" t="s">
        <v>3202</v>
      </c>
      <c r="Q1166" s="493" t="s">
        <v>2047</v>
      </c>
    </row>
    <row r="1167" spans="1:22" ht="15.5">
      <c r="A1167" s="508">
        <v>10</v>
      </c>
      <c r="B1167" s="527">
        <v>5</v>
      </c>
      <c r="C1167" s="527" t="s">
        <v>2060</v>
      </c>
      <c r="D1167" s="510">
        <v>1</v>
      </c>
      <c r="E1167" s="527" t="s">
        <v>2123</v>
      </c>
      <c r="F1167" s="527" t="s">
        <v>2057</v>
      </c>
      <c r="G1167" s="527" t="s">
        <v>2057</v>
      </c>
      <c r="H1167" s="527" t="s">
        <v>2057</v>
      </c>
      <c r="I1167" s="527" t="s">
        <v>2048</v>
      </c>
      <c r="J1167" s="527" t="s">
        <v>2057</v>
      </c>
      <c r="K1167" s="527" t="s">
        <v>2048</v>
      </c>
      <c r="L1167" s="402"/>
      <c r="M1167" s="501" t="s">
        <v>3204</v>
      </c>
      <c r="N1167" s="501" t="s">
        <v>3202</v>
      </c>
      <c r="Q1167" s="493" t="s">
        <v>2047</v>
      </c>
    </row>
    <row r="1168" spans="1:22" ht="15.5">
      <c r="A1168" s="508"/>
      <c r="B1168" s="527"/>
      <c r="C1168" s="527"/>
      <c r="D1168" s="510"/>
      <c r="E1168" s="527"/>
      <c r="F1168" s="527"/>
      <c r="G1168" s="527"/>
      <c r="H1168" s="527"/>
      <c r="I1168" s="527"/>
      <c r="J1168" s="527"/>
      <c r="K1168" s="527"/>
      <c r="L1168" s="402"/>
      <c r="M1168" s="501"/>
      <c r="N1168" s="501"/>
      <c r="Q1168" s="493" t="s">
        <v>2047</v>
      </c>
    </row>
    <row r="1169" spans="1:22" ht="15.5">
      <c r="A1169" s="503">
        <v>8</v>
      </c>
      <c r="B1169" s="531">
        <v>5</v>
      </c>
      <c r="C1169" s="531" t="s">
        <v>2060</v>
      </c>
      <c r="D1169" s="494">
        <v>1</v>
      </c>
      <c r="E1169" s="531" t="s">
        <v>2123</v>
      </c>
      <c r="F1169" s="531" t="s">
        <v>2057</v>
      </c>
      <c r="G1169" s="531" t="s">
        <v>2057</v>
      </c>
      <c r="H1169" s="531" t="s">
        <v>2057</v>
      </c>
      <c r="I1169" s="531" t="s">
        <v>2060</v>
      </c>
      <c r="J1169" s="505"/>
      <c r="K1169" s="505"/>
      <c r="L1169" s="402"/>
      <c r="M1169" s="505" t="s">
        <v>3205</v>
      </c>
      <c r="N1169" s="505" t="s">
        <v>1650</v>
      </c>
      <c r="Q1169" s="493" t="s">
        <v>2047</v>
      </c>
    </row>
    <row r="1170" spans="1:22" ht="15.5">
      <c r="A1170" s="503">
        <v>9</v>
      </c>
      <c r="B1170" s="531">
        <v>5</v>
      </c>
      <c r="C1170" s="531" t="s">
        <v>2060</v>
      </c>
      <c r="D1170" s="494">
        <v>1</v>
      </c>
      <c r="E1170" s="531" t="s">
        <v>2123</v>
      </c>
      <c r="F1170" s="531" t="s">
        <v>2057</v>
      </c>
      <c r="G1170" s="531" t="s">
        <v>2057</v>
      </c>
      <c r="H1170" s="531" t="s">
        <v>2057</v>
      </c>
      <c r="I1170" s="531" t="s">
        <v>2060</v>
      </c>
      <c r="J1170" s="531" t="s">
        <v>2057</v>
      </c>
      <c r="K1170" s="505"/>
      <c r="L1170" s="402"/>
      <c r="M1170" s="505" t="s">
        <v>3206</v>
      </c>
      <c r="N1170" s="505" t="s">
        <v>1650</v>
      </c>
      <c r="Q1170" s="493" t="s">
        <v>2047</v>
      </c>
    </row>
    <row r="1171" spans="1:22" ht="15.5">
      <c r="A1171" s="508">
        <v>10</v>
      </c>
      <c r="B1171" s="527">
        <v>5</v>
      </c>
      <c r="C1171" s="527" t="s">
        <v>2060</v>
      </c>
      <c r="D1171" s="510">
        <v>1</v>
      </c>
      <c r="E1171" s="527" t="s">
        <v>2123</v>
      </c>
      <c r="F1171" s="527" t="s">
        <v>2057</v>
      </c>
      <c r="G1171" s="527" t="s">
        <v>2057</v>
      </c>
      <c r="H1171" s="527" t="s">
        <v>2057</v>
      </c>
      <c r="I1171" s="527" t="s">
        <v>2060</v>
      </c>
      <c r="J1171" s="527" t="s">
        <v>2057</v>
      </c>
      <c r="K1171" s="527" t="s">
        <v>2048</v>
      </c>
      <c r="L1171" s="402" t="s">
        <v>1261</v>
      </c>
      <c r="M1171" s="501" t="s">
        <v>1846</v>
      </c>
      <c r="N1171" s="501" t="s">
        <v>1650</v>
      </c>
      <c r="O1171" t="s">
        <v>1261</v>
      </c>
      <c r="P1171" t="e">
        <v>#N/A</v>
      </c>
      <c r="Q1171" s="493">
        <v>1672.5</v>
      </c>
      <c r="R1171">
        <v>30</v>
      </c>
      <c r="U1171" s="500" t="s">
        <v>206</v>
      </c>
      <c r="V1171" s="501">
        <v>0</v>
      </c>
    </row>
    <row r="1172" spans="1:22" ht="15.5">
      <c r="A1172" s="508">
        <v>10</v>
      </c>
      <c r="B1172" s="527">
        <v>5</v>
      </c>
      <c r="C1172" s="527" t="s">
        <v>2060</v>
      </c>
      <c r="D1172" s="510">
        <v>1</v>
      </c>
      <c r="E1172" s="527" t="s">
        <v>2123</v>
      </c>
      <c r="F1172" s="527" t="s">
        <v>2057</v>
      </c>
      <c r="G1172" s="527" t="s">
        <v>2057</v>
      </c>
      <c r="H1172" s="527" t="s">
        <v>2057</v>
      </c>
      <c r="I1172" s="527" t="s">
        <v>2060</v>
      </c>
      <c r="J1172" s="527" t="s">
        <v>2057</v>
      </c>
      <c r="K1172" s="527" t="s">
        <v>2048</v>
      </c>
      <c r="L1172" s="402" t="s">
        <v>1268</v>
      </c>
      <c r="M1172" s="501" t="s">
        <v>1846</v>
      </c>
      <c r="N1172" s="501" t="s">
        <v>1650</v>
      </c>
      <c r="O1172" t="s">
        <v>1268</v>
      </c>
      <c r="P1172" t="e">
        <v>#N/A</v>
      </c>
      <c r="Q1172" s="493">
        <v>1618.95</v>
      </c>
      <c r="R1172">
        <v>30</v>
      </c>
      <c r="U1172" s="500" t="s">
        <v>206</v>
      </c>
      <c r="V1172" s="501">
        <v>0</v>
      </c>
    </row>
    <row r="1173" spans="1:22" ht="15.5">
      <c r="A1173" s="508">
        <v>10</v>
      </c>
      <c r="B1173" s="527">
        <v>5</v>
      </c>
      <c r="C1173" s="527" t="s">
        <v>2060</v>
      </c>
      <c r="D1173" s="510">
        <v>1</v>
      </c>
      <c r="E1173" s="527" t="s">
        <v>2123</v>
      </c>
      <c r="F1173" s="527" t="s">
        <v>2057</v>
      </c>
      <c r="G1173" s="527" t="s">
        <v>2057</v>
      </c>
      <c r="H1173" s="527" t="s">
        <v>2057</v>
      </c>
      <c r="I1173" s="527" t="s">
        <v>2060</v>
      </c>
      <c r="J1173" s="527" t="s">
        <v>2057</v>
      </c>
      <c r="K1173" s="527" t="s">
        <v>2048</v>
      </c>
      <c r="L1173" s="402" t="s">
        <v>3207</v>
      </c>
      <c r="M1173" s="501" t="s">
        <v>1846</v>
      </c>
      <c r="N1173" s="501" t="s">
        <v>1650</v>
      </c>
      <c r="O1173" t="s">
        <v>3207</v>
      </c>
      <c r="P1173" t="e">
        <v>#N/A</v>
      </c>
      <c r="Q1173" s="493">
        <v>0</v>
      </c>
      <c r="R1173">
        <v>30</v>
      </c>
      <c r="U1173" s="500" t="s">
        <v>206</v>
      </c>
      <c r="V1173" s="501">
        <v>0</v>
      </c>
    </row>
    <row r="1174" spans="1:22" ht="15.5">
      <c r="A1174" s="508"/>
      <c r="B1174" s="527"/>
      <c r="C1174" s="527"/>
      <c r="D1174" s="510"/>
      <c r="E1174" s="527"/>
      <c r="F1174" s="527"/>
      <c r="G1174" s="527"/>
      <c r="H1174" s="527"/>
      <c r="I1174" s="527"/>
      <c r="J1174" s="527"/>
      <c r="K1174" s="527"/>
      <c r="L1174" s="402"/>
      <c r="M1174" s="501"/>
      <c r="N1174" s="501"/>
      <c r="U1174" s="500"/>
      <c r="V1174" s="501"/>
    </row>
    <row r="1175" spans="1:22" ht="15.5">
      <c r="A1175" s="503">
        <v>4</v>
      </c>
      <c r="B1175" s="531">
        <v>5</v>
      </c>
      <c r="C1175" s="531" t="s">
        <v>2060</v>
      </c>
      <c r="D1175" s="494">
        <v>2</v>
      </c>
      <c r="E1175" s="531" t="s">
        <v>2123</v>
      </c>
      <c r="F1175" s="531"/>
      <c r="G1175" s="531"/>
      <c r="H1175" s="531"/>
      <c r="J1175" s="505"/>
      <c r="K1175" s="505"/>
      <c r="L1175" s="402"/>
      <c r="M1175" s="505" t="s">
        <v>3208</v>
      </c>
      <c r="N1175" s="505" t="s">
        <v>3209</v>
      </c>
      <c r="Q1175" s="493" t="s">
        <v>2047</v>
      </c>
    </row>
    <row r="1176" spans="1:22" ht="15.5">
      <c r="A1176" s="503">
        <v>5</v>
      </c>
      <c r="B1176" s="531">
        <v>5</v>
      </c>
      <c r="C1176" s="531" t="s">
        <v>2060</v>
      </c>
      <c r="D1176" s="494">
        <v>2</v>
      </c>
      <c r="E1176" s="531" t="s">
        <v>2123</v>
      </c>
      <c r="F1176" s="531" t="s">
        <v>2057</v>
      </c>
      <c r="G1176" s="531"/>
      <c r="H1176" s="531"/>
      <c r="J1176" s="505"/>
      <c r="K1176" s="505"/>
      <c r="L1176" s="402"/>
      <c r="M1176" s="505" t="s">
        <v>3210</v>
      </c>
      <c r="N1176" s="505" t="s">
        <v>3209</v>
      </c>
      <c r="Q1176" s="493" t="s">
        <v>2047</v>
      </c>
    </row>
    <row r="1177" spans="1:22" ht="15.5">
      <c r="A1177" s="503">
        <v>6</v>
      </c>
      <c r="B1177" s="531">
        <v>5</v>
      </c>
      <c r="C1177" s="531" t="s">
        <v>2060</v>
      </c>
      <c r="D1177" s="494">
        <v>2</v>
      </c>
      <c r="E1177" s="531" t="s">
        <v>2123</v>
      </c>
      <c r="F1177" s="531" t="s">
        <v>2057</v>
      </c>
      <c r="G1177" s="531" t="s">
        <v>2057</v>
      </c>
      <c r="H1177" s="531"/>
      <c r="J1177" s="505"/>
      <c r="K1177" s="505"/>
      <c r="L1177" s="402"/>
      <c r="M1177" s="505" t="s">
        <v>3211</v>
      </c>
      <c r="N1177" s="505" t="s">
        <v>3209</v>
      </c>
      <c r="Q1177" s="493" t="s">
        <v>2047</v>
      </c>
    </row>
    <row r="1178" spans="1:22" ht="15.5">
      <c r="A1178" s="503">
        <v>7</v>
      </c>
      <c r="B1178" s="531">
        <v>5</v>
      </c>
      <c r="C1178" s="531" t="s">
        <v>2060</v>
      </c>
      <c r="D1178" s="494">
        <v>2</v>
      </c>
      <c r="E1178" s="531" t="s">
        <v>2123</v>
      </c>
      <c r="F1178" s="531" t="s">
        <v>2057</v>
      </c>
      <c r="G1178" s="531" t="s">
        <v>2057</v>
      </c>
      <c r="H1178" s="531" t="s">
        <v>2057</v>
      </c>
      <c r="J1178" s="505"/>
      <c r="K1178" s="505"/>
      <c r="L1178" s="402"/>
      <c r="M1178" s="505" t="s">
        <v>3212</v>
      </c>
      <c r="N1178" s="505" t="s">
        <v>3209</v>
      </c>
      <c r="Q1178" s="493" t="s">
        <v>2047</v>
      </c>
    </row>
    <row r="1179" spans="1:22" ht="15.5">
      <c r="A1179" s="503">
        <v>8</v>
      </c>
      <c r="B1179" s="531">
        <v>5</v>
      </c>
      <c r="C1179" s="531" t="s">
        <v>2060</v>
      </c>
      <c r="D1179" s="494">
        <v>2</v>
      </c>
      <c r="E1179" s="531" t="s">
        <v>2123</v>
      </c>
      <c r="F1179" s="531" t="s">
        <v>2057</v>
      </c>
      <c r="G1179" s="531" t="s">
        <v>2057</v>
      </c>
      <c r="H1179" s="531" t="s">
        <v>2057</v>
      </c>
      <c r="I1179" s="531" t="s">
        <v>2060</v>
      </c>
      <c r="J1179" s="505"/>
      <c r="K1179" s="505"/>
      <c r="L1179" s="402"/>
      <c r="M1179" s="505" t="s">
        <v>3213</v>
      </c>
      <c r="N1179" s="505" t="s">
        <v>3209</v>
      </c>
      <c r="Q1179" s="493" t="s">
        <v>2047</v>
      </c>
    </row>
    <row r="1180" spans="1:22" ht="15.5">
      <c r="A1180" s="503">
        <v>9</v>
      </c>
      <c r="B1180" s="531">
        <v>5</v>
      </c>
      <c r="C1180" s="531" t="s">
        <v>2060</v>
      </c>
      <c r="D1180" s="494">
        <v>2</v>
      </c>
      <c r="E1180" s="531" t="s">
        <v>2123</v>
      </c>
      <c r="F1180" s="531" t="s">
        <v>2057</v>
      </c>
      <c r="G1180" s="531" t="s">
        <v>2057</v>
      </c>
      <c r="H1180" s="531" t="s">
        <v>2057</v>
      </c>
      <c r="I1180" s="531" t="s">
        <v>2060</v>
      </c>
      <c r="J1180" s="531" t="s">
        <v>2057</v>
      </c>
      <c r="K1180" s="505"/>
      <c r="L1180" s="402"/>
      <c r="M1180" s="505" t="s">
        <v>3214</v>
      </c>
      <c r="N1180" s="505" t="s">
        <v>3209</v>
      </c>
      <c r="Q1180" s="493" t="s">
        <v>2047</v>
      </c>
    </row>
    <row r="1181" spans="1:22" ht="15.5">
      <c r="A1181" s="508">
        <v>10</v>
      </c>
      <c r="B1181" s="527">
        <v>5</v>
      </c>
      <c r="C1181" s="527" t="s">
        <v>2060</v>
      </c>
      <c r="D1181" s="510">
        <v>2</v>
      </c>
      <c r="E1181" s="527" t="s">
        <v>2123</v>
      </c>
      <c r="F1181" s="527" t="s">
        <v>2057</v>
      </c>
      <c r="G1181" s="527" t="s">
        <v>2057</v>
      </c>
      <c r="H1181" s="527" t="s">
        <v>2057</v>
      </c>
      <c r="I1181" s="527" t="s">
        <v>2060</v>
      </c>
      <c r="J1181" s="527" t="s">
        <v>2057</v>
      </c>
      <c r="K1181" s="527" t="s">
        <v>2048</v>
      </c>
      <c r="L1181" s="402" t="s">
        <v>3215</v>
      </c>
      <c r="M1181" s="501" t="s">
        <v>3216</v>
      </c>
      <c r="N1181" s="501" t="s">
        <v>3209</v>
      </c>
      <c r="O1181" t="s">
        <v>3215</v>
      </c>
      <c r="P1181" t="e">
        <v>#N/A</v>
      </c>
      <c r="Q1181" s="493">
        <v>0</v>
      </c>
      <c r="R1181">
        <v>30</v>
      </c>
      <c r="U1181" s="500" t="s">
        <v>206</v>
      </c>
      <c r="V1181" s="501">
        <v>0</v>
      </c>
    </row>
    <row r="1182" spans="1:22">
      <c r="L1182" s="402"/>
      <c r="Q1182" s="493" t="s">
        <v>2047</v>
      </c>
    </row>
    <row r="1183" spans="1:22" ht="15.5">
      <c r="A1183" s="503">
        <v>2</v>
      </c>
      <c r="B1183" s="531">
        <v>5</v>
      </c>
      <c r="C1183" s="531" t="s">
        <v>2115</v>
      </c>
      <c r="D1183" s="503"/>
      <c r="E1183" s="505"/>
      <c r="F1183" s="505"/>
      <c r="G1183" s="505"/>
      <c r="H1183" s="505"/>
      <c r="I1183" s="505"/>
      <c r="J1183" s="505"/>
      <c r="K1183" s="505"/>
      <c r="L1183" s="402"/>
      <c r="M1183" s="505" t="s">
        <v>3217</v>
      </c>
      <c r="N1183" s="505" t="s">
        <v>3218</v>
      </c>
      <c r="Q1183" s="493" t="s">
        <v>2047</v>
      </c>
    </row>
    <row r="1184" spans="1:22" ht="15.5">
      <c r="A1184" s="503">
        <v>3</v>
      </c>
      <c r="B1184" s="531">
        <v>5</v>
      </c>
      <c r="C1184" s="531" t="s">
        <v>2115</v>
      </c>
      <c r="D1184" s="494">
        <v>1</v>
      </c>
      <c r="E1184" s="505"/>
      <c r="F1184" s="505"/>
      <c r="G1184" s="505"/>
      <c r="H1184" s="505"/>
      <c r="I1184" s="505"/>
      <c r="J1184" s="505"/>
      <c r="K1184" s="505"/>
      <c r="L1184" s="402"/>
      <c r="M1184" s="505" t="s">
        <v>3219</v>
      </c>
      <c r="N1184" s="505" t="s">
        <v>3220</v>
      </c>
      <c r="Q1184" s="493" t="s">
        <v>2047</v>
      </c>
    </row>
    <row r="1185" spans="1:22" ht="15.5">
      <c r="A1185" s="503">
        <v>4</v>
      </c>
      <c r="B1185" s="531">
        <v>5</v>
      </c>
      <c r="C1185" s="531" t="s">
        <v>2115</v>
      </c>
      <c r="D1185" s="494">
        <v>1</v>
      </c>
      <c r="E1185" s="531" t="s">
        <v>2048</v>
      </c>
      <c r="F1185" s="531"/>
      <c r="G1185" s="505"/>
      <c r="H1185" s="505"/>
      <c r="I1185" s="505"/>
      <c r="J1185" s="505"/>
      <c r="K1185" s="505"/>
      <c r="L1185" s="402"/>
      <c r="M1185" s="505" t="s">
        <v>3221</v>
      </c>
      <c r="N1185" s="505" t="s">
        <v>3222</v>
      </c>
      <c r="Q1185" s="493" t="s">
        <v>2047</v>
      </c>
    </row>
    <row r="1186" spans="1:22" ht="15.5">
      <c r="A1186" s="503">
        <v>5</v>
      </c>
      <c r="B1186" s="531">
        <v>5</v>
      </c>
      <c r="C1186" s="531" t="s">
        <v>2115</v>
      </c>
      <c r="D1186" s="494">
        <v>1</v>
      </c>
      <c r="E1186" s="531" t="s">
        <v>2048</v>
      </c>
      <c r="F1186" s="531" t="s">
        <v>2048</v>
      </c>
      <c r="G1186" s="505"/>
      <c r="H1186" s="505"/>
      <c r="I1186" s="505"/>
      <c r="J1186" s="505"/>
      <c r="K1186" s="505"/>
      <c r="L1186" s="402"/>
      <c r="M1186" s="505" t="s">
        <v>3223</v>
      </c>
      <c r="N1186" s="505" t="s">
        <v>3224</v>
      </c>
      <c r="Q1186" s="493" t="s">
        <v>2047</v>
      </c>
    </row>
    <row r="1187" spans="1:22" ht="15.5">
      <c r="A1187" s="503">
        <v>6</v>
      </c>
      <c r="B1187" s="531">
        <v>5</v>
      </c>
      <c r="C1187" s="531" t="s">
        <v>2115</v>
      </c>
      <c r="D1187" s="494">
        <v>1</v>
      </c>
      <c r="E1187" s="531" t="s">
        <v>2048</v>
      </c>
      <c r="F1187" s="531" t="s">
        <v>2048</v>
      </c>
      <c r="G1187" s="531" t="s">
        <v>2048</v>
      </c>
      <c r="H1187" s="505"/>
      <c r="I1187" s="505"/>
      <c r="J1187" s="505"/>
      <c r="K1187" s="505"/>
      <c r="L1187" s="402"/>
      <c r="M1187" s="505" t="s">
        <v>3225</v>
      </c>
      <c r="N1187" s="505" t="s">
        <v>3226</v>
      </c>
      <c r="Q1187" s="493" t="s">
        <v>2047</v>
      </c>
    </row>
    <row r="1188" spans="1:22" ht="15.5">
      <c r="A1188" s="503">
        <v>7</v>
      </c>
      <c r="B1188" s="531">
        <v>5</v>
      </c>
      <c r="C1188" s="531" t="s">
        <v>2115</v>
      </c>
      <c r="D1188" s="494">
        <v>1</v>
      </c>
      <c r="E1188" s="531" t="s">
        <v>2048</v>
      </c>
      <c r="F1188" s="531" t="s">
        <v>2048</v>
      </c>
      <c r="G1188" s="531" t="s">
        <v>2048</v>
      </c>
      <c r="H1188" s="531" t="s">
        <v>2057</v>
      </c>
      <c r="I1188" s="505"/>
      <c r="J1188" s="505"/>
      <c r="K1188" s="505"/>
      <c r="L1188" s="402"/>
      <c r="M1188" s="505" t="s">
        <v>3227</v>
      </c>
      <c r="N1188" s="505" t="s">
        <v>3226</v>
      </c>
      <c r="Q1188" s="493" t="s">
        <v>2047</v>
      </c>
    </row>
    <row r="1189" spans="1:22" ht="15.5">
      <c r="A1189" s="503">
        <v>8</v>
      </c>
      <c r="B1189" s="531">
        <v>5</v>
      </c>
      <c r="C1189" s="531" t="s">
        <v>2115</v>
      </c>
      <c r="D1189" s="494">
        <v>1</v>
      </c>
      <c r="E1189" s="531" t="s">
        <v>2048</v>
      </c>
      <c r="F1189" s="531" t="s">
        <v>2048</v>
      </c>
      <c r="G1189" s="531" t="s">
        <v>2048</v>
      </c>
      <c r="H1189" s="531" t="s">
        <v>2057</v>
      </c>
      <c r="I1189" s="531" t="s">
        <v>2057</v>
      </c>
      <c r="J1189" s="505"/>
      <c r="K1189" s="505"/>
      <c r="L1189" s="402"/>
      <c r="M1189" s="505" t="s">
        <v>3228</v>
      </c>
      <c r="N1189" s="505" t="s">
        <v>3226</v>
      </c>
      <c r="Q1189" s="493" t="s">
        <v>2047</v>
      </c>
    </row>
    <row r="1190" spans="1:22" ht="15.5">
      <c r="A1190" s="503">
        <v>9</v>
      </c>
      <c r="B1190" s="531">
        <v>5</v>
      </c>
      <c r="C1190" s="531" t="s">
        <v>2115</v>
      </c>
      <c r="D1190" s="494">
        <v>1</v>
      </c>
      <c r="E1190" s="531" t="s">
        <v>2048</v>
      </c>
      <c r="F1190" s="531" t="s">
        <v>2048</v>
      </c>
      <c r="G1190" s="531" t="s">
        <v>2048</v>
      </c>
      <c r="H1190" s="531" t="s">
        <v>2057</v>
      </c>
      <c r="I1190" s="531" t="s">
        <v>2057</v>
      </c>
      <c r="J1190" s="531" t="s">
        <v>2048</v>
      </c>
      <c r="K1190" s="505"/>
      <c r="L1190" s="402"/>
      <c r="M1190" s="505" t="s">
        <v>3229</v>
      </c>
      <c r="N1190" s="505" t="s">
        <v>1615</v>
      </c>
      <c r="Q1190" s="493" t="s">
        <v>2047</v>
      </c>
    </row>
    <row r="1191" spans="1:22" ht="15.5">
      <c r="A1191" s="508">
        <v>10</v>
      </c>
      <c r="B1191" s="527">
        <v>5</v>
      </c>
      <c r="C1191" s="527" t="s">
        <v>2115</v>
      </c>
      <c r="D1191" s="510">
        <v>1</v>
      </c>
      <c r="E1191" s="527" t="s">
        <v>2048</v>
      </c>
      <c r="F1191" s="527" t="s">
        <v>2048</v>
      </c>
      <c r="G1191" s="527" t="s">
        <v>2048</v>
      </c>
      <c r="H1191" s="527" t="s">
        <v>2057</v>
      </c>
      <c r="I1191" s="527" t="s">
        <v>2057</v>
      </c>
      <c r="J1191" s="527" t="s">
        <v>2048</v>
      </c>
      <c r="K1191" s="527" t="s">
        <v>2048</v>
      </c>
      <c r="L1191" s="402" t="s">
        <v>1392</v>
      </c>
      <c r="M1191" s="501" t="s">
        <v>1810</v>
      </c>
      <c r="N1191" s="501" t="s">
        <v>1615</v>
      </c>
      <c r="O1191" t="s">
        <v>1392</v>
      </c>
      <c r="P1191" t="e">
        <v>#N/A</v>
      </c>
      <c r="Q1191" s="493">
        <v>750320.83</v>
      </c>
      <c r="R1191" t="s">
        <v>2644</v>
      </c>
      <c r="U1191" s="500" t="s">
        <v>206</v>
      </c>
      <c r="V1191" s="501">
        <v>0</v>
      </c>
    </row>
    <row r="1192" spans="1:22" ht="15.5">
      <c r="B1192" s="527"/>
      <c r="C1192" s="527"/>
      <c r="D1192" s="510"/>
      <c r="E1192" s="527"/>
      <c r="F1192" s="527"/>
      <c r="G1192" s="527"/>
      <c r="H1192" s="527"/>
      <c r="I1192" s="527"/>
      <c r="J1192" s="527"/>
      <c r="K1192" s="527"/>
      <c r="L1192" s="402"/>
      <c r="M1192" s="501"/>
      <c r="N1192" s="501"/>
      <c r="Q1192" s="493" t="s">
        <v>2047</v>
      </c>
    </row>
    <row r="1193" spans="1:22" ht="15.5">
      <c r="A1193" s="503">
        <v>9</v>
      </c>
      <c r="B1193" s="531">
        <v>5</v>
      </c>
      <c r="C1193" s="531" t="s">
        <v>2115</v>
      </c>
      <c r="D1193" s="494">
        <v>1</v>
      </c>
      <c r="E1193" s="531" t="s">
        <v>2048</v>
      </c>
      <c r="F1193" s="531" t="s">
        <v>2048</v>
      </c>
      <c r="G1193" s="531" t="s">
        <v>2048</v>
      </c>
      <c r="H1193" s="531" t="s">
        <v>2057</v>
      </c>
      <c r="I1193" s="531" t="s">
        <v>2057</v>
      </c>
      <c r="J1193" s="531" t="s">
        <v>2060</v>
      </c>
      <c r="K1193" s="505"/>
      <c r="L1193" s="402"/>
      <c r="M1193" s="505" t="s">
        <v>3230</v>
      </c>
      <c r="N1193" s="505" t="s">
        <v>1619</v>
      </c>
      <c r="Q1193" s="493" t="s">
        <v>2047</v>
      </c>
    </row>
    <row r="1194" spans="1:22" ht="15.5">
      <c r="A1194" s="508">
        <v>10</v>
      </c>
      <c r="B1194" s="527">
        <v>5</v>
      </c>
      <c r="C1194" s="527" t="s">
        <v>2115</v>
      </c>
      <c r="D1194" s="510">
        <v>1</v>
      </c>
      <c r="E1194" s="527" t="s">
        <v>2048</v>
      </c>
      <c r="F1194" s="527" t="s">
        <v>2048</v>
      </c>
      <c r="G1194" s="527" t="s">
        <v>2048</v>
      </c>
      <c r="H1194" s="527" t="s">
        <v>2057</v>
      </c>
      <c r="I1194" s="527" t="s">
        <v>2057</v>
      </c>
      <c r="J1194" s="527" t="s">
        <v>2060</v>
      </c>
      <c r="K1194" s="527" t="s">
        <v>2048</v>
      </c>
      <c r="L1194" s="402" t="s">
        <v>1395</v>
      </c>
      <c r="M1194" s="501" t="s">
        <v>1817</v>
      </c>
      <c r="N1194" s="501" t="s">
        <v>1619</v>
      </c>
      <c r="O1194" t="s">
        <v>1395</v>
      </c>
      <c r="P1194" t="e">
        <v>#N/A</v>
      </c>
      <c r="Q1194" s="493">
        <v>3750</v>
      </c>
      <c r="R1194">
        <v>30</v>
      </c>
      <c r="U1194" s="500" t="s">
        <v>206</v>
      </c>
      <c r="V1194" s="501">
        <v>0</v>
      </c>
    </row>
    <row r="1195" spans="1:22" ht="15.5">
      <c r="B1195" s="527"/>
      <c r="C1195" s="527"/>
      <c r="D1195" s="510"/>
      <c r="E1195" s="527"/>
      <c r="F1195" s="527"/>
      <c r="G1195" s="527"/>
      <c r="H1195" s="527"/>
      <c r="I1195" s="527"/>
      <c r="J1195" s="527"/>
      <c r="K1195" s="527"/>
      <c r="L1195" s="402"/>
      <c r="M1195" s="501"/>
      <c r="N1195" s="501"/>
      <c r="Q1195" s="493" t="s">
        <v>2047</v>
      </c>
    </row>
    <row r="1196" spans="1:22" ht="15.5">
      <c r="A1196" s="503">
        <v>9</v>
      </c>
      <c r="B1196" s="531">
        <v>5</v>
      </c>
      <c r="C1196" s="531" t="s">
        <v>2115</v>
      </c>
      <c r="D1196" s="494">
        <v>1</v>
      </c>
      <c r="E1196" s="531" t="s">
        <v>2048</v>
      </c>
      <c r="F1196" s="531" t="s">
        <v>2048</v>
      </c>
      <c r="G1196" s="531" t="s">
        <v>2048</v>
      </c>
      <c r="H1196" s="531" t="s">
        <v>2057</v>
      </c>
      <c r="I1196" s="531" t="s">
        <v>2057</v>
      </c>
      <c r="J1196" s="531" t="s">
        <v>2053</v>
      </c>
      <c r="K1196" s="505"/>
      <c r="L1196" s="402"/>
      <c r="M1196" s="505" t="s">
        <v>3231</v>
      </c>
      <c r="N1196" s="505" t="s">
        <v>1386</v>
      </c>
      <c r="Q1196" s="493" t="s">
        <v>2047</v>
      </c>
    </row>
    <row r="1197" spans="1:22" ht="15.5">
      <c r="A1197" s="508">
        <v>10</v>
      </c>
      <c r="B1197" s="527">
        <v>5</v>
      </c>
      <c r="C1197" s="527" t="s">
        <v>2115</v>
      </c>
      <c r="D1197" s="510">
        <v>1</v>
      </c>
      <c r="E1197" s="527" t="s">
        <v>2048</v>
      </c>
      <c r="F1197" s="527" t="s">
        <v>2048</v>
      </c>
      <c r="G1197" s="527" t="s">
        <v>2048</v>
      </c>
      <c r="H1197" s="527" t="s">
        <v>2057</v>
      </c>
      <c r="I1197" s="527" t="s">
        <v>2057</v>
      </c>
      <c r="J1197" s="527" t="s">
        <v>2053</v>
      </c>
      <c r="K1197" s="527" t="s">
        <v>2048</v>
      </c>
      <c r="L1197" s="402" t="s">
        <v>1385</v>
      </c>
      <c r="M1197" s="501" t="s">
        <v>1814</v>
      </c>
      <c r="N1197" s="501" t="s">
        <v>1386</v>
      </c>
      <c r="O1197" t="s">
        <v>1385</v>
      </c>
      <c r="P1197" t="e">
        <v>#N/A</v>
      </c>
      <c r="Q1197" s="493">
        <v>315921.59999999998</v>
      </c>
      <c r="R1197" t="s">
        <v>2644</v>
      </c>
      <c r="U1197" s="500" t="s">
        <v>206</v>
      </c>
      <c r="V1197" s="501">
        <v>0</v>
      </c>
    </row>
    <row r="1198" spans="1:22" ht="15.5">
      <c r="B1198" s="527"/>
      <c r="C1198" s="527"/>
      <c r="D1198" s="510"/>
      <c r="E1198" s="527"/>
      <c r="F1198" s="527"/>
      <c r="G1198" s="527"/>
      <c r="H1198" s="527"/>
      <c r="I1198" s="527"/>
      <c r="J1198" s="527"/>
      <c r="K1198" s="527"/>
      <c r="L1198" s="402"/>
      <c r="M1198" s="501"/>
      <c r="N1198" s="501"/>
      <c r="Q1198" s="493" t="s">
        <v>2047</v>
      </c>
    </row>
    <row r="1199" spans="1:22" ht="15.5">
      <c r="A1199" s="503">
        <v>9</v>
      </c>
      <c r="B1199" s="531">
        <v>5</v>
      </c>
      <c r="C1199" s="531" t="s">
        <v>2115</v>
      </c>
      <c r="D1199" s="494">
        <v>1</v>
      </c>
      <c r="E1199" s="531" t="s">
        <v>2048</v>
      </c>
      <c r="F1199" s="531" t="s">
        <v>2048</v>
      </c>
      <c r="G1199" s="531" t="s">
        <v>2048</v>
      </c>
      <c r="H1199" s="531" t="s">
        <v>2057</v>
      </c>
      <c r="I1199" s="531" t="s">
        <v>2057</v>
      </c>
      <c r="J1199" s="531" t="s">
        <v>2071</v>
      </c>
      <c r="K1199" s="505"/>
      <c r="L1199" s="402"/>
      <c r="M1199" s="505" t="s">
        <v>3232</v>
      </c>
      <c r="N1199" s="505" t="s">
        <v>1735</v>
      </c>
      <c r="Q1199" s="493" t="s">
        <v>2047</v>
      </c>
    </row>
    <row r="1200" spans="1:22" ht="15.5">
      <c r="A1200" s="508">
        <v>10</v>
      </c>
      <c r="B1200" s="527">
        <v>5</v>
      </c>
      <c r="C1200" s="527" t="s">
        <v>2115</v>
      </c>
      <c r="D1200" s="510">
        <v>1</v>
      </c>
      <c r="E1200" s="527" t="s">
        <v>2048</v>
      </c>
      <c r="F1200" s="527" t="s">
        <v>2048</v>
      </c>
      <c r="G1200" s="527" t="s">
        <v>2048</v>
      </c>
      <c r="H1200" s="527" t="s">
        <v>2057</v>
      </c>
      <c r="I1200" s="527" t="s">
        <v>2057</v>
      </c>
      <c r="J1200" s="527" t="s">
        <v>2071</v>
      </c>
      <c r="K1200" s="527" t="s">
        <v>2048</v>
      </c>
      <c r="L1200" s="402" t="s">
        <v>1399</v>
      </c>
      <c r="M1200" s="501" t="s">
        <v>1921</v>
      </c>
      <c r="N1200" s="501" t="s">
        <v>1735</v>
      </c>
      <c r="O1200" t="s">
        <v>1399</v>
      </c>
      <c r="P1200" t="e">
        <v>#N/A</v>
      </c>
      <c r="Q1200" s="493">
        <v>5200.95</v>
      </c>
      <c r="R1200" t="s">
        <v>2644</v>
      </c>
      <c r="U1200" s="500" t="s">
        <v>206</v>
      </c>
      <c r="V1200" s="501">
        <v>0</v>
      </c>
    </row>
    <row r="1201" spans="1:22" ht="15.5">
      <c r="B1201" s="527"/>
      <c r="C1201" s="527"/>
      <c r="D1201" s="510"/>
      <c r="E1201" s="527"/>
      <c r="F1201" s="527"/>
      <c r="G1201" s="527"/>
      <c r="H1201" s="527"/>
      <c r="I1201" s="527"/>
      <c r="J1201" s="527"/>
      <c r="K1201" s="527"/>
      <c r="L1201" s="402"/>
      <c r="M1201" s="501"/>
      <c r="N1201" s="501"/>
      <c r="Q1201" s="493" t="s">
        <v>2047</v>
      </c>
    </row>
    <row r="1202" spans="1:22" ht="15.5">
      <c r="A1202" s="503">
        <v>9</v>
      </c>
      <c r="B1202" s="531">
        <v>5</v>
      </c>
      <c r="C1202" s="531" t="s">
        <v>2115</v>
      </c>
      <c r="D1202" s="494">
        <v>1</v>
      </c>
      <c r="E1202" s="531" t="s">
        <v>2048</v>
      </c>
      <c r="F1202" s="531" t="s">
        <v>2048</v>
      </c>
      <c r="G1202" s="531" t="s">
        <v>2048</v>
      </c>
      <c r="H1202" s="531" t="s">
        <v>2057</v>
      </c>
      <c r="I1202" s="531" t="s">
        <v>2057</v>
      </c>
      <c r="J1202" s="531" t="s">
        <v>2079</v>
      </c>
      <c r="K1202" s="505"/>
      <c r="L1202" s="402"/>
      <c r="M1202" s="505" t="s">
        <v>3233</v>
      </c>
      <c r="N1202" s="505" t="s">
        <v>3234</v>
      </c>
      <c r="Q1202" s="493" t="s">
        <v>2047</v>
      </c>
    </row>
    <row r="1203" spans="1:22" ht="15.5">
      <c r="A1203" s="508">
        <v>10</v>
      </c>
      <c r="B1203" s="527">
        <v>5</v>
      </c>
      <c r="C1203" s="527" t="s">
        <v>2115</v>
      </c>
      <c r="D1203" s="510">
        <v>1</v>
      </c>
      <c r="E1203" s="527" t="s">
        <v>2048</v>
      </c>
      <c r="F1203" s="527" t="s">
        <v>2048</v>
      </c>
      <c r="G1203" s="527" t="s">
        <v>2048</v>
      </c>
      <c r="H1203" s="527" t="s">
        <v>2057</v>
      </c>
      <c r="I1203" s="527" t="s">
        <v>2057</v>
      </c>
      <c r="J1203" s="527" t="s">
        <v>2079</v>
      </c>
      <c r="K1203" s="527" t="s">
        <v>2048</v>
      </c>
      <c r="L1203" s="402"/>
      <c r="M1203" s="501" t="s">
        <v>3235</v>
      </c>
      <c r="N1203" s="501" t="s">
        <v>3234</v>
      </c>
      <c r="Q1203" s="493" t="s">
        <v>2047</v>
      </c>
    </row>
    <row r="1204" spans="1:22" ht="15.5">
      <c r="B1204" s="527"/>
      <c r="C1204" s="527"/>
      <c r="D1204" s="510"/>
      <c r="E1204" s="527"/>
      <c r="F1204" s="527"/>
      <c r="G1204" s="527"/>
      <c r="H1204" s="527"/>
      <c r="I1204" s="527"/>
      <c r="J1204" s="527"/>
      <c r="K1204" s="527"/>
      <c r="L1204" s="402"/>
      <c r="M1204" s="501"/>
      <c r="N1204" s="501"/>
      <c r="Q1204" s="493" t="s">
        <v>2047</v>
      </c>
    </row>
    <row r="1205" spans="1:22" ht="15.5">
      <c r="A1205" s="503">
        <v>6</v>
      </c>
      <c r="B1205" s="531">
        <v>5</v>
      </c>
      <c r="C1205" s="531" t="s">
        <v>2115</v>
      </c>
      <c r="D1205" s="494">
        <v>1</v>
      </c>
      <c r="E1205" s="531" t="s">
        <v>2048</v>
      </c>
      <c r="F1205" s="531" t="s">
        <v>2048</v>
      </c>
      <c r="G1205" s="531" t="s">
        <v>2060</v>
      </c>
      <c r="H1205" s="505"/>
      <c r="I1205" s="505"/>
      <c r="J1205" s="505"/>
      <c r="K1205" s="505"/>
      <c r="L1205" s="402"/>
      <c r="M1205" s="505" t="s">
        <v>3236</v>
      </c>
      <c r="N1205" s="505" t="s">
        <v>3237</v>
      </c>
      <c r="Q1205" s="493" t="s">
        <v>2047</v>
      </c>
    </row>
    <row r="1206" spans="1:22" ht="15.5">
      <c r="A1206" s="503">
        <v>7</v>
      </c>
      <c r="B1206" s="531">
        <v>5</v>
      </c>
      <c r="C1206" s="531" t="s">
        <v>2115</v>
      </c>
      <c r="D1206" s="494">
        <v>1</v>
      </c>
      <c r="E1206" s="531" t="s">
        <v>2048</v>
      </c>
      <c r="F1206" s="531" t="s">
        <v>2048</v>
      </c>
      <c r="G1206" s="531" t="s">
        <v>2060</v>
      </c>
      <c r="H1206" s="531" t="s">
        <v>2057</v>
      </c>
      <c r="I1206" s="505"/>
      <c r="J1206" s="505"/>
      <c r="K1206" s="505"/>
      <c r="L1206" s="402"/>
      <c r="M1206" s="505" t="s">
        <v>3238</v>
      </c>
      <c r="N1206" s="505" t="s">
        <v>3237</v>
      </c>
      <c r="Q1206" s="493" t="s">
        <v>2047</v>
      </c>
    </row>
    <row r="1207" spans="1:22" ht="15.5">
      <c r="A1207" s="503">
        <v>8</v>
      </c>
      <c r="B1207" s="531">
        <v>5</v>
      </c>
      <c r="C1207" s="531" t="s">
        <v>2115</v>
      </c>
      <c r="D1207" s="494">
        <v>1</v>
      </c>
      <c r="E1207" s="531" t="s">
        <v>2048</v>
      </c>
      <c r="F1207" s="531" t="s">
        <v>2048</v>
      </c>
      <c r="G1207" s="531" t="s">
        <v>2060</v>
      </c>
      <c r="H1207" s="531" t="s">
        <v>2057</v>
      </c>
      <c r="I1207" s="531" t="s">
        <v>2057</v>
      </c>
      <c r="J1207" s="505"/>
      <c r="K1207" s="505"/>
      <c r="L1207" s="402"/>
      <c r="M1207" s="505" t="s">
        <v>3239</v>
      </c>
      <c r="N1207" s="505" t="s">
        <v>3237</v>
      </c>
      <c r="Q1207" s="493" t="s">
        <v>2047</v>
      </c>
    </row>
    <row r="1208" spans="1:22" ht="15.5">
      <c r="A1208" s="503">
        <v>9</v>
      </c>
      <c r="B1208" s="531">
        <v>5</v>
      </c>
      <c r="C1208" s="531" t="s">
        <v>2115</v>
      </c>
      <c r="D1208" s="494">
        <v>1</v>
      </c>
      <c r="E1208" s="531" t="s">
        <v>2048</v>
      </c>
      <c r="F1208" s="531" t="s">
        <v>2048</v>
      </c>
      <c r="G1208" s="531" t="s">
        <v>2060</v>
      </c>
      <c r="H1208" s="531" t="s">
        <v>2057</v>
      </c>
      <c r="I1208" s="531" t="s">
        <v>2057</v>
      </c>
      <c r="J1208" s="531" t="s">
        <v>2048</v>
      </c>
      <c r="K1208" s="505"/>
      <c r="L1208" s="402"/>
      <c r="M1208" s="505" t="s">
        <v>3240</v>
      </c>
      <c r="N1208" s="505" t="s">
        <v>1782</v>
      </c>
      <c r="Q1208" s="493" t="s">
        <v>2047</v>
      </c>
    </row>
    <row r="1209" spans="1:22" ht="15.5">
      <c r="A1209" s="508">
        <v>10</v>
      </c>
      <c r="B1209" s="527">
        <v>5</v>
      </c>
      <c r="C1209" s="527" t="s">
        <v>2115</v>
      </c>
      <c r="D1209" s="510">
        <v>1</v>
      </c>
      <c r="E1209" s="527" t="s">
        <v>2048</v>
      </c>
      <c r="F1209" s="527" t="s">
        <v>2048</v>
      </c>
      <c r="G1209" s="527" t="s">
        <v>2060</v>
      </c>
      <c r="H1209" s="527" t="s">
        <v>2057</v>
      </c>
      <c r="I1209" s="527" t="s">
        <v>2057</v>
      </c>
      <c r="J1209" s="527" t="s">
        <v>2048</v>
      </c>
      <c r="K1209" s="527" t="s">
        <v>2048</v>
      </c>
      <c r="L1209" s="402" t="s">
        <v>1415</v>
      </c>
      <c r="M1209" s="501" t="s">
        <v>1983</v>
      </c>
      <c r="N1209" s="501" t="s">
        <v>1782</v>
      </c>
      <c r="O1209" t="s">
        <v>1415</v>
      </c>
      <c r="P1209" t="e">
        <v>#N/A</v>
      </c>
      <c r="Q1209" s="493">
        <v>78518.210000000006</v>
      </c>
      <c r="R1209">
        <v>30</v>
      </c>
      <c r="U1209" s="500" t="s">
        <v>206</v>
      </c>
      <c r="V1209" s="501">
        <v>0</v>
      </c>
    </row>
    <row r="1210" spans="1:22" ht="15.5">
      <c r="B1210" s="527"/>
      <c r="C1210" s="527"/>
      <c r="D1210" s="510"/>
      <c r="E1210" s="527"/>
      <c r="F1210" s="527"/>
      <c r="G1210" s="527"/>
      <c r="H1210" s="527"/>
      <c r="I1210" s="527"/>
      <c r="J1210" s="527"/>
      <c r="K1210" s="527"/>
      <c r="L1210" s="402"/>
      <c r="M1210" s="501"/>
      <c r="N1210" s="501"/>
      <c r="Q1210" s="493" t="s">
        <v>2047</v>
      </c>
    </row>
    <row r="1211" spans="1:22" ht="15.5">
      <c r="A1211" s="503">
        <v>9</v>
      </c>
      <c r="B1211" s="531">
        <v>5</v>
      </c>
      <c r="C1211" s="531" t="s">
        <v>2115</v>
      </c>
      <c r="D1211" s="494">
        <v>1</v>
      </c>
      <c r="E1211" s="531" t="s">
        <v>2048</v>
      </c>
      <c r="F1211" s="531" t="s">
        <v>2048</v>
      </c>
      <c r="G1211" s="531" t="s">
        <v>2060</v>
      </c>
      <c r="H1211" s="531" t="s">
        <v>2057</v>
      </c>
      <c r="I1211" s="531" t="s">
        <v>2057</v>
      </c>
      <c r="J1211" s="531" t="s">
        <v>2060</v>
      </c>
      <c r="K1211" s="505"/>
      <c r="L1211" s="402"/>
      <c r="M1211" s="505" t="s">
        <v>3241</v>
      </c>
      <c r="N1211" s="505" t="s">
        <v>1789</v>
      </c>
      <c r="Q1211" s="493" t="s">
        <v>2047</v>
      </c>
    </row>
    <row r="1212" spans="1:22" ht="15.5">
      <c r="A1212" s="508">
        <v>10</v>
      </c>
      <c r="B1212" s="527">
        <v>5</v>
      </c>
      <c r="C1212" s="527" t="s">
        <v>2115</v>
      </c>
      <c r="D1212" s="510">
        <v>1</v>
      </c>
      <c r="E1212" s="527" t="s">
        <v>2048</v>
      </c>
      <c r="F1212" s="527" t="s">
        <v>2048</v>
      </c>
      <c r="G1212" s="527" t="s">
        <v>2060</v>
      </c>
      <c r="H1212" s="527" t="s">
        <v>2057</v>
      </c>
      <c r="I1212" s="527" t="s">
        <v>2057</v>
      </c>
      <c r="J1212" s="527" t="s">
        <v>2060</v>
      </c>
      <c r="K1212" s="527" t="s">
        <v>2048</v>
      </c>
      <c r="L1212" s="402" t="s">
        <v>1410</v>
      </c>
      <c r="M1212" s="501" t="s">
        <v>1992</v>
      </c>
      <c r="N1212" s="501" t="s">
        <v>1789</v>
      </c>
      <c r="O1212" t="s">
        <v>1410</v>
      </c>
      <c r="P1212" t="e">
        <v>#N/A</v>
      </c>
      <c r="Q1212" s="493">
        <v>232798.37</v>
      </c>
      <c r="R1212">
        <v>30</v>
      </c>
      <c r="U1212" s="500" t="s">
        <v>206</v>
      </c>
      <c r="V1212" s="501">
        <v>0</v>
      </c>
    </row>
    <row r="1213" spans="1:22" ht="15.5">
      <c r="B1213" s="527"/>
      <c r="C1213" s="527"/>
      <c r="D1213" s="510"/>
      <c r="E1213" s="527"/>
      <c r="F1213" s="527"/>
      <c r="G1213" s="527"/>
      <c r="H1213" s="527"/>
      <c r="I1213" s="527"/>
      <c r="J1213" s="527"/>
      <c r="K1213" s="527"/>
      <c r="L1213" s="402"/>
      <c r="M1213" s="501"/>
      <c r="N1213" s="501"/>
      <c r="Q1213" s="493" t="s">
        <v>2047</v>
      </c>
    </row>
    <row r="1214" spans="1:22" ht="15.5">
      <c r="A1214" s="503">
        <v>9</v>
      </c>
      <c r="B1214" s="531">
        <v>5</v>
      </c>
      <c r="C1214" s="531" t="s">
        <v>2115</v>
      </c>
      <c r="D1214" s="494">
        <v>1</v>
      </c>
      <c r="E1214" s="531" t="s">
        <v>2048</v>
      </c>
      <c r="F1214" s="531" t="s">
        <v>2048</v>
      </c>
      <c r="G1214" s="531" t="s">
        <v>2060</v>
      </c>
      <c r="H1214" s="531" t="s">
        <v>2057</v>
      </c>
      <c r="I1214" s="531" t="s">
        <v>2057</v>
      </c>
      <c r="J1214" s="531" t="s">
        <v>2053</v>
      </c>
      <c r="K1214" s="505"/>
      <c r="L1214" s="402"/>
      <c r="M1214" s="505" t="s">
        <v>3242</v>
      </c>
      <c r="N1214" s="505" t="s">
        <v>3243</v>
      </c>
      <c r="Q1214" s="493" t="s">
        <v>2047</v>
      </c>
    </row>
    <row r="1215" spans="1:22" ht="15.5">
      <c r="A1215" s="508">
        <v>10</v>
      </c>
      <c r="B1215" s="527">
        <v>5</v>
      </c>
      <c r="C1215" s="527" t="s">
        <v>2115</v>
      </c>
      <c r="D1215" s="510">
        <v>1</v>
      </c>
      <c r="E1215" s="527" t="s">
        <v>2048</v>
      </c>
      <c r="F1215" s="527" t="s">
        <v>2048</v>
      </c>
      <c r="G1215" s="527" t="s">
        <v>2060</v>
      </c>
      <c r="H1215" s="527" t="s">
        <v>2057</v>
      </c>
      <c r="I1215" s="527" t="s">
        <v>2057</v>
      </c>
      <c r="J1215" s="527" t="s">
        <v>2053</v>
      </c>
      <c r="K1215" s="527" t="s">
        <v>2048</v>
      </c>
      <c r="L1215" s="402"/>
      <c r="M1215" s="501" t="s">
        <v>3244</v>
      </c>
      <c r="N1215" s="501" t="s">
        <v>3243</v>
      </c>
      <c r="Q1215" s="493" t="s">
        <v>2047</v>
      </c>
    </row>
    <row r="1216" spans="1:22" ht="15.5">
      <c r="B1216" s="527"/>
      <c r="C1216" s="527"/>
      <c r="D1216" s="510"/>
      <c r="E1216" s="527"/>
      <c r="F1216" s="527"/>
      <c r="G1216" s="527"/>
      <c r="H1216" s="527"/>
      <c r="I1216" s="527"/>
      <c r="J1216" s="527"/>
      <c r="K1216" s="527"/>
      <c r="L1216" s="402"/>
      <c r="M1216" s="501"/>
      <c r="N1216" s="501"/>
      <c r="Q1216" s="493" t="s">
        <v>2047</v>
      </c>
    </row>
    <row r="1217" spans="1:22" ht="15.5">
      <c r="A1217" s="503">
        <v>9</v>
      </c>
      <c r="B1217" s="531">
        <v>5</v>
      </c>
      <c r="C1217" s="531" t="s">
        <v>2115</v>
      </c>
      <c r="D1217" s="494">
        <v>1</v>
      </c>
      <c r="E1217" s="531" t="s">
        <v>2048</v>
      </c>
      <c r="F1217" s="531" t="s">
        <v>2048</v>
      </c>
      <c r="G1217" s="531" t="s">
        <v>2060</v>
      </c>
      <c r="H1217" s="531" t="s">
        <v>2057</v>
      </c>
      <c r="I1217" s="531" t="s">
        <v>2057</v>
      </c>
      <c r="J1217" s="531" t="s">
        <v>2071</v>
      </c>
      <c r="K1217" s="505"/>
      <c r="L1217" s="402"/>
      <c r="M1217" s="505" t="s">
        <v>3245</v>
      </c>
      <c r="N1217" s="505" t="s">
        <v>1406</v>
      </c>
      <c r="Q1217" s="493" t="s">
        <v>2047</v>
      </c>
    </row>
    <row r="1218" spans="1:22" ht="15.5">
      <c r="A1218" s="508">
        <v>10</v>
      </c>
      <c r="B1218" s="527">
        <v>5</v>
      </c>
      <c r="C1218" s="527" t="s">
        <v>2115</v>
      </c>
      <c r="D1218" s="510">
        <v>1</v>
      </c>
      <c r="E1218" s="527" t="s">
        <v>2048</v>
      </c>
      <c r="F1218" s="527" t="s">
        <v>2048</v>
      </c>
      <c r="G1218" s="527" t="s">
        <v>2060</v>
      </c>
      <c r="H1218" s="527" t="s">
        <v>2057</v>
      </c>
      <c r="I1218" s="527" t="s">
        <v>2057</v>
      </c>
      <c r="J1218" s="527" t="s">
        <v>2071</v>
      </c>
      <c r="K1218" s="527" t="s">
        <v>2048</v>
      </c>
      <c r="L1218" s="402" t="s">
        <v>1405</v>
      </c>
      <c r="M1218" s="501" t="s">
        <v>1813</v>
      </c>
      <c r="N1218" s="501" t="s">
        <v>1406</v>
      </c>
      <c r="O1218" t="s">
        <v>1405</v>
      </c>
      <c r="P1218" t="s">
        <v>1406</v>
      </c>
      <c r="Q1218" s="493">
        <v>78809.820000000007</v>
      </c>
      <c r="R1218" s="525" t="s">
        <v>2309</v>
      </c>
      <c r="U1218" s="525" t="s">
        <v>206</v>
      </c>
      <c r="V1218" s="525" t="s">
        <v>2057</v>
      </c>
    </row>
    <row r="1219" spans="1:22" ht="15.5">
      <c r="A1219" s="508"/>
      <c r="B1219" s="527"/>
      <c r="C1219" s="527"/>
      <c r="D1219" s="510"/>
      <c r="E1219" s="527"/>
      <c r="F1219" s="527"/>
      <c r="G1219" s="527"/>
      <c r="H1219" s="527"/>
      <c r="I1219" s="527"/>
      <c r="J1219" s="527"/>
      <c r="K1219" s="527"/>
      <c r="L1219" s="402"/>
      <c r="M1219" s="501"/>
      <c r="N1219" s="501"/>
      <c r="Q1219" s="493" t="s">
        <v>2047</v>
      </c>
    </row>
    <row r="1220" spans="1:22" ht="15.5">
      <c r="A1220" s="508"/>
      <c r="B1220" s="527"/>
      <c r="C1220" s="527"/>
      <c r="D1220" s="510"/>
      <c r="E1220" s="527"/>
      <c r="F1220" s="527"/>
      <c r="G1220" s="527"/>
      <c r="H1220" s="527"/>
      <c r="I1220" s="527"/>
      <c r="J1220" s="527"/>
      <c r="K1220" s="527"/>
      <c r="L1220" s="402"/>
      <c r="M1220" s="501"/>
      <c r="N1220" s="501"/>
      <c r="Q1220" s="493" t="s">
        <v>2047</v>
      </c>
    </row>
    <row r="1221" spans="1:22" ht="15.5">
      <c r="B1221" s="527"/>
      <c r="C1221" s="527"/>
      <c r="D1221" s="510"/>
      <c r="E1221" s="527"/>
      <c r="F1221" s="527"/>
      <c r="G1221" s="527"/>
      <c r="H1221" s="527"/>
      <c r="I1221" s="527"/>
      <c r="J1221" s="527"/>
      <c r="K1221" s="527"/>
      <c r="L1221" s="402"/>
      <c r="M1221" s="501"/>
      <c r="N1221" s="501"/>
      <c r="Q1221" s="493" t="s">
        <v>2047</v>
      </c>
    </row>
    <row r="1222" spans="1:22" ht="15.5">
      <c r="A1222" s="503">
        <v>6</v>
      </c>
      <c r="B1222" s="531">
        <v>5</v>
      </c>
      <c r="C1222" s="531" t="s">
        <v>2115</v>
      </c>
      <c r="D1222" s="494">
        <v>1</v>
      </c>
      <c r="E1222" s="531" t="s">
        <v>2048</v>
      </c>
      <c r="F1222" s="531" t="s">
        <v>2048</v>
      </c>
      <c r="G1222" s="531" t="s">
        <v>2053</v>
      </c>
      <c r="H1222" s="505"/>
      <c r="I1222" s="505"/>
      <c r="J1222" s="505"/>
      <c r="K1222" s="505"/>
      <c r="L1222" s="402"/>
      <c r="M1222" s="505" t="s">
        <v>3246</v>
      </c>
      <c r="N1222" s="505" t="s">
        <v>58</v>
      </c>
      <c r="Q1222" s="493" t="s">
        <v>2047</v>
      </c>
    </row>
    <row r="1223" spans="1:22" ht="15.5">
      <c r="A1223" s="503">
        <v>7</v>
      </c>
      <c r="B1223" s="531">
        <v>5</v>
      </c>
      <c r="C1223" s="531" t="s">
        <v>2115</v>
      </c>
      <c r="D1223" s="494">
        <v>1</v>
      </c>
      <c r="E1223" s="531" t="s">
        <v>2048</v>
      </c>
      <c r="F1223" s="531" t="s">
        <v>2048</v>
      </c>
      <c r="G1223" s="531" t="s">
        <v>2053</v>
      </c>
      <c r="H1223" s="531" t="s">
        <v>2057</v>
      </c>
      <c r="I1223" s="505"/>
      <c r="J1223" s="505"/>
      <c r="K1223" s="505"/>
      <c r="L1223" s="402"/>
      <c r="M1223" s="505" t="s">
        <v>3247</v>
      </c>
      <c r="N1223" s="505" t="s">
        <v>58</v>
      </c>
      <c r="Q1223" s="493" t="s">
        <v>2047</v>
      </c>
    </row>
    <row r="1224" spans="1:22" ht="15.5">
      <c r="A1224" s="503">
        <v>8</v>
      </c>
      <c r="B1224" s="531">
        <v>5</v>
      </c>
      <c r="C1224" s="531" t="s">
        <v>2115</v>
      </c>
      <c r="D1224" s="494">
        <v>1</v>
      </c>
      <c r="E1224" s="531" t="s">
        <v>2048</v>
      </c>
      <c r="F1224" s="531" t="s">
        <v>2048</v>
      </c>
      <c r="G1224" s="531" t="s">
        <v>2053</v>
      </c>
      <c r="H1224" s="531" t="s">
        <v>2057</v>
      </c>
      <c r="I1224" s="531" t="s">
        <v>2057</v>
      </c>
      <c r="J1224" s="505"/>
      <c r="K1224" s="505"/>
      <c r="L1224" s="402"/>
      <c r="M1224" s="505" t="s">
        <v>3248</v>
      </c>
      <c r="N1224" s="505" t="s">
        <v>58</v>
      </c>
      <c r="Q1224" s="493" t="s">
        <v>2047</v>
      </c>
    </row>
    <row r="1225" spans="1:22" ht="15.5">
      <c r="A1225" s="503">
        <v>9</v>
      </c>
      <c r="B1225" s="531">
        <v>5</v>
      </c>
      <c r="C1225" s="531" t="s">
        <v>2115</v>
      </c>
      <c r="D1225" s="494">
        <v>1</v>
      </c>
      <c r="E1225" s="531" t="s">
        <v>2048</v>
      </c>
      <c r="F1225" s="531" t="s">
        <v>2048</v>
      </c>
      <c r="G1225" s="531" t="s">
        <v>2053</v>
      </c>
      <c r="H1225" s="531" t="s">
        <v>2057</v>
      </c>
      <c r="I1225" s="531" t="s">
        <v>2057</v>
      </c>
      <c r="J1225" s="531" t="s">
        <v>2048</v>
      </c>
      <c r="K1225" s="505"/>
      <c r="L1225" s="402"/>
      <c r="M1225" s="505" t="s">
        <v>3249</v>
      </c>
      <c r="N1225" s="505" t="s">
        <v>58</v>
      </c>
      <c r="Q1225" s="493" t="s">
        <v>2047</v>
      </c>
    </row>
    <row r="1226" spans="1:22" ht="15.5">
      <c r="A1226" s="508">
        <v>10</v>
      </c>
      <c r="B1226" s="527">
        <v>5</v>
      </c>
      <c r="C1226" s="527" t="s">
        <v>2115</v>
      </c>
      <c r="D1226" s="510">
        <v>1</v>
      </c>
      <c r="E1226" s="527" t="s">
        <v>2048</v>
      </c>
      <c r="F1226" s="527" t="s">
        <v>2048</v>
      </c>
      <c r="G1226" s="527" t="s">
        <v>2053</v>
      </c>
      <c r="H1226" s="527" t="s">
        <v>2057</v>
      </c>
      <c r="I1226" s="527" t="s">
        <v>2057</v>
      </c>
      <c r="J1226" s="527" t="s">
        <v>2048</v>
      </c>
      <c r="K1226" s="527" t="s">
        <v>2048</v>
      </c>
      <c r="L1226" s="402" t="s">
        <v>1417</v>
      </c>
      <c r="M1226" s="501" t="s">
        <v>1960</v>
      </c>
      <c r="N1226" s="501" t="s">
        <v>58</v>
      </c>
      <c r="O1226" t="s">
        <v>1417</v>
      </c>
      <c r="P1226" t="e">
        <v>#N/A</v>
      </c>
      <c r="Q1226" s="493">
        <v>106173.91</v>
      </c>
      <c r="R1226" t="s">
        <v>2644</v>
      </c>
      <c r="U1226" s="500" t="s">
        <v>206</v>
      </c>
      <c r="V1226" s="501">
        <v>0</v>
      </c>
    </row>
    <row r="1227" spans="1:22" ht="15.5">
      <c r="B1227" s="527"/>
      <c r="C1227" s="527"/>
      <c r="D1227" s="510"/>
      <c r="E1227" s="527"/>
      <c r="F1227" s="527"/>
      <c r="G1227" s="527"/>
      <c r="H1227" s="527"/>
      <c r="I1227" s="527"/>
      <c r="J1227" s="527"/>
      <c r="K1227" s="527"/>
      <c r="L1227" s="402"/>
      <c r="M1227" s="501"/>
      <c r="N1227" s="501"/>
      <c r="Q1227" s="493" t="s">
        <v>2047</v>
      </c>
    </row>
    <row r="1228" spans="1:22" ht="15.5">
      <c r="A1228" s="503">
        <v>6</v>
      </c>
      <c r="B1228" s="531">
        <v>5</v>
      </c>
      <c r="C1228" s="531" t="s">
        <v>2115</v>
      </c>
      <c r="D1228" s="494">
        <v>1</v>
      </c>
      <c r="E1228" s="531" t="s">
        <v>2048</v>
      </c>
      <c r="F1228" s="531" t="s">
        <v>2048</v>
      </c>
      <c r="G1228" s="531" t="s">
        <v>2071</v>
      </c>
      <c r="H1228" s="505"/>
      <c r="I1228" s="505"/>
      <c r="J1228" s="505"/>
      <c r="K1228" s="505"/>
      <c r="L1228" s="402"/>
      <c r="M1228" s="505" t="s">
        <v>3250</v>
      </c>
      <c r="N1228" s="505" t="s">
        <v>1634</v>
      </c>
      <c r="Q1228" s="493" t="s">
        <v>2047</v>
      </c>
    </row>
    <row r="1229" spans="1:22" ht="15.5">
      <c r="A1229" s="503">
        <v>7</v>
      </c>
      <c r="B1229" s="531">
        <v>5</v>
      </c>
      <c r="C1229" s="531" t="s">
        <v>2115</v>
      </c>
      <c r="D1229" s="494">
        <v>1</v>
      </c>
      <c r="E1229" s="531" t="s">
        <v>2048</v>
      </c>
      <c r="F1229" s="531" t="s">
        <v>2048</v>
      </c>
      <c r="G1229" s="531" t="s">
        <v>2071</v>
      </c>
      <c r="H1229" s="531" t="s">
        <v>2057</v>
      </c>
      <c r="I1229" s="505"/>
      <c r="J1229" s="505"/>
      <c r="K1229" s="505"/>
      <c r="L1229" s="402"/>
      <c r="M1229" s="505" t="s">
        <v>3251</v>
      </c>
      <c r="N1229" s="505" t="s">
        <v>1634</v>
      </c>
      <c r="Q1229" s="493" t="s">
        <v>2047</v>
      </c>
    </row>
    <row r="1230" spans="1:22" ht="15.5">
      <c r="A1230" s="503">
        <v>8</v>
      </c>
      <c r="B1230" s="531">
        <v>5</v>
      </c>
      <c r="C1230" s="531" t="s">
        <v>2115</v>
      </c>
      <c r="D1230" s="494">
        <v>1</v>
      </c>
      <c r="E1230" s="531" t="s">
        <v>2048</v>
      </c>
      <c r="F1230" s="531" t="s">
        <v>2048</v>
      </c>
      <c r="G1230" s="531" t="s">
        <v>2071</v>
      </c>
      <c r="H1230" s="531" t="s">
        <v>2057</v>
      </c>
      <c r="I1230" s="531" t="s">
        <v>2057</v>
      </c>
      <c r="J1230" s="505"/>
      <c r="K1230" s="505"/>
      <c r="L1230" s="402"/>
      <c r="M1230" s="505" t="s">
        <v>3252</v>
      </c>
      <c r="N1230" s="505" t="s">
        <v>1634</v>
      </c>
      <c r="Q1230" s="493" t="s">
        <v>2047</v>
      </c>
    </row>
    <row r="1231" spans="1:22" ht="15.5">
      <c r="A1231" s="503">
        <v>9</v>
      </c>
      <c r="B1231" s="531">
        <v>5</v>
      </c>
      <c r="C1231" s="531" t="s">
        <v>2115</v>
      </c>
      <c r="D1231" s="494">
        <v>1</v>
      </c>
      <c r="E1231" s="531" t="s">
        <v>2048</v>
      </c>
      <c r="F1231" s="531" t="s">
        <v>2048</v>
      </c>
      <c r="G1231" s="531" t="s">
        <v>2071</v>
      </c>
      <c r="H1231" s="531" t="s">
        <v>2057</v>
      </c>
      <c r="I1231" s="531" t="s">
        <v>2057</v>
      </c>
      <c r="J1231" s="531" t="s">
        <v>2048</v>
      </c>
      <c r="K1231" s="505"/>
      <c r="L1231" s="402"/>
      <c r="M1231" s="505" t="s">
        <v>3253</v>
      </c>
      <c r="N1231" s="505" t="s">
        <v>1634</v>
      </c>
      <c r="Q1231" s="493" t="s">
        <v>2047</v>
      </c>
    </row>
    <row r="1232" spans="1:22" ht="15.5">
      <c r="A1232" s="508">
        <v>10</v>
      </c>
      <c r="B1232" s="527">
        <v>5</v>
      </c>
      <c r="C1232" s="527" t="s">
        <v>2115</v>
      </c>
      <c r="D1232" s="510">
        <v>1</v>
      </c>
      <c r="E1232" s="527" t="s">
        <v>2048</v>
      </c>
      <c r="F1232" s="527" t="s">
        <v>2048</v>
      </c>
      <c r="G1232" s="527" t="s">
        <v>2071</v>
      </c>
      <c r="H1232" s="527" t="s">
        <v>2057</v>
      </c>
      <c r="I1232" s="527" t="s">
        <v>2057</v>
      </c>
      <c r="J1232" s="527" t="s">
        <v>2048</v>
      </c>
      <c r="K1232" s="527" t="s">
        <v>2048</v>
      </c>
      <c r="L1232" s="402" t="s">
        <v>691</v>
      </c>
      <c r="M1232" s="501" t="s">
        <v>1832</v>
      </c>
      <c r="N1232" s="501" t="s">
        <v>1634</v>
      </c>
      <c r="O1232" t="s">
        <v>691</v>
      </c>
      <c r="P1232" t="e">
        <v>#N/A</v>
      </c>
      <c r="Q1232" s="493">
        <v>97741.89</v>
      </c>
      <c r="R1232" t="s">
        <v>2644</v>
      </c>
      <c r="U1232" s="500" t="s">
        <v>206</v>
      </c>
      <c r="V1232" s="501">
        <v>0</v>
      </c>
    </row>
    <row r="1233" spans="1:22" ht="15.5">
      <c r="B1233" s="527"/>
      <c r="C1233" s="527"/>
      <c r="D1233" s="510"/>
      <c r="E1233" s="527"/>
      <c r="F1233" s="527"/>
      <c r="G1233" s="527"/>
      <c r="H1233" s="527"/>
      <c r="I1233" s="527"/>
      <c r="J1233" s="527"/>
      <c r="K1233" s="527"/>
      <c r="L1233" s="402"/>
      <c r="M1233" s="501"/>
      <c r="N1233" s="501"/>
      <c r="Q1233" s="493" t="s">
        <v>2047</v>
      </c>
    </row>
    <row r="1234" spans="1:22" ht="15.5">
      <c r="A1234" s="503">
        <v>6</v>
      </c>
      <c r="B1234" s="531">
        <v>5</v>
      </c>
      <c r="C1234" s="531" t="s">
        <v>2115</v>
      </c>
      <c r="D1234" s="494">
        <v>1</v>
      </c>
      <c r="E1234" s="531" t="s">
        <v>2048</v>
      </c>
      <c r="F1234" s="531" t="s">
        <v>2048</v>
      </c>
      <c r="G1234" s="531" t="s">
        <v>2079</v>
      </c>
      <c r="H1234" s="505"/>
      <c r="I1234" s="505"/>
      <c r="J1234" s="505"/>
      <c r="K1234" s="505"/>
      <c r="L1234" s="402"/>
      <c r="M1234" s="505" t="s">
        <v>3254</v>
      </c>
      <c r="N1234" s="505" t="s">
        <v>1772</v>
      </c>
      <c r="Q1234" s="493" t="s">
        <v>2047</v>
      </c>
    </row>
    <row r="1235" spans="1:22" ht="15.5">
      <c r="A1235" s="503">
        <v>7</v>
      </c>
      <c r="B1235" s="531">
        <v>5</v>
      </c>
      <c r="C1235" s="531" t="s">
        <v>2115</v>
      </c>
      <c r="D1235" s="494">
        <v>1</v>
      </c>
      <c r="E1235" s="531" t="s">
        <v>2048</v>
      </c>
      <c r="F1235" s="531" t="s">
        <v>2048</v>
      </c>
      <c r="G1235" s="531" t="s">
        <v>2079</v>
      </c>
      <c r="H1235" s="531" t="s">
        <v>2057</v>
      </c>
      <c r="I1235" s="505"/>
      <c r="J1235" s="505"/>
      <c r="K1235" s="505"/>
      <c r="L1235" s="402"/>
      <c r="M1235" s="505" t="s">
        <v>3255</v>
      </c>
      <c r="N1235" s="505" t="s">
        <v>1772</v>
      </c>
      <c r="Q1235" s="493" t="s">
        <v>2047</v>
      </c>
    </row>
    <row r="1236" spans="1:22" ht="15.5">
      <c r="A1236" s="503">
        <v>8</v>
      </c>
      <c r="B1236" s="531">
        <v>5</v>
      </c>
      <c r="C1236" s="531" t="s">
        <v>2115</v>
      </c>
      <c r="D1236" s="494">
        <v>1</v>
      </c>
      <c r="E1236" s="531" t="s">
        <v>2048</v>
      </c>
      <c r="F1236" s="531" t="s">
        <v>2048</v>
      </c>
      <c r="G1236" s="531" t="s">
        <v>2079</v>
      </c>
      <c r="H1236" s="531" t="s">
        <v>2057</v>
      </c>
      <c r="I1236" s="531" t="s">
        <v>2057</v>
      </c>
      <c r="J1236" s="505"/>
      <c r="K1236" s="505"/>
      <c r="L1236" s="402"/>
      <c r="M1236" s="505" t="s">
        <v>3256</v>
      </c>
      <c r="N1236" s="505" t="s">
        <v>1772</v>
      </c>
      <c r="Q1236" s="493" t="s">
        <v>2047</v>
      </c>
    </row>
    <row r="1237" spans="1:22" ht="15.5">
      <c r="A1237" s="503">
        <v>9</v>
      </c>
      <c r="B1237" s="531">
        <v>5</v>
      </c>
      <c r="C1237" s="531" t="s">
        <v>2115</v>
      </c>
      <c r="D1237" s="494">
        <v>1</v>
      </c>
      <c r="E1237" s="531" t="s">
        <v>2048</v>
      </c>
      <c r="F1237" s="531" t="s">
        <v>2048</v>
      </c>
      <c r="G1237" s="531" t="s">
        <v>2079</v>
      </c>
      <c r="H1237" s="531" t="s">
        <v>2057</v>
      </c>
      <c r="I1237" s="531" t="s">
        <v>2057</v>
      </c>
      <c r="J1237" s="531" t="s">
        <v>2048</v>
      </c>
      <c r="K1237" s="505"/>
      <c r="L1237" s="402"/>
      <c r="M1237" s="505" t="s">
        <v>3257</v>
      </c>
      <c r="N1237" s="505" t="s">
        <v>1772</v>
      </c>
      <c r="Q1237" s="493" t="s">
        <v>2047</v>
      </c>
    </row>
    <row r="1238" spans="1:22" ht="15.5">
      <c r="A1238" s="508">
        <v>10</v>
      </c>
      <c r="B1238" s="527">
        <v>5</v>
      </c>
      <c r="C1238" s="527" t="s">
        <v>2115</v>
      </c>
      <c r="D1238" s="510">
        <v>1</v>
      </c>
      <c r="E1238" s="527" t="s">
        <v>2048</v>
      </c>
      <c r="F1238" s="527" t="s">
        <v>2048</v>
      </c>
      <c r="G1238" s="527" t="s">
        <v>2079</v>
      </c>
      <c r="H1238" s="527" t="s">
        <v>2057</v>
      </c>
      <c r="I1238" s="527" t="s">
        <v>2057</v>
      </c>
      <c r="J1238" s="527" t="s">
        <v>2048</v>
      </c>
      <c r="K1238" s="527" t="s">
        <v>2048</v>
      </c>
      <c r="L1238" s="402" t="s">
        <v>704</v>
      </c>
      <c r="M1238" s="501" t="s">
        <v>1964</v>
      </c>
      <c r="N1238" s="501" t="s">
        <v>1772</v>
      </c>
      <c r="O1238" t="s">
        <v>704</v>
      </c>
      <c r="P1238" t="e">
        <v>#N/A</v>
      </c>
      <c r="Q1238" s="493">
        <v>28101.81</v>
      </c>
      <c r="R1238" t="s">
        <v>2644</v>
      </c>
      <c r="U1238" s="500" t="s">
        <v>206</v>
      </c>
      <c r="V1238" s="501">
        <v>0</v>
      </c>
    </row>
    <row r="1239" spans="1:22" ht="15.5">
      <c r="A1239" s="508"/>
      <c r="B1239" s="527"/>
      <c r="C1239" s="527"/>
      <c r="D1239" s="510"/>
      <c r="E1239" s="527"/>
      <c r="F1239" s="527"/>
      <c r="G1239" s="527"/>
      <c r="H1239" s="527"/>
      <c r="I1239" s="527"/>
      <c r="J1239" s="527"/>
      <c r="K1239" s="527"/>
      <c r="L1239" s="402"/>
      <c r="M1239" s="501"/>
      <c r="N1239" s="501"/>
      <c r="Q1239" s="493" t="s">
        <v>2047</v>
      </c>
      <c r="U1239" s="500"/>
      <c r="V1239" s="501"/>
    </row>
    <row r="1240" spans="1:22" ht="15.5">
      <c r="A1240" s="503">
        <v>9</v>
      </c>
      <c r="B1240" s="531">
        <v>5</v>
      </c>
      <c r="C1240" s="531" t="s">
        <v>2115</v>
      </c>
      <c r="D1240" s="494">
        <v>1</v>
      </c>
      <c r="E1240" s="531" t="s">
        <v>2048</v>
      </c>
      <c r="F1240" s="531" t="s">
        <v>2048</v>
      </c>
      <c r="G1240" s="531" t="s">
        <v>2079</v>
      </c>
      <c r="H1240" s="531" t="s">
        <v>2057</v>
      </c>
      <c r="I1240" s="531" t="s">
        <v>2057</v>
      </c>
      <c r="J1240" s="531" t="s">
        <v>2060</v>
      </c>
      <c r="K1240" s="531"/>
      <c r="L1240" s="402"/>
      <c r="M1240" s="505" t="s">
        <v>3258</v>
      </c>
      <c r="N1240" s="505" t="s">
        <v>1772</v>
      </c>
      <c r="Q1240" s="493" t="s">
        <v>2047</v>
      </c>
      <c r="U1240" s="500"/>
      <c r="V1240" s="501"/>
    </row>
    <row r="1241" spans="1:22" ht="15.5">
      <c r="A1241" s="508">
        <v>10</v>
      </c>
      <c r="B1241" s="527">
        <v>5</v>
      </c>
      <c r="C1241" s="527" t="s">
        <v>2115</v>
      </c>
      <c r="D1241" s="510">
        <v>1</v>
      </c>
      <c r="E1241" s="527" t="s">
        <v>2048</v>
      </c>
      <c r="F1241" s="527" t="s">
        <v>2048</v>
      </c>
      <c r="G1241" s="527" t="s">
        <v>2079</v>
      </c>
      <c r="H1241" s="527" t="s">
        <v>2057</v>
      </c>
      <c r="I1241" s="527" t="s">
        <v>2057</v>
      </c>
      <c r="J1241" s="527" t="s">
        <v>2060</v>
      </c>
      <c r="K1241" s="527" t="s">
        <v>2048</v>
      </c>
      <c r="L1241" s="402" t="s">
        <v>1482</v>
      </c>
      <c r="M1241" s="501" t="s">
        <v>1963</v>
      </c>
      <c r="N1241" s="501" t="s">
        <v>1771</v>
      </c>
      <c r="O1241" t="s">
        <v>1482</v>
      </c>
      <c r="P1241" t="e">
        <v>#N/A</v>
      </c>
      <c r="Q1241" s="493">
        <v>-54385.01</v>
      </c>
      <c r="R1241">
        <v>30</v>
      </c>
      <c r="U1241" s="500" t="s">
        <v>206</v>
      </c>
      <c r="V1241" s="501">
        <v>0</v>
      </c>
    </row>
    <row r="1242" spans="1:22" ht="15.5">
      <c r="A1242" s="508"/>
      <c r="B1242" s="527"/>
      <c r="C1242" s="527"/>
      <c r="D1242" s="510"/>
      <c r="E1242" s="527"/>
      <c r="F1242" s="527"/>
      <c r="G1242" s="527"/>
      <c r="H1242" s="527"/>
      <c r="I1242" s="527"/>
      <c r="J1242" s="527"/>
      <c r="K1242" s="527"/>
      <c r="L1242" s="402"/>
      <c r="M1242" s="501"/>
      <c r="N1242" s="501"/>
      <c r="Q1242" s="493" t="s">
        <v>2047</v>
      </c>
      <c r="U1242" s="500"/>
      <c r="V1242" s="501"/>
    </row>
    <row r="1243" spans="1:22" ht="15.5">
      <c r="A1243" s="503">
        <v>9</v>
      </c>
      <c r="B1243" s="531">
        <v>5</v>
      </c>
      <c r="C1243" s="531" t="s">
        <v>2115</v>
      </c>
      <c r="D1243" s="494">
        <v>1</v>
      </c>
      <c r="E1243" s="531" t="s">
        <v>2048</v>
      </c>
      <c r="F1243" s="531" t="s">
        <v>2048</v>
      </c>
      <c r="G1243" s="531" t="s">
        <v>2079</v>
      </c>
      <c r="H1243" s="531" t="s">
        <v>2057</v>
      </c>
      <c r="I1243" s="531" t="s">
        <v>2057</v>
      </c>
      <c r="J1243" s="531" t="s">
        <v>2053</v>
      </c>
      <c r="K1243" s="531"/>
      <c r="L1243" s="402"/>
      <c r="M1243" s="505" t="s">
        <v>3259</v>
      </c>
      <c r="N1243" s="505" t="s">
        <v>1772</v>
      </c>
      <c r="Q1243" s="493" t="s">
        <v>2047</v>
      </c>
      <c r="U1243" s="500"/>
      <c r="V1243" s="501"/>
    </row>
    <row r="1244" spans="1:22" ht="15.5">
      <c r="A1244" s="508">
        <v>10</v>
      </c>
      <c r="B1244" s="527">
        <v>5</v>
      </c>
      <c r="C1244" s="527" t="s">
        <v>2115</v>
      </c>
      <c r="D1244" s="510">
        <v>1</v>
      </c>
      <c r="E1244" s="527" t="s">
        <v>2048</v>
      </c>
      <c r="F1244" s="527" t="s">
        <v>2048</v>
      </c>
      <c r="G1244" s="527" t="s">
        <v>2079</v>
      </c>
      <c r="H1244" s="527" t="s">
        <v>2057</v>
      </c>
      <c r="I1244" s="527" t="s">
        <v>2057</v>
      </c>
      <c r="J1244" s="527" t="s">
        <v>2053</v>
      </c>
      <c r="K1244" s="527" t="s">
        <v>2048</v>
      </c>
      <c r="L1244" s="402" t="s">
        <v>1484</v>
      </c>
      <c r="M1244" s="501" t="s">
        <v>1944</v>
      </c>
      <c r="N1244" s="501" t="s">
        <v>1756</v>
      </c>
      <c r="O1244" t="s">
        <v>1484</v>
      </c>
      <c r="P1244" t="e">
        <v>#N/A</v>
      </c>
      <c r="Q1244" s="493">
        <v>52376.51</v>
      </c>
      <c r="R1244">
        <v>30</v>
      </c>
      <c r="U1244" s="500" t="s">
        <v>206</v>
      </c>
      <c r="V1244" s="501">
        <v>0</v>
      </c>
    </row>
    <row r="1245" spans="1:22" ht="15.5">
      <c r="A1245" s="508"/>
      <c r="B1245" s="527"/>
      <c r="C1245" s="527"/>
      <c r="D1245" s="510"/>
      <c r="E1245" s="527"/>
      <c r="F1245" s="527"/>
      <c r="G1245" s="527"/>
      <c r="H1245" s="527"/>
      <c r="I1245" s="527"/>
      <c r="J1245" s="527"/>
      <c r="K1245" s="527"/>
      <c r="L1245" s="402"/>
      <c r="M1245" s="501"/>
      <c r="N1245" s="501"/>
      <c r="Q1245" s="493" t="s">
        <v>2047</v>
      </c>
      <c r="U1245" s="500"/>
      <c r="V1245" s="501"/>
    </row>
    <row r="1246" spans="1:22" ht="15.5">
      <c r="A1246" s="503">
        <v>9</v>
      </c>
      <c r="B1246" s="531">
        <v>5</v>
      </c>
      <c r="C1246" s="531" t="s">
        <v>2115</v>
      </c>
      <c r="D1246" s="494">
        <v>1</v>
      </c>
      <c r="E1246" s="531" t="s">
        <v>2048</v>
      </c>
      <c r="F1246" s="531" t="s">
        <v>2048</v>
      </c>
      <c r="G1246" s="531" t="s">
        <v>2079</v>
      </c>
      <c r="H1246" s="531" t="s">
        <v>2057</v>
      </c>
      <c r="I1246" s="531" t="s">
        <v>2057</v>
      </c>
      <c r="J1246" s="531" t="s">
        <v>2071</v>
      </c>
      <c r="K1246" s="531"/>
      <c r="L1246" s="402"/>
      <c r="M1246" s="505" t="s">
        <v>3260</v>
      </c>
      <c r="N1246" s="505" t="s">
        <v>1772</v>
      </c>
      <c r="Q1246" s="493" t="s">
        <v>2047</v>
      </c>
      <c r="U1246" s="500"/>
      <c r="V1246" s="501"/>
    </row>
    <row r="1247" spans="1:22" ht="15.5">
      <c r="A1247" s="508">
        <v>10</v>
      </c>
      <c r="B1247" s="527">
        <v>5</v>
      </c>
      <c r="C1247" s="527" t="s">
        <v>2115</v>
      </c>
      <c r="D1247" s="510">
        <v>1</v>
      </c>
      <c r="E1247" s="527" t="s">
        <v>2048</v>
      </c>
      <c r="F1247" s="527" t="s">
        <v>2048</v>
      </c>
      <c r="G1247" s="527" t="s">
        <v>2079</v>
      </c>
      <c r="H1247" s="527" t="s">
        <v>2057</v>
      </c>
      <c r="I1247" s="527" t="s">
        <v>2057</v>
      </c>
      <c r="J1247" s="527" t="s">
        <v>2071</v>
      </c>
      <c r="K1247" s="527" t="s">
        <v>2048</v>
      </c>
      <c r="L1247" s="402" t="s">
        <v>1483</v>
      </c>
      <c r="M1247" s="501" t="s">
        <v>1966</v>
      </c>
      <c r="N1247" s="501" t="s">
        <v>1774</v>
      </c>
      <c r="O1247" t="s">
        <v>1483</v>
      </c>
      <c r="P1247" t="e">
        <v>#N/A</v>
      </c>
      <c r="Q1247" s="493">
        <v>2008.5</v>
      </c>
      <c r="R1247">
        <v>30</v>
      </c>
      <c r="U1247" s="500" t="s">
        <v>206</v>
      </c>
      <c r="V1247" s="501">
        <v>0</v>
      </c>
    </row>
    <row r="1248" spans="1:22" ht="15.5">
      <c r="B1248" s="527"/>
      <c r="C1248" s="527"/>
      <c r="D1248" s="510"/>
      <c r="E1248" s="527"/>
      <c r="F1248" s="527"/>
      <c r="G1248" s="527"/>
      <c r="H1248" s="527"/>
      <c r="I1248" s="527"/>
      <c r="J1248" s="527"/>
      <c r="K1248" s="527"/>
      <c r="L1248" s="402"/>
      <c r="M1248" s="501"/>
      <c r="N1248" s="501"/>
      <c r="Q1248" s="493" t="s">
        <v>2047</v>
      </c>
    </row>
    <row r="1249" spans="1:22" ht="15.5">
      <c r="A1249" s="503">
        <v>6</v>
      </c>
      <c r="B1249" s="531">
        <v>5</v>
      </c>
      <c r="C1249" s="531" t="s">
        <v>2115</v>
      </c>
      <c r="D1249" s="494">
        <v>1</v>
      </c>
      <c r="E1249" s="531" t="s">
        <v>2048</v>
      </c>
      <c r="F1249" s="531" t="s">
        <v>2048</v>
      </c>
      <c r="G1249" s="531" t="s">
        <v>2081</v>
      </c>
      <c r="H1249" s="505"/>
      <c r="I1249" s="505"/>
      <c r="J1249" s="505"/>
      <c r="K1249" s="505"/>
      <c r="L1249" s="402"/>
      <c r="M1249" s="505" t="s">
        <v>3261</v>
      </c>
      <c r="N1249" s="505" t="s">
        <v>3262</v>
      </c>
      <c r="Q1249" s="493" t="s">
        <v>2047</v>
      </c>
    </row>
    <row r="1250" spans="1:22" ht="15.5">
      <c r="A1250" s="503">
        <v>7</v>
      </c>
      <c r="B1250" s="531">
        <v>5</v>
      </c>
      <c r="C1250" s="531" t="s">
        <v>2115</v>
      </c>
      <c r="D1250" s="494">
        <v>1</v>
      </c>
      <c r="E1250" s="531" t="s">
        <v>2048</v>
      </c>
      <c r="F1250" s="531" t="s">
        <v>2048</v>
      </c>
      <c r="G1250" s="531" t="s">
        <v>2081</v>
      </c>
      <c r="H1250" s="531" t="s">
        <v>2057</v>
      </c>
      <c r="I1250" s="505"/>
      <c r="J1250" s="505"/>
      <c r="K1250" s="505"/>
      <c r="L1250" s="402"/>
      <c r="M1250" s="505" t="s">
        <v>3263</v>
      </c>
      <c r="N1250" s="505" t="s">
        <v>3262</v>
      </c>
      <c r="Q1250" s="493" t="s">
        <v>2047</v>
      </c>
    </row>
    <row r="1251" spans="1:22" ht="15.5">
      <c r="A1251" s="503">
        <v>8</v>
      </c>
      <c r="B1251" s="531">
        <v>5</v>
      </c>
      <c r="C1251" s="531" t="s">
        <v>2115</v>
      </c>
      <c r="D1251" s="494">
        <v>1</v>
      </c>
      <c r="E1251" s="531" t="s">
        <v>2048</v>
      </c>
      <c r="F1251" s="531" t="s">
        <v>2048</v>
      </c>
      <c r="G1251" s="531" t="s">
        <v>2081</v>
      </c>
      <c r="H1251" s="531" t="s">
        <v>2057</v>
      </c>
      <c r="I1251" s="531" t="s">
        <v>2057</v>
      </c>
      <c r="J1251" s="505"/>
      <c r="K1251" s="505"/>
      <c r="L1251" s="402"/>
      <c r="M1251" s="505" t="s">
        <v>3264</v>
      </c>
      <c r="N1251" s="505" t="s">
        <v>3262</v>
      </c>
      <c r="Q1251" s="493" t="s">
        <v>2047</v>
      </c>
    </row>
    <row r="1252" spans="1:22" ht="15.5">
      <c r="A1252" s="503">
        <v>9</v>
      </c>
      <c r="B1252" s="531">
        <v>5</v>
      </c>
      <c r="C1252" s="531" t="s">
        <v>2115</v>
      </c>
      <c r="D1252" s="494">
        <v>1</v>
      </c>
      <c r="E1252" s="531" t="s">
        <v>2048</v>
      </c>
      <c r="F1252" s="531" t="s">
        <v>2048</v>
      </c>
      <c r="G1252" s="531" t="s">
        <v>2081</v>
      </c>
      <c r="H1252" s="531" t="s">
        <v>2057</v>
      </c>
      <c r="I1252" s="531" t="s">
        <v>2057</v>
      </c>
      <c r="J1252" s="531" t="s">
        <v>2048</v>
      </c>
      <c r="K1252" s="505"/>
      <c r="L1252" s="402"/>
      <c r="M1252" s="505" t="s">
        <v>3265</v>
      </c>
      <c r="N1252" s="505" t="s">
        <v>3266</v>
      </c>
      <c r="Q1252" s="493" t="s">
        <v>2047</v>
      </c>
    </row>
    <row r="1253" spans="1:22" ht="15.5">
      <c r="A1253" s="508">
        <v>10</v>
      </c>
      <c r="B1253" s="527">
        <v>5</v>
      </c>
      <c r="C1253" s="527" t="s">
        <v>2115</v>
      </c>
      <c r="D1253" s="510">
        <v>1</v>
      </c>
      <c r="E1253" s="527" t="s">
        <v>2048</v>
      </c>
      <c r="F1253" s="527" t="s">
        <v>2048</v>
      </c>
      <c r="G1253" s="527" t="s">
        <v>2081</v>
      </c>
      <c r="H1253" s="527" t="s">
        <v>2057</v>
      </c>
      <c r="I1253" s="527" t="s">
        <v>2057</v>
      </c>
      <c r="J1253" s="527" t="s">
        <v>2048</v>
      </c>
      <c r="K1253" s="527" t="s">
        <v>2048</v>
      </c>
      <c r="L1253" s="402" t="s">
        <v>3267</v>
      </c>
      <c r="M1253" s="501" t="s">
        <v>3268</v>
      </c>
      <c r="N1253" s="501" t="s">
        <v>3266</v>
      </c>
      <c r="O1253" t="s">
        <v>3267</v>
      </c>
      <c r="P1253" t="e">
        <v>#N/A</v>
      </c>
      <c r="Q1253" s="493">
        <v>0</v>
      </c>
      <c r="R1253" t="s">
        <v>2644</v>
      </c>
      <c r="U1253" s="500" t="s">
        <v>206</v>
      </c>
      <c r="V1253" s="501">
        <v>0</v>
      </c>
    </row>
    <row r="1254" spans="1:22" ht="15.5">
      <c r="B1254" s="527"/>
      <c r="C1254" s="527"/>
      <c r="D1254" s="510"/>
      <c r="E1254" s="527"/>
      <c r="F1254" s="527"/>
      <c r="G1254" s="527"/>
      <c r="H1254" s="527"/>
      <c r="I1254" s="527"/>
      <c r="J1254" s="527"/>
      <c r="K1254" s="527"/>
      <c r="L1254" s="402"/>
      <c r="M1254" s="501"/>
      <c r="N1254" s="501"/>
      <c r="Q1254" s="493" t="s">
        <v>2047</v>
      </c>
    </row>
    <row r="1255" spans="1:22" ht="15.5">
      <c r="A1255" s="503">
        <v>9</v>
      </c>
      <c r="B1255" s="531">
        <v>5</v>
      </c>
      <c r="C1255" s="531" t="s">
        <v>2115</v>
      </c>
      <c r="D1255" s="494">
        <v>1</v>
      </c>
      <c r="E1255" s="531" t="s">
        <v>2048</v>
      </c>
      <c r="F1255" s="531" t="s">
        <v>2048</v>
      </c>
      <c r="G1255" s="531" t="s">
        <v>2081</v>
      </c>
      <c r="H1255" s="531" t="s">
        <v>2057</v>
      </c>
      <c r="I1255" s="531" t="s">
        <v>2057</v>
      </c>
      <c r="J1255" s="531" t="s">
        <v>2060</v>
      </c>
      <c r="K1255" s="505"/>
      <c r="L1255" s="402"/>
      <c r="M1255" s="505" t="s">
        <v>3269</v>
      </c>
      <c r="N1255" s="505" t="s">
        <v>3270</v>
      </c>
      <c r="Q1255" s="493" t="s">
        <v>2047</v>
      </c>
    </row>
    <row r="1256" spans="1:22" ht="15.5">
      <c r="A1256" s="508">
        <v>10</v>
      </c>
      <c r="B1256" s="527">
        <v>5</v>
      </c>
      <c r="C1256" s="527" t="s">
        <v>2115</v>
      </c>
      <c r="D1256" s="510">
        <v>1</v>
      </c>
      <c r="E1256" s="527" t="s">
        <v>2048</v>
      </c>
      <c r="F1256" s="527" t="s">
        <v>2048</v>
      </c>
      <c r="G1256" s="527" t="s">
        <v>2081</v>
      </c>
      <c r="H1256" s="527" t="s">
        <v>2057</v>
      </c>
      <c r="I1256" s="527" t="s">
        <v>2057</v>
      </c>
      <c r="J1256" s="527" t="s">
        <v>2060</v>
      </c>
      <c r="K1256" s="527" t="s">
        <v>2048</v>
      </c>
      <c r="L1256" s="402" t="s">
        <v>3271</v>
      </c>
      <c r="M1256" s="501" t="s">
        <v>3272</v>
      </c>
      <c r="N1256" s="501" t="s">
        <v>3270</v>
      </c>
      <c r="O1256" t="s">
        <v>3271</v>
      </c>
      <c r="P1256" t="e">
        <v>#N/A</v>
      </c>
      <c r="Q1256" s="493">
        <v>0</v>
      </c>
      <c r="R1256" t="s">
        <v>2644</v>
      </c>
      <c r="U1256" s="500" t="s">
        <v>206</v>
      </c>
      <c r="V1256" s="501">
        <v>0</v>
      </c>
    </row>
    <row r="1257" spans="1:22" ht="15.5">
      <c r="B1257" s="527"/>
      <c r="C1257" s="527"/>
      <c r="D1257" s="510"/>
      <c r="E1257" s="527"/>
      <c r="F1257" s="527"/>
      <c r="G1257" s="527"/>
      <c r="H1257" s="527"/>
      <c r="I1257" s="527"/>
      <c r="J1257" s="527"/>
      <c r="K1257" s="527"/>
      <c r="L1257" s="402"/>
      <c r="M1257" s="501"/>
      <c r="N1257" s="501"/>
      <c r="Q1257" s="493" t="s">
        <v>2047</v>
      </c>
    </row>
    <row r="1258" spans="1:22" ht="15.5">
      <c r="A1258" s="503">
        <v>6</v>
      </c>
      <c r="B1258" s="531">
        <v>5</v>
      </c>
      <c r="C1258" s="531" t="s">
        <v>2115</v>
      </c>
      <c r="D1258" s="494">
        <v>1</v>
      </c>
      <c r="E1258" s="531" t="s">
        <v>2048</v>
      </c>
      <c r="F1258" s="531" t="s">
        <v>2048</v>
      </c>
      <c r="G1258" s="531" t="s">
        <v>2110</v>
      </c>
      <c r="H1258" s="505"/>
      <c r="I1258" s="505"/>
      <c r="J1258" s="505"/>
      <c r="K1258" s="505"/>
      <c r="L1258" s="402"/>
      <c r="M1258" s="505" t="s">
        <v>3273</v>
      </c>
      <c r="N1258" s="505" t="s">
        <v>3274</v>
      </c>
      <c r="Q1258" s="493" t="s">
        <v>2047</v>
      </c>
    </row>
    <row r="1259" spans="1:22" ht="15.5">
      <c r="A1259" s="503">
        <v>7</v>
      </c>
      <c r="B1259" s="531">
        <v>5</v>
      </c>
      <c r="C1259" s="531" t="s">
        <v>2115</v>
      </c>
      <c r="D1259" s="494">
        <v>1</v>
      </c>
      <c r="E1259" s="531" t="s">
        <v>2048</v>
      </c>
      <c r="F1259" s="531" t="s">
        <v>2048</v>
      </c>
      <c r="G1259" s="531" t="s">
        <v>2110</v>
      </c>
      <c r="H1259" s="531" t="s">
        <v>2057</v>
      </c>
      <c r="I1259" s="505"/>
      <c r="J1259" s="505"/>
      <c r="K1259" s="505"/>
      <c r="L1259" s="402"/>
      <c r="M1259" s="505" t="s">
        <v>3275</v>
      </c>
      <c r="N1259" s="505" t="s">
        <v>3274</v>
      </c>
      <c r="Q1259" s="493" t="s">
        <v>2047</v>
      </c>
    </row>
    <row r="1260" spans="1:22" ht="15.5">
      <c r="A1260" s="503">
        <v>8</v>
      </c>
      <c r="B1260" s="531">
        <v>5</v>
      </c>
      <c r="C1260" s="531" t="s">
        <v>2115</v>
      </c>
      <c r="D1260" s="494">
        <v>1</v>
      </c>
      <c r="E1260" s="531" t="s">
        <v>2048</v>
      </c>
      <c r="F1260" s="531" t="s">
        <v>2048</v>
      </c>
      <c r="G1260" s="531" t="s">
        <v>2110</v>
      </c>
      <c r="H1260" s="531" t="s">
        <v>2057</v>
      </c>
      <c r="I1260" s="531" t="s">
        <v>2057</v>
      </c>
      <c r="J1260" s="505"/>
      <c r="K1260" s="505"/>
      <c r="L1260" s="402"/>
      <c r="M1260" s="505" t="s">
        <v>3276</v>
      </c>
      <c r="N1260" s="505" t="s">
        <v>3274</v>
      </c>
      <c r="Q1260" s="493" t="s">
        <v>2047</v>
      </c>
    </row>
    <row r="1261" spans="1:22" ht="15.5">
      <c r="A1261" s="503">
        <v>9</v>
      </c>
      <c r="B1261" s="531">
        <v>5</v>
      </c>
      <c r="C1261" s="531" t="s">
        <v>2115</v>
      </c>
      <c r="D1261" s="494">
        <v>1</v>
      </c>
      <c r="E1261" s="531" t="s">
        <v>2048</v>
      </c>
      <c r="F1261" s="531" t="s">
        <v>2048</v>
      </c>
      <c r="G1261" s="531" t="s">
        <v>2110</v>
      </c>
      <c r="H1261" s="531" t="s">
        <v>2057</v>
      </c>
      <c r="I1261" s="531" t="s">
        <v>2057</v>
      </c>
      <c r="J1261" s="531" t="s">
        <v>2048</v>
      </c>
      <c r="K1261" s="505"/>
      <c r="L1261" s="402"/>
      <c r="M1261" s="505" t="s">
        <v>3277</v>
      </c>
      <c r="N1261" s="505" t="s">
        <v>3274</v>
      </c>
      <c r="Q1261" s="493" t="s">
        <v>2047</v>
      </c>
    </row>
    <row r="1262" spans="1:22" ht="15.5">
      <c r="A1262" s="508">
        <v>10</v>
      </c>
      <c r="B1262" s="527">
        <v>5</v>
      </c>
      <c r="C1262" s="527" t="s">
        <v>2115</v>
      </c>
      <c r="D1262" s="510">
        <v>1</v>
      </c>
      <c r="E1262" s="527" t="s">
        <v>2048</v>
      </c>
      <c r="F1262" s="527" t="s">
        <v>2048</v>
      </c>
      <c r="G1262" s="527" t="s">
        <v>2110</v>
      </c>
      <c r="H1262" s="527" t="s">
        <v>2057</v>
      </c>
      <c r="I1262" s="527" t="s">
        <v>2057</v>
      </c>
      <c r="J1262" s="527" t="s">
        <v>2048</v>
      </c>
      <c r="K1262" s="527" t="s">
        <v>2048</v>
      </c>
      <c r="L1262" s="402" t="s">
        <v>3278</v>
      </c>
      <c r="M1262" s="501" t="s">
        <v>3279</v>
      </c>
      <c r="N1262" s="501" t="s">
        <v>3274</v>
      </c>
      <c r="O1262" t="s">
        <v>3278</v>
      </c>
      <c r="P1262" t="e">
        <v>#N/A</v>
      </c>
      <c r="Q1262" s="493">
        <v>0</v>
      </c>
      <c r="R1262">
        <v>30</v>
      </c>
      <c r="U1262" s="500" t="s">
        <v>206</v>
      </c>
      <c r="V1262" s="501">
        <v>0</v>
      </c>
    </row>
    <row r="1263" spans="1:22" ht="15.5">
      <c r="B1263" s="531"/>
      <c r="C1263" s="531"/>
      <c r="D1263" s="494"/>
      <c r="E1263" s="531"/>
      <c r="F1263" s="531"/>
      <c r="G1263" s="531"/>
      <c r="H1263" s="531"/>
      <c r="I1263" s="531"/>
      <c r="J1263" s="531"/>
      <c r="K1263" s="505"/>
      <c r="L1263" s="402"/>
      <c r="M1263" s="505"/>
      <c r="N1263" s="505"/>
      <c r="Q1263" s="493" t="s">
        <v>2047</v>
      </c>
    </row>
    <row r="1264" spans="1:22" ht="15.5">
      <c r="A1264" s="503">
        <v>5</v>
      </c>
      <c r="B1264" s="531">
        <v>5</v>
      </c>
      <c r="C1264" s="531" t="s">
        <v>2115</v>
      </c>
      <c r="D1264" s="494">
        <v>1</v>
      </c>
      <c r="E1264" s="531" t="s">
        <v>2048</v>
      </c>
      <c r="F1264" s="531" t="s">
        <v>2060</v>
      </c>
      <c r="G1264" s="505"/>
      <c r="H1264" s="505"/>
      <c r="I1264" s="505"/>
      <c r="J1264" s="505"/>
      <c r="K1264" s="505"/>
      <c r="L1264" s="402"/>
      <c r="M1264" s="505" t="s">
        <v>3280</v>
      </c>
      <c r="N1264" s="505" t="s">
        <v>715</v>
      </c>
      <c r="Q1264" s="493" t="s">
        <v>2047</v>
      </c>
    </row>
    <row r="1265" spans="1:22" ht="15.5">
      <c r="A1265" s="503">
        <v>6</v>
      </c>
      <c r="B1265" s="531">
        <v>5</v>
      </c>
      <c r="C1265" s="531" t="s">
        <v>2115</v>
      </c>
      <c r="D1265" s="494">
        <v>1</v>
      </c>
      <c r="E1265" s="531" t="s">
        <v>2048</v>
      </c>
      <c r="F1265" s="531" t="s">
        <v>2060</v>
      </c>
      <c r="G1265" s="531" t="s">
        <v>2057</v>
      </c>
      <c r="H1265" s="505"/>
      <c r="I1265" s="505"/>
      <c r="J1265" s="505"/>
      <c r="K1265" s="505"/>
      <c r="L1265" s="402"/>
      <c r="M1265" s="505" t="s">
        <v>3281</v>
      </c>
      <c r="N1265" s="505" t="s">
        <v>715</v>
      </c>
      <c r="Q1265" s="493" t="s">
        <v>2047</v>
      </c>
    </row>
    <row r="1266" spans="1:22" ht="15.5">
      <c r="A1266" s="503">
        <v>7</v>
      </c>
      <c r="B1266" s="531">
        <v>5</v>
      </c>
      <c r="C1266" s="531" t="s">
        <v>2115</v>
      </c>
      <c r="D1266" s="494">
        <v>1</v>
      </c>
      <c r="E1266" s="531" t="s">
        <v>2048</v>
      </c>
      <c r="F1266" s="531" t="s">
        <v>2060</v>
      </c>
      <c r="G1266" s="531" t="s">
        <v>2057</v>
      </c>
      <c r="H1266" s="531" t="s">
        <v>2057</v>
      </c>
      <c r="I1266" s="505"/>
      <c r="J1266" s="505"/>
      <c r="K1266" s="505"/>
      <c r="L1266" s="402"/>
      <c r="M1266" s="505" t="s">
        <v>3282</v>
      </c>
      <c r="N1266" s="505" t="s">
        <v>715</v>
      </c>
      <c r="Q1266" s="493" t="s">
        <v>2047</v>
      </c>
    </row>
    <row r="1267" spans="1:22" ht="15.5">
      <c r="A1267" s="503">
        <v>8</v>
      </c>
      <c r="B1267" s="531">
        <v>5</v>
      </c>
      <c r="C1267" s="531" t="s">
        <v>2115</v>
      </c>
      <c r="D1267" s="494">
        <v>1</v>
      </c>
      <c r="E1267" s="531" t="s">
        <v>2048</v>
      </c>
      <c r="F1267" s="531" t="s">
        <v>2060</v>
      </c>
      <c r="G1267" s="531" t="s">
        <v>2057</v>
      </c>
      <c r="H1267" s="531" t="s">
        <v>2057</v>
      </c>
      <c r="I1267" s="531" t="s">
        <v>2057</v>
      </c>
      <c r="J1267" s="505"/>
      <c r="K1267" s="505"/>
      <c r="L1267" s="402"/>
      <c r="M1267" s="505" t="s">
        <v>3283</v>
      </c>
      <c r="N1267" s="505" t="s">
        <v>715</v>
      </c>
      <c r="Q1267" s="493" t="s">
        <v>2047</v>
      </c>
    </row>
    <row r="1268" spans="1:22" ht="15.5">
      <c r="A1268" s="503">
        <v>9</v>
      </c>
      <c r="B1268" s="531">
        <v>5</v>
      </c>
      <c r="C1268" s="531" t="s">
        <v>2115</v>
      </c>
      <c r="D1268" s="494">
        <v>1</v>
      </c>
      <c r="E1268" s="531" t="s">
        <v>2048</v>
      </c>
      <c r="F1268" s="531" t="s">
        <v>2060</v>
      </c>
      <c r="G1268" s="531" t="s">
        <v>2057</v>
      </c>
      <c r="H1268" s="531" t="s">
        <v>2057</v>
      </c>
      <c r="I1268" s="531" t="s">
        <v>2057</v>
      </c>
      <c r="J1268" s="531" t="s">
        <v>2048</v>
      </c>
      <c r="K1268" s="505"/>
      <c r="L1268" s="402"/>
      <c r="M1268" s="505" t="s">
        <v>3284</v>
      </c>
      <c r="N1268" s="505" t="s">
        <v>1716</v>
      </c>
      <c r="Q1268" s="493" t="s">
        <v>2047</v>
      </c>
    </row>
    <row r="1269" spans="1:22" ht="15.5">
      <c r="A1269" s="508">
        <v>10</v>
      </c>
      <c r="B1269" s="527">
        <v>5</v>
      </c>
      <c r="C1269" s="527" t="s">
        <v>2115</v>
      </c>
      <c r="D1269" s="510">
        <v>1</v>
      </c>
      <c r="E1269" s="527" t="s">
        <v>2048</v>
      </c>
      <c r="F1269" s="527" t="s">
        <v>2060</v>
      </c>
      <c r="G1269" s="527" t="s">
        <v>2057</v>
      </c>
      <c r="H1269" s="527" t="s">
        <v>2057</v>
      </c>
      <c r="I1269" s="527" t="s">
        <v>2057</v>
      </c>
      <c r="J1269" s="527" t="s">
        <v>2048</v>
      </c>
      <c r="K1269" s="527" t="s">
        <v>2048</v>
      </c>
      <c r="L1269" s="402" t="s">
        <v>726</v>
      </c>
      <c r="M1269" s="501" t="s">
        <v>1939</v>
      </c>
      <c r="N1269" s="501" t="s">
        <v>1716</v>
      </c>
      <c r="O1269" t="s">
        <v>726</v>
      </c>
      <c r="P1269" t="e">
        <v>#N/A</v>
      </c>
      <c r="Q1269" s="493">
        <v>152597.65</v>
      </c>
      <c r="R1269" t="s">
        <v>2644</v>
      </c>
      <c r="U1269" s="500" t="s">
        <v>206</v>
      </c>
      <c r="V1269" s="501">
        <v>0</v>
      </c>
    </row>
    <row r="1270" spans="1:22" ht="15.5">
      <c r="B1270" s="527"/>
      <c r="C1270" s="527"/>
      <c r="D1270" s="510"/>
      <c r="E1270" s="527"/>
      <c r="F1270" s="527"/>
      <c r="G1270" s="527"/>
      <c r="H1270" s="527"/>
      <c r="I1270" s="527"/>
      <c r="J1270" s="527"/>
      <c r="K1270" s="527"/>
      <c r="L1270" s="402"/>
      <c r="M1270" s="501"/>
      <c r="N1270" s="501"/>
      <c r="Q1270" s="493" t="s">
        <v>2047</v>
      </c>
    </row>
    <row r="1271" spans="1:22" ht="15.5">
      <c r="A1271" s="503">
        <v>9</v>
      </c>
      <c r="B1271" s="531">
        <v>5</v>
      </c>
      <c r="C1271" s="531" t="s">
        <v>2115</v>
      </c>
      <c r="D1271" s="494">
        <v>1</v>
      </c>
      <c r="E1271" s="531" t="s">
        <v>2048</v>
      </c>
      <c r="F1271" s="531" t="s">
        <v>2060</v>
      </c>
      <c r="G1271" s="531" t="s">
        <v>2057</v>
      </c>
      <c r="H1271" s="531" t="s">
        <v>2057</v>
      </c>
      <c r="I1271" s="531" t="s">
        <v>2057</v>
      </c>
      <c r="J1271" s="531" t="s">
        <v>2060</v>
      </c>
      <c r="K1271" s="505"/>
      <c r="L1271" s="402"/>
      <c r="M1271" s="505" t="s">
        <v>3285</v>
      </c>
      <c r="N1271" s="505" t="s">
        <v>1713</v>
      </c>
      <c r="Q1271" s="493" t="s">
        <v>2047</v>
      </c>
    </row>
    <row r="1272" spans="1:22" ht="15.5">
      <c r="A1272" s="508">
        <v>10</v>
      </c>
      <c r="B1272" s="527">
        <v>5</v>
      </c>
      <c r="C1272" s="527" t="s">
        <v>2115</v>
      </c>
      <c r="D1272" s="510">
        <v>1</v>
      </c>
      <c r="E1272" s="527" t="s">
        <v>2048</v>
      </c>
      <c r="F1272" s="527" t="s">
        <v>2060</v>
      </c>
      <c r="G1272" s="527" t="s">
        <v>2057</v>
      </c>
      <c r="H1272" s="527" t="s">
        <v>2057</v>
      </c>
      <c r="I1272" s="527" t="s">
        <v>2057</v>
      </c>
      <c r="J1272" s="527" t="s">
        <v>2060</v>
      </c>
      <c r="K1272" s="527" t="s">
        <v>2048</v>
      </c>
      <c r="L1272" s="402" t="s">
        <v>724</v>
      </c>
      <c r="M1272" s="501" t="s">
        <v>1907</v>
      </c>
      <c r="N1272" s="501" t="s">
        <v>1713</v>
      </c>
      <c r="O1272" t="s">
        <v>724</v>
      </c>
      <c r="P1272" t="e">
        <v>#N/A</v>
      </c>
      <c r="Q1272" s="493">
        <v>12401.79</v>
      </c>
      <c r="R1272" t="s">
        <v>2644</v>
      </c>
      <c r="U1272" s="500" t="s">
        <v>206</v>
      </c>
      <c r="V1272" s="501">
        <v>0</v>
      </c>
    </row>
    <row r="1273" spans="1:22" ht="15.5">
      <c r="B1273" s="527"/>
      <c r="C1273" s="527"/>
      <c r="D1273" s="510"/>
      <c r="E1273" s="527"/>
      <c r="F1273" s="527"/>
      <c r="G1273" s="527"/>
      <c r="H1273" s="527"/>
      <c r="I1273" s="527"/>
      <c r="J1273" s="527"/>
      <c r="K1273" s="527"/>
      <c r="L1273" s="402"/>
      <c r="M1273" s="501"/>
      <c r="N1273" s="501"/>
      <c r="Q1273" s="493" t="s">
        <v>2047</v>
      </c>
    </row>
    <row r="1274" spans="1:22" ht="15.5">
      <c r="A1274" s="503">
        <v>9</v>
      </c>
      <c r="B1274" s="531">
        <v>5</v>
      </c>
      <c r="C1274" s="531" t="s">
        <v>2115</v>
      </c>
      <c r="D1274" s="494">
        <v>1</v>
      </c>
      <c r="E1274" s="531" t="s">
        <v>2048</v>
      </c>
      <c r="F1274" s="531" t="s">
        <v>2060</v>
      </c>
      <c r="G1274" s="531" t="s">
        <v>2057</v>
      </c>
      <c r="H1274" s="531" t="s">
        <v>2057</v>
      </c>
      <c r="I1274" s="531" t="s">
        <v>2057</v>
      </c>
      <c r="J1274" s="531" t="s">
        <v>2053</v>
      </c>
      <c r="K1274" s="505"/>
      <c r="L1274" s="402"/>
      <c r="M1274" s="505" t="s">
        <v>3286</v>
      </c>
      <c r="N1274" s="505" t="s">
        <v>1718</v>
      </c>
      <c r="Q1274" s="493" t="s">
        <v>2047</v>
      </c>
    </row>
    <row r="1275" spans="1:22" ht="15.5">
      <c r="A1275" s="508">
        <v>10</v>
      </c>
      <c r="B1275" s="527">
        <v>5</v>
      </c>
      <c r="C1275" s="527" t="s">
        <v>2115</v>
      </c>
      <c r="D1275" s="510">
        <v>1</v>
      </c>
      <c r="E1275" s="527" t="s">
        <v>2048</v>
      </c>
      <c r="F1275" s="527" t="s">
        <v>2060</v>
      </c>
      <c r="G1275" s="527" t="s">
        <v>2057</v>
      </c>
      <c r="H1275" s="527" t="s">
        <v>2057</v>
      </c>
      <c r="I1275" s="527" t="s">
        <v>2057</v>
      </c>
      <c r="J1275" s="527" t="s">
        <v>2053</v>
      </c>
      <c r="K1275" s="527" t="s">
        <v>2048</v>
      </c>
      <c r="L1275" s="402" t="s">
        <v>714</v>
      </c>
      <c r="M1275" s="501" t="s">
        <v>1940</v>
      </c>
      <c r="N1275" s="501" t="s">
        <v>1718</v>
      </c>
      <c r="O1275" t="s">
        <v>714</v>
      </c>
      <c r="P1275" t="e">
        <v>#N/A</v>
      </c>
      <c r="Q1275" s="493">
        <v>11702.77</v>
      </c>
      <c r="R1275" t="s">
        <v>2644</v>
      </c>
      <c r="U1275" s="500" t="s">
        <v>206</v>
      </c>
      <c r="V1275" s="501">
        <v>0</v>
      </c>
    </row>
    <row r="1276" spans="1:22" ht="15.5">
      <c r="B1276" s="527"/>
      <c r="C1276" s="527"/>
      <c r="D1276" s="510"/>
      <c r="E1276" s="527"/>
      <c r="F1276" s="527"/>
      <c r="G1276" s="527"/>
      <c r="H1276" s="527"/>
      <c r="I1276" s="527"/>
      <c r="J1276" s="527"/>
      <c r="K1276" s="527"/>
      <c r="L1276" s="402"/>
      <c r="M1276" s="501"/>
      <c r="N1276" s="501"/>
      <c r="Q1276" s="493" t="s">
        <v>2047</v>
      </c>
    </row>
    <row r="1277" spans="1:22" ht="15.5">
      <c r="A1277" s="503">
        <v>5</v>
      </c>
      <c r="B1277" s="531">
        <v>5</v>
      </c>
      <c r="C1277" s="531" t="s">
        <v>2115</v>
      </c>
      <c r="D1277" s="494">
        <v>1</v>
      </c>
      <c r="E1277" s="531" t="s">
        <v>2048</v>
      </c>
      <c r="F1277" s="531" t="s">
        <v>2053</v>
      </c>
      <c r="G1277" s="505"/>
      <c r="H1277" s="505"/>
      <c r="I1277" s="505"/>
      <c r="J1277" s="505"/>
      <c r="K1277" s="505"/>
      <c r="L1277" s="402"/>
      <c r="M1277" s="505" t="s">
        <v>3287</v>
      </c>
      <c r="N1277" s="505" t="s">
        <v>3288</v>
      </c>
      <c r="Q1277" s="493" t="s">
        <v>2047</v>
      </c>
    </row>
    <row r="1278" spans="1:22" ht="15.5">
      <c r="A1278" s="503">
        <v>6</v>
      </c>
      <c r="B1278" s="531">
        <v>5</v>
      </c>
      <c r="C1278" s="531" t="s">
        <v>2115</v>
      </c>
      <c r="D1278" s="494">
        <v>1</v>
      </c>
      <c r="E1278" s="531" t="s">
        <v>2048</v>
      </c>
      <c r="F1278" s="531" t="s">
        <v>2053</v>
      </c>
      <c r="G1278" s="531" t="s">
        <v>2048</v>
      </c>
      <c r="H1278" s="505"/>
      <c r="I1278" s="505"/>
      <c r="J1278" s="505"/>
      <c r="K1278" s="505"/>
      <c r="L1278" s="402"/>
      <c r="M1278" s="505" t="s">
        <v>3289</v>
      </c>
      <c r="N1278" s="505" t="s">
        <v>3290</v>
      </c>
      <c r="Q1278" s="493" t="s">
        <v>2047</v>
      </c>
    </row>
    <row r="1279" spans="1:22" ht="15.5">
      <c r="A1279" s="503">
        <v>7</v>
      </c>
      <c r="B1279" s="531">
        <v>5</v>
      </c>
      <c r="C1279" s="531" t="s">
        <v>2115</v>
      </c>
      <c r="D1279" s="494">
        <v>1</v>
      </c>
      <c r="E1279" s="531" t="s">
        <v>2048</v>
      </c>
      <c r="F1279" s="531" t="s">
        <v>2053</v>
      </c>
      <c r="G1279" s="531" t="s">
        <v>2048</v>
      </c>
      <c r="H1279" s="531" t="s">
        <v>2057</v>
      </c>
      <c r="I1279" s="505"/>
      <c r="J1279" s="505"/>
      <c r="K1279" s="505"/>
      <c r="L1279" s="402"/>
      <c r="M1279" s="505" t="s">
        <v>3291</v>
      </c>
      <c r="N1279" s="505" t="s">
        <v>3290</v>
      </c>
      <c r="Q1279" s="493" t="s">
        <v>2047</v>
      </c>
    </row>
    <row r="1280" spans="1:22" ht="15.5">
      <c r="A1280" s="503">
        <v>8</v>
      </c>
      <c r="B1280" s="531">
        <v>5</v>
      </c>
      <c r="C1280" s="531" t="s">
        <v>2115</v>
      </c>
      <c r="D1280" s="494">
        <v>1</v>
      </c>
      <c r="E1280" s="531" t="s">
        <v>2048</v>
      </c>
      <c r="F1280" s="531" t="s">
        <v>2053</v>
      </c>
      <c r="G1280" s="531" t="s">
        <v>2048</v>
      </c>
      <c r="H1280" s="531" t="s">
        <v>2057</v>
      </c>
      <c r="I1280" s="531" t="s">
        <v>2057</v>
      </c>
      <c r="J1280" s="505"/>
      <c r="K1280" s="505"/>
      <c r="L1280" s="402"/>
      <c r="M1280" s="505" t="s">
        <v>3292</v>
      </c>
      <c r="N1280" s="505" t="s">
        <v>3290</v>
      </c>
      <c r="Q1280" s="493" t="s">
        <v>2047</v>
      </c>
    </row>
    <row r="1281" spans="1:22" ht="15.5">
      <c r="A1281" s="503">
        <v>9</v>
      </c>
      <c r="B1281" s="531">
        <v>5</v>
      </c>
      <c r="C1281" s="531" t="s">
        <v>2115</v>
      </c>
      <c r="D1281" s="494">
        <v>1</v>
      </c>
      <c r="E1281" s="531" t="s">
        <v>2048</v>
      </c>
      <c r="F1281" s="531" t="s">
        <v>2053</v>
      </c>
      <c r="G1281" s="531" t="s">
        <v>2048</v>
      </c>
      <c r="H1281" s="531" t="s">
        <v>2057</v>
      </c>
      <c r="I1281" s="531" t="s">
        <v>2057</v>
      </c>
      <c r="J1281" s="531" t="s">
        <v>2048</v>
      </c>
      <c r="K1281" s="505"/>
      <c r="L1281" s="402"/>
      <c r="M1281" s="505" t="s">
        <v>3293</v>
      </c>
      <c r="N1281" s="505" t="s">
        <v>3294</v>
      </c>
      <c r="Q1281" s="493" t="s">
        <v>2047</v>
      </c>
    </row>
    <row r="1282" spans="1:22" ht="15.5">
      <c r="A1282" s="508">
        <v>10</v>
      </c>
      <c r="B1282" s="527">
        <v>5</v>
      </c>
      <c r="C1282" s="527" t="s">
        <v>2115</v>
      </c>
      <c r="D1282" s="510">
        <v>1</v>
      </c>
      <c r="E1282" s="527" t="s">
        <v>2048</v>
      </c>
      <c r="F1282" s="527" t="s">
        <v>2053</v>
      </c>
      <c r="G1282" s="527" t="s">
        <v>2048</v>
      </c>
      <c r="H1282" s="527" t="s">
        <v>2057</v>
      </c>
      <c r="I1282" s="527" t="s">
        <v>2057</v>
      </c>
      <c r="J1282" s="527" t="s">
        <v>2048</v>
      </c>
      <c r="K1282" s="527" t="s">
        <v>2048</v>
      </c>
      <c r="L1282" s="402" t="s">
        <v>3295</v>
      </c>
      <c r="M1282" s="501" t="s">
        <v>3296</v>
      </c>
      <c r="N1282" s="501" t="s">
        <v>3294</v>
      </c>
      <c r="O1282" t="s">
        <v>3295</v>
      </c>
      <c r="P1282" t="e">
        <v>#N/A</v>
      </c>
      <c r="Q1282" s="493">
        <v>0</v>
      </c>
      <c r="R1282">
        <v>30</v>
      </c>
      <c r="U1282" s="500" t="s">
        <v>206</v>
      </c>
      <c r="V1282" s="501">
        <v>0</v>
      </c>
    </row>
    <row r="1283" spans="1:22">
      <c r="L1283" s="402"/>
      <c r="Q1283" s="493" t="s">
        <v>2047</v>
      </c>
    </row>
    <row r="1284" spans="1:22" ht="15.5">
      <c r="A1284" s="503">
        <v>6</v>
      </c>
      <c r="B1284" s="531">
        <v>5</v>
      </c>
      <c r="C1284" s="531" t="s">
        <v>2115</v>
      </c>
      <c r="D1284" s="494">
        <v>1</v>
      </c>
      <c r="E1284" s="531" t="s">
        <v>2048</v>
      </c>
      <c r="F1284" s="531" t="s">
        <v>2053</v>
      </c>
      <c r="G1284" s="531" t="s">
        <v>2053</v>
      </c>
      <c r="H1284" s="505"/>
      <c r="I1284" s="505"/>
      <c r="J1284" s="505"/>
      <c r="K1284" s="505"/>
      <c r="L1284" s="402"/>
      <c r="M1284" s="505" t="s">
        <v>3297</v>
      </c>
      <c r="N1284" s="505" t="s">
        <v>3298</v>
      </c>
      <c r="Q1284" s="493" t="s">
        <v>2047</v>
      </c>
    </row>
    <row r="1285" spans="1:22" ht="15.5">
      <c r="A1285" s="503">
        <v>7</v>
      </c>
      <c r="B1285" s="531">
        <v>5</v>
      </c>
      <c r="C1285" s="531" t="s">
        <v>2115</v>
      </c>
      <c r="D1285" s="494">
        <v>1</v>
      </c>
      <c r="E1285" s="531" t="s">
        <v>2048</v>
      </c>
      <c r="F1285" s="531" t="s">
        <v>2053</v>
      </c>
      <c r="G1285" s="531" t="s">
        <v>2053</v>
      </c>
      <c r="H1285" s="531" t="s">
        <v>2057</v>
      </c>
      <c r="I1285" s="505"/>
      <c r="J1285" s="505"/>
      <c r="K1285" s="505"/>
      <c r="L1285" s="402"/>
      <c r="M1285" s="505" t="s">
        <v>3299</v>
      </c>
      <c r="N1285" s="505" t="s">
        <v>3298</v>
      </c>
      <c r="Q1285" s="493" t="s">
        <v>2047</v>
      </c>
    </row>
    <row r="1286" spans="1:22" ht="15.5">
      <c r="A1286" s="503">
        <v>8</v>
      </c>
      <c r="B1286" s="531">
        <v>5</v>
      </c>
      <c r="C1286" s="531" t="s">
        <v>2115</v>
      </c>
      <c r="D1286" s="494">
        <v>1</v>
      </c>
      <c r="E1286" s="531" t="s">
        <v>2048</v>
      </c>
      <c r="F1286" s="531" t="s">
        <v>2053</v>
      </c>
      <c r="G1286" s="531" t="s">
        <v>2053</v>
      </c>
      <c r="H1286" s="531" t="s">
        <v>2057</v>
      </c>
      <c r="I1286" s="531" t="s">
        <v>2057</v>
      </c>
      <c r="J1286" s="505"/>
      <c r="K1286" s="505"/>
      <c r="L1286" s="402"/>
      <c r="M1286" s="505" t="s">
        <v>3300</v>
      </c>
      <c r="N1286" s="505" t="s">
        <v>3298</v>
      </c>
      <c r="Q1286" s="493" t="s">
        <v>2047</v>
      </c>
    </row>
    <row r="1287" spans="1:22" ht="15.5">
      <c r="A1287" s="503">
        <v>9</v>
      </c>
      <c r="B1287" s="531">
        <v>5</v>
      </c>
      <c r="C1287" s="531" t="s">
        <v>2115</v>
      </c>
      <c r="D1287" s="494">
        <v>1</v>
      </c>
      <c r="E1287" s="531" t="s">
        <v>2048</v>
      </c>
      <c r="F1287" s="531" t="s">
        <v>2053</v>
      </c>
      <c r="G1287" s="531" t="s">
        <v>2053</v>
      </c>
      <c r="H1287" s="531" t="s">
        <v>2057</v>
      </c>
      <c r="I1287" s="531" t="s">
        <v>2057</v>
      </c>
      <c r="J1287" s="531" t="s">
        <v>2048</v>
      </c>
      <c r="K1287" s="505"/>
      <c r="L1287" s="402"/>
      <c r="M1287" s="505" t="s">
        <v>3301</v>
      </c>
      <c r="N1287" s="505" t="s">
        <v>1669</v>
      </c>
      <c r="Q1287" s="493" t="s">
        <v>2047</v>
      </c>
    </row>
    <row r="1288" spans="1:22" ht="15.5">
      <c r="A1288" s="508">
        <v>10</v>
      </c>
      <c r="B1288" s="527">
        <v>5</v>
      </c>
      <c r="C1288" s="527" t="s">
        <v>2115</v>
      </c>
      <c r="D1288" s="510">
        <v>1</v>
      </c>
      <c r="E1288" s="527" t="s">
        <v>2048</v>
      </c>
      <c r="F1288" s="527" t="s">
        <v>2053</v>
      </c>
      <c r="G1288" s="527" t="s">
        <v>2053</v>
      </c>
      <c r="H1288" s="527" t="s">
        <v>2057</v>
      </c>
      <c r="I1288" s="527" t="s">
        <v>2057</v>
      </c>
      <c r="J1288" s="527" t="s">
        <v>2048</v>
      </c>
      <c r="K1288" s="527" t="s">
        <v>2048</v>
      </c>
      <c r="L1288" s="402" t="s">
        <v>744</v>
      </c>
      <c r="M1288" s="501" t="s">
        <v>1864</v>
      </c>
      <c r="N1288" s="501" t="s">
        <v>1669</v>
      </c>
      <c r="O1288" t="s">
        <v>744</v>
      </c>
      <c r="P1288" t="e">
        <v>#N/A</v>
      </c>
      <c r="Q1288" s="493">
        <v>19665.88</v>
      </c>
      <c r="R1288">
        <v>30</v>
      </c>
      <c r="U1288" s="500" t="s">
        <v>206</v>
      </c>
      <c r="V1288" s="501">
        <v>0</v>
      </c>
    </row>
    <row r="1289" spans="1:22">
      <c r="L1289" s="402"/>
      <c r="Q1289" s="493" t="s">
        <v>2047</v>
      </c>
    </row>
    <row r="1290" spans="1:22" ht="15.5">
      <c r="A1290" s="503">
        <v>6</v>
      </c>
      <c r="B1290" s="531">
        <v>5</v>
      </c>
      <c r="C1290" s="531" t="s">
        <v>2115</v>
      </c>
      <c r="D1290" s="494">
        <v>1</v>
      </c>
      <c r="E1290" s="531" t="s">
        <v>2048</v>
      </c>
      <c r="F1290" s="531" t="s">
        <v>2053</v>
      </c>
      <c r="G1290" s="531" t="s">
        <v>2071</v>
      </c>
      <c r="H1290" s="505"/>
      <c r="I1290" s="505"/>
      <c r="J1290" s="505"/>
      <c r="K1290" s="505"/>
      <c r="L1290" s="402"/>
      <c r="M1290" s="505" t="s">
        <v>3302</v>
      </c>
      <c r="N1290" s="505" t="s">
        <v>3303</v>
      </c>
      <c r="Q1290" s="493" t="s">
        <v>2047</v>
      </c>
    </row>
    <row r="1291" spans="1:22" ht="15.5">
      <c r="A1291" s="503">
        <v>7</v>
      </c>
      <c r="B1291" s="531">
        <v>5</v>
      </c>
      <c r="C1291" s="531" t="s">
        <v>2115</v>
      </c>
      <c r="D1291" s="494">
        <v>1</v>
      </c>
      <c r="E1291" s="531" t="s">
        <v>2048</v>
      </c>
      <c r="F1291" s="531" t="s">
        <v>2053</v>
      </c>
      <c r="G1291" s="531" t="s">
        <v>2071</v>
      </c>
      <c r="H1291" s="531" t="s">
        <v>2057</v>
      </c>
      <c r="I1291" s="505"/>
      <c r="J1291" s="505"/>
      <c r="K1291" s="505"/>
      <c r="L1291" s="402"/>
      <c r="M1291" s="505" t="s">
        <v>3304</v>
      </c>
      <c r="N1291" s="505" t="s">
        <v>3303</v>
      </c>
      <c r="Q1291" s="493" t="s">
        <v>2047</v>
      </c>
    </row>
    <row r="1292" spans="1:22" ht="15.5">
      <c r="A1292" s="503">
        <v>8</v>
      </c>
      <c r="B1292" s="531">
        <v>5</v>
      </c>
      <c r="C1292" s="531" t="s">
        <v>2115</v>
      </c>
      <c r="D1292" s="494">
        <v>1</v>
      </c>
      <c r="E1292" s="531" t="s">
        <v>2048</v>
      </c>
      <c r="F1292" s="531" t="s">
        <v>2053</v>
      </c>
      <c r="G1292" s="531" t="s">
        <v>2071</v>
      </c>
      <c r="H1292" s="531" t="s">
        <v>2057</v>
      </c>
      <c r="I1292" s="531" t="s">
        <v>2057</v>
      </c>
      <c r="J1292" s="505"/>
      <c r="K1292" s="505"/>
      <c r="L1292" s="402"/>
      <c r="M1292" s="505" t="s">
        <v>3305</v>
      </c>
      <c r="N1292" s="505" t="s">
        <v>3303</v>
      </c>
      <c r="Q1292" s="493" t="s">
        <v>2047</v>
      </c>
    </row>
    <row r="1293" spans="1:22" ht="15.5">
      <c r="A1293" s="503">
        <v>9</v>
      </c>
      <c r="B1293" s="531">
        <v>5</v>
      </c>
      <c r="C1293" s="531" t="s">
        <v>2115</v>
      </c>
      <c r="D1293" s="494">
        <v>1</v>
      </c>
      <c r="E1293" s="531" t="s">
        <v>2048</v>
      </c>
      <c r="F1293" s="531" t="s">
        <v>2053</v>
      </c>
      <c r="G1293" s="531" t="s">
        <v>2071</v>
      </c>
      <c r="H1293" s="531" t="s">
        <v>2057</v>
      </c>
      <c r="I1293" s="531" t="s">
        <v>2057</v>
      </c>
      <c r="J1293" s="531" t="s">
        <v>2048</v>
      </c>
      <c r="K1293" s="505"/>
      <c r="L1293" s="402"/>
      <c r="M1293" s="505" t="s">
        <v>3306</v>
      </c>
      <c r="N1293" s="505" t="s">
        <v>3307</v>
      </c>
      <c r="Q1293" s="493" t="s">
        <v>2047</v>
      </c>
    </row>
    <row r="1294" spans="1:22" ht="15.5">
      <c r="A1294" s="508">
        <v>10</v>
      </c>
      <c r="B1294" s="527">
        <v>5</v>
      </c>
      <c r="C1294" s="527" t="s">
        <v>2115</v>
      </c>
      <c r="D1294" s="510">
        <v>1</v>
      </c>
      <c r="E1294" s="527" t="s">
        <v>2048</v>
      </c>
      <c r="F1294" s="527" t="s">
        <v>2053</v>
      </c>
      <c r="G1294" s="527" t="s">
        <v>2071</v>
      </c>
      <c r="H1294" s="527" t="s">
        <v>2057</v>
      </c>
      <c r="I1294" s="527" t="s">
        <v>2057</v>
      </c>
      <c r="J1294" s="527" t="s">
        <v>2048</v>
      </c>
      <c r="K1294" s="527" t="s">
        <v>2048</v>
      </c>
      <c r="L1294" s="402"/>
      <c r="M1294" s="501" t="s">
        <v>3308</v>
      </c>
      <c r="N1294" s="501" t="s">
        <v>3307</v>
      </c>
      <c r="Q1294" s="493" t="s">
        <v>2047</v>
      </c>
    </row>
    <row r="1295" spans="1:22" ht="15.5">
      <c r="B1295" s="527"/>
      <c r="C1295" s="527"/>
      <c r="D1295" s="510"/>
      <c r="E1295" s="527"/>
      <c r="F1295" s="527"/>
      <c r="G1295" s="527"/>
      <c r="H1295" s="527"/>
      <c r="I1295" s="527"/>
      <c r="J1295" s="527"/>
      <c r="K1295" s="527"/>
      <c r="L1295" s="402"/>
      <c r="M1295" s="501"/>
      <c r="N1295" s="501"/>
      <c r="Q1295" s="493" t="s">
        <v>2047</v>
      </c>
    </row>
    <row r="1296" spans="1:22" ht="15.5">
      <c r="A1296" s="503">
        <v>9</v>
      </c>
      <c r="B1296" s="531">
        <v>5</v>
      </c>
      <c r="C1296" s="531" t="s">
        <v>2115</v>
      </c>
      <c r="D1296" s="494">
        <v>1</v>
      </c>
      <c r="E1296" s="531" t="s">
        <v>2048</v>
      </c>
      <c r="F1296" s="531" t="s">
        <v>2053</v>
      </c>
      <c r="G1296" s="531" t="s">
        <v>2071</v>
      </c>
      <c r="H1296" s="531" t="s">
        <v>2057</v>
      </c>
      <c r="I1296" s="531" t="s">
        <v>2057</v>
      </c>
      <c r="J1296" s="531" t="s">
        <v>2060</v>
      </c>
      <c r="K1296" s="505"/>
      <c r="L1296" s="402"/>
      <c r="M1296" s="505" t="s">
        <v>3309</v>
      </c>
      <c r="N1296" s="505" t="s">
        <v>3310</v>
      </c>
      <c r="Q1296" s="493" t="s">
        <v>2047</v>
      </c>
    </row>
    <row r="1297" spans="1:22" ht="15.5">
      <c r="A1297" s="508">
        <v>10</v>
      </c>
      <c r="B1297" s="527">
        <v>5</v>
      </c>
      <c r="C1297" s="527" t="s">
        <v>2115</v>
      </c>
      <c r="D1297" s="510">
        <v>1</v>
      </c>
      <c r="E1297" s="527" t="s">
        <v>2048</v>
      </c>
      <c r="F1297" s="527" t="s">
        <v>2053</v>
      </c>
      <c r="G1297" s="527" t="s">
        <v>2071</v>
      </c>
      <c r="H1297" s="527" t="s">
        <v>2057</v>
      </c>
      <c r="I1297" s="527" t="s">
        <v>2057</v>
      </c>
      <c r="J1297" s="527" t="s">
        <v>2060</v>
      </c>
      <c r="K1297" s="527" t="s">
        <v>2048</v>
      </c>
      <c r="L1297" s="402" t="s">
        <v>554</v>
      </c>
      <c r="M1297" s="501" t="s">
        <v>3311</v>
      </c>
      <c r="N1297" s="501" t="s">
        <v>3310</v>
      </c>
      <c r="O1297" t="s">
        <v>554</v>
      </c>
      <c r="P1297" t="e">
        <v>#N/A</v>
      </c>
      <c r="Q1297" s="493">
        <v>0</v>
      </c>
      <c r="R1297">
        <v>30</v>
      </c>
      <c r="U1297" s="500" t="s">
        <v>206</v>
      </c>
      <c r="V1297" s="501">
        <v>0</v>
      </c>
    </row>
    <row r="1298" spans="1:22" ht="15.5">
      <c r="B1298" s="527"/>
      <c r="C1298" s="527"/>
      <c r="D1298" s="510"/>
      <c r="E1298" s="527"/>
      <c r="F1298" s="527"/>
      <c r="G1298" s="527"/>
      <c r="H1298" s="527"/>
      <c r="I1298" s="527"/>
      <c r="J1298" s="527"/>
      <c r="K1298" s="527"/>
      <c r="L1298" s="402"/>
      <c r="M1298" s="501"/>
      <c r="N1298" s="501"/>
      <c r="Q1298" s="493" t="s">
        <v>2047</v>
      </c>
    </row>
    <row r="1299" spans="1:22" ht="15.5">
      <c r="A1299" s="503">
        <v>9</v>
      </c>
      <c r="B1299" s="531">
        <v>5</v>
      </c>
      <c r="C1299" s="531" t="s">
        <v>2115</v>
      </c>
      <c r="D1299" s="494">
        <v>1</v>
      </c>
      <c r="E1299" s="531" t="s">
        <v>2048</v>
      </c>
      <c r="F1299" s="531" t="s">
        <v>2053</v>
      </c>
      <c r="G1299" s="531" t="s">
        <v>2071</v>
      </c>
      <c r="H1299" s="531" t="s">
        <v>2057</v>
      </c>
      <c r="I1299" s="531" t="s">
        <v>2057</v>
      </c>
      <c r="J1299" s="531" t="s">
        <v>2053</v>
      </c>
      <c r="K1299" s="505"/>
      <c r="L1299" s="402"/>
      <c r="M1299" s="505" t="s">
        <v>3312</v>
      </c>
      <c r="N1299" s="505" t="s">
        <v>3313</v>
      </c>
      <c r="Q1299" s="493" t="s">
        <v>2047</v>
      </c>
    </row>
    <row r="1300" spans="1:22" ht="15.5">
      <c r="A1300" s="508">
        <v>10</v>
      </c>
      <c r="B1300" s="527">
        <v>5</v>
      </c>
      <c r="C1300" s="527" t="s">
        <v>2115</v>
      </c>
      <c r="D1300" s="510">
        <v>1</v>
      </c>
      <c r="E1300" s="527" t="s">
        <v>2048</v>
      </c>
      <c r="F1300" s="527" t="s">
        <v>2053</v>
      </c>
      <c r="G1300" s="527" t="s">
        <v>2071</v>
      </c>
      <c r="H1300" s="527" t="s">
        <v>2057</v>
      </c>
      <c r="I1300" s="527" t="s">
        <v>2057</v>
      </c>
      <c r="J1300" s="527" t="s">
        <v>2053</v>
      </c>
      <c r="K1300" s="527" t="s">
        <v>2048</v>
      </c>
      <c r="L1300" s="402" t="s">
        <v>557</v>
      </c>
      <c r="M1300" s="501" t="s">
        <v>3314</v>
      </c>
      <c r="N1300" s="501" t="s">
        <v>3313</v>
      </c>
      <c r="O1300" t="s">
        <v>557</v>
      </c>
      <c r="P1300" t="e">
        <v>#N/A</v>
      </c>
      <c r="Q1300" s="493">
        <v>0</v>
      </c>
      <c r="R1300">
        <v>30</v>
      </c>
      <c r="U1300" s="500" t="s">
        <v>206</v>
      </c>
      <c r="V1300" s="501">
        <v>0</v>
      </c>
    </row>
    <row r="1301" spans="1:22" ht="15.5">
      <c r="B1301" s="527"/>
      <c r="C1301" s="527"/>
      <c r="D1301" s="510"/>
      <c r="E1301" s="527"/>
      <c r="F1301" s="527"/>
      <c r="G1301" s="527"/>
      <c r="H1301" s="527"/>
      <c r="I1301" s="527"/>
      <c r="J1301" s="527"/>
      <c r="K1301" s="527"/>
      <c r="L1301" s="402"/>
      <c r="M1301" s="501"/>
      <c r="N1301" s="501"/>
      <c r="Q1301" s="493" t="s">
        <v>2047</v>
      </c>
    </row>
    <row r="1302" spans="1:22" ht="15.5">
      <c r="A1302" s="503">
        <v>9</v>
      </c>
      <c r="B1302" s="531">
        <v>5</v>
      </c>
      <c r="C1302" s="531" t="s">
        <v>2115</v>
      </c>
      <c r="D1302" s="494">
        <v>1</v>
      </c>
      <c r="E1302" s="531" t="s">
        <v>2048</v>
      </c>
      <c r="F1302" s="531" t="s">
        <v>2053</v>
      </c>
      <c r="G1302" s="531" t="s">
        <v>2071</v>
      </c>
      <c r="H1302" s="531" t="s">
        <v>2057</v>
      </c>
      <c r="I1302" s="531" t="s">
        <v>2057</v>
      </c>
      <c r="J1302" s="531" t="s">
        <v>2071</v>
      </c>
      <c r="K1302" s="505"/>
      <c r="L1302" s="402"/>
      <c r="M1302" s="505" t="s">
        <v>3315</v>
      </c>
      <c r="N1302" s="505" t="s">
        <v>3316</v>
      </c>
      <c r="Q1302" s="493" t="s">
        <v>2047</v>
      </c>
    </row>
    <row r="1303" spans="1:22" ht="15.5">
      <c r="A1303" s="508">
        <v>10</v>
      </c>
      <c r="B1303" s="527">
        <v>5</v>
      </c>
      <c r="C1303" s="527" t="s">
        <v>2115</v>
      </c>
      <c r="D1303" s="510">
        <v>1</v>
      </c>
      <c r="E1303" s="527" t="s">
        <v>2048</v>
      </c>
      <c r="F1303" s="527" t="s">
        <v>2053</v>
      </c>
      <c r="G1303" s="527" t="s">
        <v>2071</v>
      </c>
      <c r="H1303" s="527" t="s">
        <v>2057</v>
      </c>
      <c r="I1303" s="527" t="s">
        <v>2057</v>
      </c>
      <c r="J1303" s="527" t="s">
        <v>2071</v>
      </c>
      <c r="K1303" s="527" t="s">
        <v>2048</v>
      </c>
      <c r="L1303" s="402"/>
      <c r="M1303" s="501" t="s">
        <v>3317</v>
      </c>
      <c r="N1303" s="501" t="s">
        <v>3316</v>
      </c>
      <c r="Q1303" s="493" t="s">
        <v>2047</v>
      </c>
    </row>
    <row r="1304" spans="1:22" ht="15.5">
      <c r="B1304" s="527"/>
      <c r="C1304" s="527"/>
      <c r="D1304" s="510"/>
      <c r="E1304" s="527"/>
      <c r="F1304" s="527"/>
      <c r="G1304" s="527"/>
      <c r="H1304" s="527"/>
      <c r="I1304" s="527"/>
      <c r="J1304" s="527"/>
      <c r="K1304" s="527"/>
      <c r="L1304" s="402"/>
      <c r="M1304" s="501"/>
      <c r="N1304" s="501"/>
      <c r="Q1304" s="493" t="s">
        <v>2047</v>
      </c>
    </row>
    <row r="1305" spans="1:22" ht="15.5">
      <c r="A1305" s="503">
        <v>9</v>
      </c>
      <c r="B1305" s="531">
        <v>5</v>
      </c>
      <c r="C1305" s="531" t="s">
        <v>2115</v>
      </c>
      <c r="D1305" s="494">
        <v>1</v>
      </c>
      <c r="E1305" s="531" t="s">
        <v>2048</v>
      </c>
      <c r="F1305" s="531" t="s">
        <v>2053</v>
      </c>
      <c r="G1305" s="531" t="s">
        <v>2071</v>
      </c>
      <c r="H1305" s="531" t="s">
        <v>2057</v>
      </c>
      <c r="I1305" s="531" t="s">
        <v>2057</v>
      </c>
      <c r="J1305" s="531" t="s">
        <v>2079</v>
      </c>
      <c r="K1305" s="505"/>
      <c r="L1305" s="402"/>
      <c r="M1305" s="505" t="s">
        <v>3318</v>
      </c>
      <c r="N1305" s="505" t="s">
        <v>3319</v>
      </c>
      <c r="Q1305" s="493" t="s">
        <v>2047</v>
      </c>
    </row>
    <row r="1306" spans="1:22" ht="15.5">
      <c r="A1306" s="508">
        <v>10</v>
      </c>
      <c r="B1306" s="527">
        <v>5</v>
      </c>
      <c r="C1306" s="527" t="s">
        <v>2115</v>
      </c>
      <c r="D1306" s="510">
        <v>1</v>
      </c>
      <c r="E1306" s="527" t="s">
        <v>2048</v>
      </c>
      <c r="F1306" s="527" t="s">
        <v>2053</v>
      </c>
      <c r="G1306" s="527" t="s">
        <v>2071</v>
      </c>
      <c r="H1306" s="527" t="s">
        <v>2057</v>
      </c>
      <c r="I1306" s="527" t="s">
        <v>2057</v>
      </c>
      <c r="J1306" s="527" t="s">
        <v>2079</v>
      </c>
      <c r="K1306" s="527" t="s">
        <v>2048</v>
      </c>
      <c r="L1306" s="402" t="s">
        <v>556</v>
      </c>
      <c r="M1306" s="501" t="s">
        <v>3320</v>
      </c>
      <c r="N1306" s="501" t="s">
        <v>3319</v>
      </c>
      <c r="O1306" t="s">
        <v>556</v>
      </c>
      <c r="P1306" t="e">
        <v>#N/A</v>
      </c>
      <c r="Q1306" s="493">
        <v>0</v>
      </c>
      <c r="R1306">
        <v>30</v>
      </c>
      <c r="U1306" s="500" t="s">
        <v>206</v>
      </c>
      <c r="V1306" s="501">
        <v>0</v>
      </c>
    </row>
    <row r="1307" spans="1:22" ht="15.5">
      <c r="B1307" s="527"/>
      <c r="C1307" s="527"/>
      <c r="D1307" s="510"/>
      <c r="E1307" s="527"/>
      <c r="F1307" s="527"/>
      <c r="G1307" s="527"/>
      <c r="H1307" s="527"/>
      <c r="I1307" s="527"/>
      <c r="J1307" s="527"/>
      <c r="K1307" s="527"/>
      <c r="L1307" s="402"/>
      <c r="M1307" s="501"/>
      <c r="N1307" s="501"/>
      <c r="Q1307" s="493" t="s">
        <v>2047</v>
      </c>
    </row>
    <row r="1308" spans="1:22" ht="15.5">
      <c r="A1308" s="503">
        <v>9</v>
      </c>
      <c r="B1308" s="531">
        <v>5</v>
      </c>
      <c r="C1308" s="531" t="s">
        <v>2115</v>
      </c>
      <c r="D1308" s="494">
        <v>1</v>
      </c>
      <c r="E1308" s="531" t="s">
        <v>2048</v>
      </c>
      <c r="F1308" s="531" t="s">
        <v>2053</v>
      </c>
      <c r="G1308" s="531" t="s">
        <v>2071</v>
      </c>
      <c r="H1308" s="531" t="s">
        <v>2057</v>
      </c>
      <c r="I1308" s="531" t="s">
        <v>2057</v>
      </c>
      <c r="J1308" s="531" t="s">
        <v>2081</v>
      </c>
      <c r="K1308" s="505"/>
      <c r="L1308" s="402"/>
      <c r="M1308" s="505" t="s">
        <v>3321</v>
      </c>
      <c r="N1308" s="505" t="s">
        <v>3322</v>
      </c>
      <c r="Q1308" s="493" t="s">
        <v>2047</v>
      </c>
    </row>
    <row r="1309" spans="1:22" ht="15.5">
      <c r="A1309" s="508">
        <v>10</v>
      </c>
      <c r="B1309" s="527">
        <v>5</v>
      </c>
      <c r="C1309" s="527" t="s">
        <v>2115</v>
      </c>
      <c r="D1309" s="510">
        <v>1</v>
      </c>
      <c r="E1309" s="527" t="s">
        <v>2048</v>
      </c>
      <c r="F1309" s="527" t="s">
        <v>2053</v>
      </c>
      <c r="G1309" s="527" t="s">
        <v>2071</v>
      </c>
      <c r="H1309" s="527" t="s">
        <v>2057</v>
      </c>
      <c r="I1309" s="527" t="s">
        <v>2057</v>
      </c>
      <c r="J1309" s="527" t="s">
        <v>2081</v>
      </c>
      <c r="K1309" s="527" t="s">
        <v>2048</v>
      </c>
      <c r="L1309" s="402"/>
      <c r="M1309" s="501" t="s">
        <v>3323</v>
      </c>
      <c r="N1309" s="501" t="s">
        <v>3322</v>
      </c>
      <c r="Q1309" s="493" t="s">
        <v>2047</v>
      </c>
    </row>
    <row r="1310" spans="1:22" ht="15.5">
      <c r="B1310" s="527"/>
      <c r="C1310" s="527"/>
      <c r="D1310" s="510"/>
      <c r="E1310" s="527"/>
      <c r="F1310" s="527"/>
      <c r="G1310" s="527"/>
      <c r="H1310" s="527"/>
      <c r="I1310" s="527"/>
      <c r="J1310" s="527"/>
      <c r="K1310" s="527"/>
      <c r="L1310" s="402"/>
      <c r="M1310" s="501"/>
      <c r="N1310" s="501"/>
      <c r="Q1310" s="493" t="s">
        <v>2047</v>
      </c>
    </row>
    <row r="1311" spans="1:22" ht="15.5">
      <c r="A1311" s="503">
        <v>9</v>
      </c>
      <c r="B1311" s="531">
        <v>5</v>
      </c>
      <c r="C1311" s="531" t="s">
        <v>2115</v>
      </c>
      <c r="D1311" s="494">
        <v>1</v>
      </c>
      <c r="E1311" s="531" t="s">
        <v>2048</v>
      </c>
      <c r="F1311" s="531" t="s">
        <v>2053</v>
      </c>
      <c r="G1311" s="531" t="s">
        <v>2071</v>
      </c>
      <c r="H1311" s="531" t="s">
        <v>2057</v>
      </c>
      <c r="I1311" s="531" t="s">
        <v>2057</v>
      </c>
      <c r="J1311" s="531" t="s">
        <v>2110</v>
      </c>
      <c r="K1311" s="505"/>
      <c r="L1311" s="402"/>
      <c r="M1311" s="505" t="s">
        <v>3324</v>
      </c>
      <c r="N1311" s="505" t="s">
        <v>3325</v>
      </c>
      <c r="Q1311" s="493" t="s">
        <v>2047</v>
      </c>
    </row>
    <row r="1312" spans="1:22" ht="15.5">
      <c r="A1312" s="508">
        <v>10</v>
      </c>
      <c r="B1312" s="527">
        <v>5</v>
      </c>
      <c r="C1312" s="527" t="s">
        <v>2115</v>
      </c>
      <c r="D1312" s="510">
        <v>1</v>
      </c>
      <c r="E1312" s="527" t="s">
        <v>2048</v>
      </c>
      <c r="F1312" s="527" t="s">
        <v>2053</v>
      </c>
      <c r="G1312" s="527" t="s">
        <v>2071</v>
      </c>
      <c r="H1312" s="527" t="s">
        <v>2057</v>
      </c>
      <c r="I1312" s="527" t="s">
        <v>2057</v>
      </c>
      <c r="J1312" s="527" t="s">
        <v>2110</v>
      </c>
      <c r="K1312" s="527" t="s">
        <v>2048</v>
      </c>
      <c r="L1312" s="402"/>
      <c r="M1312" s="501" t="s">
        <v>3326</v>
      </c>
      <c r="N1312" s="501" t="s">
        <v>3325</v>
      </c>
      <c r="Q1312" s="493" t="s">
        <v>2047</v>
      </c>
    </row>
    <row r="1313" spans="1:22" ht="15.5">
      <c r="B1313" s="527"/>
      <c r="C1313" s="527"/>
      <c r="D1313" s="510"/>
      <c r="E1313" s="527"/>
      <c r="F1313" s="527"/>
      <c r="G1313" s="527"/>
      <c r="H1313" s="527"/>
      <c r="I1313" s="527"/>
      <c r="J1313" s="527"/>
      <c r="K1313" s="527"/>
      <c r="L1313" s="402"/>
      <c r="M1313" s="501"/>
      <c r="N1313" s="501"/>
      <c r="Q1313" s="493" t="s">
        <v>2047</v>
      </c>
    </row>
    <row r="1314" spans="1:22" ht="15.5">
      <c r="A1314" s="503">
        <v>9</v>
      </c>
      <c r="B1314" s="531">
        <v>5</v>
      </c>
      <c r="C1314" s="531" t="s">
        <v>2115</v>
      </c>
      <c r="D1314" s="494">
        <v>1</v>
      </c>
      <c r="E1314" s="531" t="s">
        <v>2048</v>
      </c>
      <c r="F1314" s="531" t="s">
        <v>2053</v>
      </c>
      <c r="G1314" s="531" t="s">
        <v>2071</v>
      </c>
      <c r="H1314" s="531" t="s">
        <v>2057</v>
      </c>
      <c r="I1314" s="531" t="s">
        <v>2057</v>
      </c>
      <c r="J1314" s="531" t="s">
        <v>2115</v>
      </c>
      <c r="K1314" s="505"/>
      <c r="L1314" s="402"/>
      <c r="M1314" s="505" t="s">
        <v>3327</v>
      </c>
      <c r="N1314" s="505" t="s">
        <v>3328</v>
      </c>
      <c r="Q1314" s="493" t="s">
        <v>2047</v>
      </c>
    </row>
    <row r="1315" spans="1:22" ht="15.5">
      <c r="A1315" s="508">
        <v>10</v>
      </c>
      <c r="B1315" s="527">
        <v>5</v>
      </c>
      <c r="C1315" s="527" t="s">
        <v>2115</v>
      </c>
      <c r="D1315" s="510">
        <v>1</v>
      </c>
      <c r="E1315" s="527" t="s">
        <v>2048</v>
      </c>
      <c r="F1315" s="527" t="s">
        <v>2053</v>
      </c>
      <c r="G1315" s="527" t="s">
        <v>2071</v>
      </c>
      <c r="H1315" s="527" t="s">
        <v>2057</v>
      </c>
      <c r="I1315" s="527" t="s">
        <v>2057</v>
      </c>
      <c r="J1315" s="527" t="s">
        <v>2115</v>
      </c>
      <c r="K1315" s="527" t="s">
        <v>2048</v>
      </c>
      <c r="L1315" s="402"/>
      <c r="M1315" s="501" t="s">
        <v>3329</v>
      </c>
      <c r="N1315" s="501" t="s">
        <v>3328</v>
      </c>
      <c r="Q1315" s="493" t="s">
        <v>2047</v>
      </c>
    </row>
    <row r="1316" spans="1:22" ht="15.5">
      <c r="B1316" s="527"/>
      <c r="C1316" s="527"/>
      <c r="D1316" s="510"/>
      <c r="E1316" s="527"/>
      <c r="F1316" s="527"/>
      <c r="G1316" s="527"/>
      <c r="H1316" s="527"/>
      <c r="I1316" s="527"/>
      <c r="J1316" s="527"/>
      <c r="K1316" s="527"/>
      <c r="L1316" s="402"/>
      <c r="M1316" s="501"/>
      <c r="N1316" s="501"/>
      <c r="Q1316" s="493" t="s">
        <v>2047</v>
      </c>
    </row>
    <row r="1317" spans="1:22" ht="15.5">
      <c r="A1317" s="503">
        <v>9</v>
      </c>
      <c r="B1317" s="531">
        <v>5</v>
      </c>
      <c r="C1317" s="531" t="s">
        <v>2115</v>
      </c>
      <c r="D1317" s="494">
        <v>1</v>
      </c>
      <c r="E1317" s="531" t="s">
        <v>2048</v>
      </c>
      <c r="F1317" s="531" t="s">
        <v>2053</v>
      </c>
      <c r="G1317" s="531" t="s">
        <v>2071</v>
      </c>
      <c r="H1317" s="531" t="s">
        <v>2057</v>
      </c>
      <c r="I1317" s="531" t="s">
        <v>2057</v>
      </c>
      <c r="J1317" s="531" t="s">
        <v>2119</v>
      </c>
      <c r="K1317" s="505"/>
      <c r="L1317" s="402"/>
      <c r="M1317" s="505" t="s">
        <v>3330</v>
      </c>
      <c r="N1317" s="505" t="s">
        <v>1596</v>
      </c>
      <c r="Q1317" s="493" t="s">
        <v>2047</v>
      </c>
    </row>
    <row r="1318" spans="1:22" ht="15.5">
      <c r="A1318" s="508">
        <v>10</v>
      </c>
      <c r="B1318" s="527">
        <v>5</v>
      </c>
      <c r="C1318" s="527" t="s">
        <v>2115</v>
      </c>
      <c r="D1318" s="510">
        <v>1</v>
      </c>
      <c r="E1318" s="527" t="s">
        <v>2048</v>
      </c>
      <c r="F1318" s="527" t="s">
        <v>2053</v>
      </c>
      <c r="G1318" s="527" t="s">
        <v>2071</v>
      </c>
      <c r="H1318" s="527" t="s">
        <v>2057</v>
      </c>
      <c r="I1318" s="527" t="s">
        <v>2057</v>
      </c>
      <c r="J1318" s="527" t="s">
        <v>2119</v>
      </c>
      <c r="K1318" s="527" t="s">
        <v>2048</v>
      </c>
      <c r="L1318" s="402" t="s">
        <v>1504</v>
      </c>
      <c r="M1318" s="501" t="s">
        <v>1809</v>
      </c>
      <c r="N1318" s="501" t="s">
        <v>1596</v>
      </c>
      <c r="O1318" t="s">
        <v>1504</v>
      </c>
      <c r="P1318" t="e">
        <v>#N/A</v>
      </c>
      <c r="Q1318" s="493">
        <v>780</v>
      </c>
      <c r="R1318">
        <v>30</v>
      </c>
      <c r="U1318" s="500" t="s">
        <v>206</v>
      </c>
      <c r="V1318" s="501">
        <v>0</v>
      </c>
    </row>
    <row r="1319" spans="1:22" ht="15.5">
      <c r="B1319" s="527"/>
      <c r="C1319" s="527"/>
      <c r="D1319" s="510"/>
      <c r="E1319" s="527"/>
      <c r="F1319" s="527"/>
      <c r="G1319" s="527"/>
      <c r="H1319" s="527"/>
      <c r="I1319" s="527"/>
      <c r="J1319" s="527"/>
      <c r="K1319" s="527"/>
      <c r="L1319" s="402"/>
      <c r="M1319" s="501"/>
      <c r="N1319" s="501"/>
      <c r="Q1319" s="493" t="s">
        <v>2047</v>
      </c>
    </row>
    <row r="1320" spans="1:22" ht="15.5">
      <c r="A1320" s="503">
        <v>9</v>
      </c>
      <c r="B1320" s="531">
        <v>5</v>
      </c>
      <c r="C1320" s="531" t="s">
        <v>2115</v>
      </c>
      <c r="D1320" s="494">
        <v>1</v>
      </c>
      <c r="E1320" s="531" t="s">
        <v>2048</v>
      </c>
      <c r="F1320" s="531" t="s">
        <v>2053</v>
      </c>
      <c r="G1320" s="531" t="s">
        <v>2071</v>
      </c>
      <c r="H1320" s="531" t="s">
        <v>2057</v>
      </c>
      <c r="I1320" s="531" t="s">
        <v>2057</v>
      </c>
      <c r="J1320" s="531" t="s">
        <v>2105</v>
      </c>
      <c r="K1320" s="505"/>
      <c r="L1320" s="402"/>
      <c r="M1320" s="505" t="s">
        <v>3331</v>
      </c>
      <c r="N1320" s="505" t="s">
        <v>3332</v>
      </c>
      <c r="Q1320" s="493" t="s">
        <v>2047</v>
      </c>
    </row>
    <row r="1321" spans="1:22" ht="15.5">
      <c r="A1321" s="508">
        <v>10</v>
      </c>
      <c r="B1321" s="527">
        <v>5</v>
      </c>
      <c r="C1321" s="527" t="s">
        <v>2115</v>
      </c>
      <c r="D1321" s="510">
        <v>1</v>
      </c>
      <c r="E1321" s="527" t="s">
        <v>2048</v>
      </c>
      <c r="F1321" s="527" t="s">
        <v>2053</v>
      </c>
      <c r="G1321" s="527" t="s">
        <v>2071</v>
      </c>
      <c r="H1321" s="527" t="s">
        <v>2057</v>
      </c>
      <c r="I1321" s="527" t="s">
        <v>2057</v>
      </c>
      <c r="J1321" s="527" t="s">
        <v>2105</v>
      </c>
      <c r="K1321" s="527" t="s">
        <v>2048</v>
      </c>
      <c r="L1321" s="402" t="s">
        <v>3333</v>
      </c>
      <c r="M1321" s="501" t="s">
        <v>3334</v>
      </c>
      <c r="N1321" s="501" t="s">
        <v>3332</v>
      </c>
      <c r="O1321" t="s">
        <v>3333</v>
      </c>
      <c r="P1321" t="e">
        <v>#N/A</v>
      </c>
      <c r="Q1321" s="493" t="s">
        <v>2047</v>
      </c>
      <c r="R1321">
        <v>30</v>
      </c>
      <c r="U1321" s="500" t="s">
        <v>206</v>
      </c>
      <c r="V1321" s="501">
        <v>0</v>
      </c>
    </row>
    <row r="1322" spans="1:22" ht="15.5">
      <c r="B1322" s="527"/>
      <c r="C1322" s="527"/>
      <c r="D1322" s="510"/>
      <c r="E1322" s="527"/>
      <c r="F1322" s="527"/>
      <c r="G1322" s="527"/>
      <c r="H1322" s="527"/>
      <c r="I1322" s="527"/>
      <c r="J1322" s="527"/>
      <c r="K1322" s="527"/>
      <c r="L1322" s="402"/>
      <c r="M1322" s="501"/>
      <c r="N1322" s="501"/>
      <c r="Q1322" s="493" t="s">
        <v>2047</v>
      </c>
    </row>
    <row r="1323" spans="1:22" ht="15.5">
      <c r="A1323" s="503">
        <v>6</v>
      </c>
      <c r="B1323" s="531">
        <v>5</v>
      </c>
      <c r="C1323" s="531" t="s">
        <v>2115</v>
      </c>
      <c r="D1323" s="494">
        <v>1</v>
      </c>
      <c r="E1323" s="531" t="s">
        <v>2048</v>
      </c>
      <c r="F1323" s="531" t="s">
        <v>2053</v>
      </c>
      <c r="G1323" s="531" t="s">
        <v>2079</v>
      </c>
      <c r="H1323" s="505"/>
      <c r="I1323" s="505"/>
      <c r="J1323" s="505"/>
      <c r="K1323" s="505"/>
      <c r="L1323" s="402"/>
      <c r="M1323" s="505" t="s">
        <v>3335</v>
      </c>
      <c r="N1323" s="505" t="s">
        <v>1660</v>
      </c>
      <c r="Q1323" s="493" t="s">
        <v>2047</v>
      </c>
    </row>
    <row r="1324" spans="1:22" ht="15.5">
      <c r="A1324" s="503">
        <v>7</v>
      </c>
      <c r="B1324" s="531">
        <v>5</v>
      </c>
      <c r="C1324" s="531" t="s">
        <v>2115</v>
      </c>
      <c r="D1324" s="494">
        <v>1</v>
      </c>
      <c r="E1324" s="531" t="s">
        <v>2048</v>
      </c>
      <c r="F1324" s="531" t="s">
        <v>2053</v>
      </c>
      <c r="G1324" s="531" t="s">
        <v>2079</v>
      </c>
      <c r="H1324" s="531" t="s">
        <v>2057</v>
      </c>
      <c r="I1324" s="505"/>
      <c r="J1324" s="505"/>
      <c r="K1324" s="505"/>
      <c r="L1324" s="402"/>
      <c r="M1324" s="505" t="s">
        <v>3336</v>
      </c>
      <c r="N1324" s="505" t="s">
        <v>1660</v>
      </c>
      <c r="Q1324" s="493" t="s">
        <v>2047</v>
      </c>
    </row>
    <row r="1325" spans="1:22" ht="15.5">
      <c r="A1325" s="503">
        <v>8</v>
      </c>
      <c r="B1325" s="531">
        <v>5</v>
      </c>
      <c r="C1325" s="531" t="s">
        <v>2115</v>
      </c>
      <c r="D1325" s="494">
        <v>1</v>
      </c>
      <c r="E1325" s="531" t="s">
        <v>2048</v>
      </c>
      <c r="F1325" s="531" t="s">
        <v>2053</v>
      </c>
      <c r="G1325" s="531" t="s">
        <v>2079</v>
      </c>
      <c r="H1325" s="531" t="s">
        <v>2057</v>
      </c>
      <c r="I1325" s="531" t="s">
        <v>2057</v>
      </c>
      <c r="J1325" s="505"/>
      <c r="K1325" s="505"/>
      <c r="L1325" s="402"/>
      <c r="M1325" s="505" t="s">
        <v>3337</v>
      </c>
      <c r="N1325" s="505" t="s">
        <v>1660</v>
      </c>
      <c r="Q1325" s="493" t="s">
        <v>2047</v>
      </c>
    </row>
    <row r="1326" spans="1:22" ht="15.5">
      <c r="A1326" s="503">
        <v>9</v>
      </c>
      <c r="B1326" s="531">
        <v>5</v>
      </c>
      <c r="C1326" s="531" t="s">
        <v>2115</v>
      </c>
      <c r="D1326" s="494">
        <v>1</v>
      </c>
      <c r="E1326" s="531" t="s">
        <v>2048</v>
      </c>
      <c r="F1326" s="531" t="s">
        <v>2053</v>
      </c>
      <c r="G1326" s="531" t="s">
        <v>2079</v>
      </c>
      <c r="H1326" s="531" t="s">
        <v>2057</v>
      </c>
      <c r="I1326" s="531" t="s">
        <v>2057</v>
      </c>
      <c r="J1326" s="531" t="s">
        <v>2048</v>
      </c>
      <c r="K1326" s="505"/>
      <c r="L1326" s="402"/>
      <c r="M1326" s="505" t="s">
        <v>3338</v>
      </c>
      <c r="N1326" s="505" t="s">
        <v>1660</v>
      </c>
      <c r="Q1326" s="493" t="s">
        <v>2047</v>
      </c>
    </row>
    <row r="1327" spans="1:22" ht="15.5">
      <c r="A1327" s="508">
        <v>10</v>
      </c>
      <c r="B1327" s="527">
        <v>5</v>
      </c>
      <c r="C1327" s="527" t="s">
        <v>2115</v>
      </c>
      <c r="D1327" s="510">
        <v>1</v>
      </c>
      <c r="E1327" s="527" t="s">
        <v>2048</v>
      </c>
      <c r="F1327" s="527" t="s">
        <v>2053</v>
      </c>
      <c r="G1327" s="527" t="s">
        <v>2079</v>
      </c>
      <c r="H1327" s="527" t="s">
        <v>2057</v>
      </c>
      <c r="I1327" s="527" t="s">
        <v>2057</v>
      </c>
      <c r="J1327" s="527" t="s">
        <v>2048</v>
      </c>
      <c r="K1327" s="527" t="s">
        <v>2048</v>
      </c>
      <c r="L1327" s="402" t="s">
        <v>728</v>
      </c>
      <c r="M1327" s="501" t="s">
        <v>1860</v>
      </c>
      <c r="N1327" s="501" t="s">
        <v>1660</v>
      </c>
      <c r="O1327" t="s">
        <v>728</v>
      </c>
      <c r="P1327" t="e">
        <v>#N/A</v>
      </c>
      <c r="Q1327" s="493">
        <v>1946.2</v>
      </c>
      <c r="R1327">
        <v>30</v>
      </c>
      <c r="U1327" s="500" t="s">
        <v>206</v>
      </c>
      <c r="V1327" s="501">
        <v>0</v>
      </c>
    </row>
    <row r="1328" spans="1:22" ht="15.5">
      <c r="B1328" s="527"/>
      <c r="C1328" s="527"/>
      <c r="D1328" s="510"/>
      <c r="E1328" s="527"/>
      <c r="F1328" s="527"/>
      <c r="G1328" s="527"/>
      <c r="H1328" s="527"/>
      <c r="I1328" s="527"/>
      <c r="J1328" s="527"/>
      <c r="K1328" s="527"/>
      <c r="L1328" s="402"/>
      <c r="M1328" s="501"/>
      <c r="N1328" s="501"/>
      <c r="Q1328" s="493" t="s">
        <v>2047</v>
      </c>
    </row>
    <row r="1329" spans="1:22" ht="15.5">
      <c r="A1329" s="503">
        <v>6</v>
      </c>
      <c r="B1329" s="531">
        <v>5</v>
      </c>
      <c r="C1329" s="531" t="s">
        <v>2115</v>
      </c>
      <c r="D1329" s="494">
        <v>1</v>
      </c>
      <c r="E1329" s="531" t="s">
        <v>2048</v>
      </c>
      <c r="F1329" s="531" t="s">
        <v>2053</v>
      </c>
      <c r="G1329" s="531" t="s">
        <v>2081</v>
      </c>
      <c r="H1329" s="505"/>
      <c r="I1329" s="505"/>
      <c r="J1329" s="505"/>
      <c r="K1329" s="505"/>
      <c r="L1329" s="402"/>
      <c r="M1329" s="505" t="s">
        <v>3339</v>
      </c>
      <c r="N1329" s="505" t="s">
        <v>3340</v>
      </c>
      <c r="Q1329" s="493" t="s">
        <v>2047</v>
      </c>
    </row>
    <row r="1330" spans="1:22" ht="15.5">
      <c r="A1330" s="503">
        <v>7</v>
      </c>
      <c r="B1330" s="531">
        <v>5</v>
      </c>
      <c r="C1330" s="531" t="s">
        <v>2115</v>
      </c>
      <c r="D1330" s="494">
        <v>1</v>
      </c>
      <c r="E1330" s="531" t="s">
        <v>2048</v>
      </c>
      <c r="F1330" s="531" t="s">
        <v>2053</v>
      </c>
      <c r="G1330" s="531" t="s">
        <v>2081</v>
      </c>
      <c r="H1330" s="531" t="s">
        <v>2057</v>
      </c>
      <c r="I1330" s="505"/>
      <c r="J1330" s="505"/>
      <c r="K1330" s="505"/>
      <c r="L1330" s="402"/>
      <c r="M1330" s="505" t="s">
        <v>3341</v>
      </c>
      <c r="N1330" s="505" t="s">
        <v>1618</v>
      </c>
      <c r="Q1330" s="493" t="s">
        <v>2047</v>
      </c>
    </row>
    <row r="1331" spans="1:22" ht="15.5">
      <c r="A1331" s="503">
        <v>8</v>
      </c>
      <c r="B1331" s="531">
        <v>5</v>
      </c>
      <c r="C1331" s="531" t="s">
        <v>2115</v>
      </c>
      <c r="D1331" s="494">
        <v>1</v>
      </c>
      <c r="E1331" s="531" t="s">
        <v>2048</v>
      </c>
      <c r="F1331" s="531" t="s">
        <v>2053</v>
      </c>
      <c r="G1331" s="531" t="s">
        <v>2081</v>
      </c>
      <c r="H1331" s="531" t="s">
        <v>2057</v>
      </c>
      <c r="I1331" s="531" t="s">
        <v>2057</v>
      </c>
      <c r="J1331" s="505"/>
      <c r="K1331" s="505"/>
      <c r="L1331" s="402"/>
      <c r="M1331" s="505" t="s">
        <v>3342</v>
      </c>
      <c r="N1331" s="505" t="s">
        <v>1618</v>
      </c>
      <c r="Q1331" s="493" t="s">
        <v>2047</v>
      </c>
    </row>
    <row r="1332" spans="1:22" ht="15.5">
      <c r="A1332" s="503">
        <v>9</v>
      </c>
      <c r="B1332" s="531">
        <v>5</v>
      </c>
      <c r="C1332" s="531" t="s">
        <v>2115</v>
      </c>
      <c r="D1332" s="494">
        <v>1</v>
      </c>
      <c r="E1332" s="531" t="s">
        <v>2048</v>
      </c>
      <c r="F1332" s="531" t="s">
        <v>2053</v>
      </c>
      <c r="G1332" s="531" t="s">
        <v>2081</v>
      </c>
      <c r="H1332" s="531" t="s">
        <v>2057</v>
      </c>
      <c r="I1332" s="531" t="s">
        <v>2057</v>
      </c>
      <c r="J1332" s="531" t="s">
        <v>2048</v>
      </c>
      <c r="K1332" s="505"/>
      <c r="L1332" s="402"/>
      <c r="M1332" s="505" t="s">
        <v>3343</v>
      </c>
      <c r="N1332" s="505" t="s">
        <v>1618</v>
      </c>
      <c r="Q1332" s="493" t="s">
        <v>2047</v>
      </c>
    </row>
    <row r="1333" spans="1:22" ht="15.5">
      <c r="A1333" s="508">
        <v>10</v>
      </c>
      <c r="B1333" s="527">
        <v>5</v>
      </c>
      <c r="C1333" s="527" t="s">
        <v>2115</v>
      </c>
      <c r="D1333" s="510">
        <v>1</v>
      </c>
      <c r="E1333" s="527" t="s">
        <v>2048</v>
      </c>
      <c r="F1333" s="527" t="s">
        <v>2053</v>
      </c>
      <c r="G1333" s="527" t="s">
        <v>2081</v>
      </c>
      <c r="H1333" s="527" t="s">
        <v>2057</v>
      </c>
      <c r="I1333" s="527" t="s">
        <v>2057</v>
      </c>
      <c r="J1333" s="527" t="s">
        <v>2048</v>
      </c>
      <c r="K1333" s="527" t="s">
        <v>2048</v>
      </c>
      <c r="L1333" s="402" t="s">
        <v>735</v>
      </c>
      <c r="M1333" s="501" t="s">
        <v>1815</v>
      </c>
      <c r="N1333" s="501" t="s">
        <v>1618</v>
      </c>
      <c r="O1333" t="s">
        <v>735</v>
      </c>
      <c r="P1333" t="e">
        <v>#N/A</v>
      </c>
      <c r="Q1333" s="493">
        <v>33450</v>
      </c>
      <c r="R1333">
        <v>30</v>
      </c>
      <c r="U1333" s="500" t="s">
        <v>206</v>
      </c>
      <c r="V1333" s="501">
        <v>0</v>
      </c>
    </row>
    <row r="1334" spans="1:22" ht="15.5">
      <c r="B1334" s="527"/>
      <c r="C1334" s="527"/>
      <c r="D1334" s="510"/>
      <c r="E1334" s="527"/>
      <c r="F1334" s="527"/>
      <c r="G1334" s="527"/>
      <c r="H1334" s="527"/>
      <c r="I1334" s="527"/>
      <c r="J1334" s="527"/>
      <c r="K1334" s="527"/>
      <c r="L1334" s="402"/>
      <c r="M1334" s="501"/>
      <c r="N1334" s="501"/>
      <c r="Q1334" s="493" t="s">
        <v>2047</v>
      </c>
    </row>
    <row r="1335" spans="1:22" ht="15.5">
      <c r="A1335" s="503">
        <v>6</v>
      </c>
      <c r="B1335" s="531">
        <v>5</v>
      </c>
      <c r="C1335" s="531" t="s">
        <v>2115</v>
      </c>
      <c r="D1335" s="494">
        <v>1</v>
      </c>
      <c r="E1335" s="531" t="s">
        <v>2048</v>
      </c>
      <c r="F1335" s="531" t="s">
        <v>2053</v>
      </c>
      <c r="G1335" s="531" t="s">
        <v>2110</v>
      </c>
      <c r="H1335" s="505"/>
      <c r="I1335" s="505"/>
      <c r="J1335" s="505"/>
      <c r="K1335" s="505"/>
      <c r="L1335" s="402"/>
      <c r="M1335" s="505" t="s">
        <v>3344</v>
      </c>
      <c r="N1335" s="505" t="s">
        <v>3345</v>
      </c>
      <c r="Q1335" s="493" t="s">
        <v>2047</v>
      </c>
    </row>
    <row r="1336" spans="1:22" ht="15.5">
      <c r="A1336" s="503">
        <v>7</v>
      </c>
      <c r="B1336" s="531">
        <v>5</v>
      </c>
      <c r="C1336" s="531" t="s">
        <v>2115</v>
      </c>
      <c r="D1336" s="494">
        <v>1</v>
      </c>
      <c r="E1336" s="531" t="s">
        <v>2048</v>
      </c>
      <c r="F1336" s="531" t="s">
        <v>2053</v>
      </c>
      <c r="G1336" s="531" t="s">
        <v>2110</v>
      </c>
      <c r="H1336" s="531" t="s">
        <v>2057</v>
      </c>
      <c r="I1336" s="505"/>
      <c r="J1336" s="505"/>
      <c r="K1336" s="505"/>
      <c r="L1336" s="402"/>
      <c r="M1336" s="505" t="s">
        <v>3346</v>
      </c>
      <c r="N1336" s="505" t="s">
        <v>3345</v>
      </c>
      <c r="Q1336" s="493" t="s">
        <v>2047</v>
      </c>
    </row>
    <row r="1337" spans="1:22" ht="15.5">
      <c r="A1337" s="503">
        <v>8</v>
      </c>
      <c r="B1337" s="531">
        <v>5</v>
      </c>
      <c r="C1337" s="531" t="s">
        <v>2115</v>
      </c>
      <c r="D1337" s="494">
        <v>1</v>
      </c>
      <c r="E1337" s="531" t="s">
        <v>2048</v>
      </c>
      <c r="F1337" s="531" t="s">
        <v>2053</v>
      </c>
      <c r="G1337" s="531" t="s">
        <v>2110</v>
      </c>
      <c r="H1337" s="531" t="s">
        <v>2057</v>
      </c>
      <c r="I1337" s="531" t="s">
        <v>2057</v>
      </c>
      <c r="J1337" s="505"/>
      <c r="K1337" s="505"/>
      <c r="L1337" s="402"/>
      <c r="M1337" s="505" t="s">
        <v>3347</v>
      </c>
      <c r="N1337" s="505" t="s">
        <v>3345</v>
      </c>
      <c r="Q1337" s="493" t="s">
        <v>2047</v>
      </c>
    </row>
    <row r="1338" spans="1:22" ht="15.5">
      <c r="A1338" s="503">
        <v>9</v>
      </c>
      <c r="B1338" s="531">
        <v>5</v>
      </c>
      <c r="C1338" s="531" t="s">
        <v>2115</v>
      </c>
      <c r="D1338" s="494">
        <v>1</v>
      </c>
      <c r="E1338" s="531" t="s">
        <v>2048</v>
      </c>
      <c r="F1338" s="531" t="s">
        <v>2053</v>
      </c>
      <c r="G1338" s="531" t="s">
        <v>2110</v>
      </c>
      <c r="H1338" s="531" t="s">
        <v>2057</v>
      </c>
      <c r="I1338" s="531" t="s">
        <v>2057</v>
      </c>
      <c r="J1338" s="531" t="s">
        <v>2048</v>
      </c>
      <c r="K1338" s="505"/>
      <c r="L1338" s="402"/>
      <c r="M1338" s="505" t="s">
        <v>3348</v>
      </c>
      <c r="N1338" s="505" t="s">
        <v>1720</v>
      </c>
      <c r="Q1338" s="493" t="s">
        <v>2047</v>
      </c>
    </row>
    <row r="1339" spans="1:22" ht="15.5">
      <c r="A1339" s="508">
        <v>10</v>
      </c>
      <c r="B1339" s="527">
        <v>5</v>
      </c>
      <c r="C1339" s="527" t="s">
        <v>2115</v>
      </c>
      <c r="D1339" s="510">
        <v>1</v>
      </c>
      <c r="E1339" s="527" t="s">
        <v>2048</v>
      </c>
      <c r="F1339" s="527" t="s">
        <v>2053</v>
      </c>
      <c r="G1339" s="527" t="s">
        <v>2110</v>
      </c>
      <c r="H1339" s="527" t="s">
        <v>2057</v>
      </c>
      <c r="I1339" s="527" t="s">
        <v>2057</v>
      </c>
      <c r="J1339" s="527" t="s">
        <v>2048</v>
      </c>
      <c r="K1339" s="527" t="s">
        <v>2048</v>
      </c>
      <c r="L1339" s="402" t="s">
        <v>1508</v>
      </c>
      <c r="M1339" s="501" t="s">
        <v>1906</v>
      </c>
      <c r="N1339" s="501" t="s">
        <v>1720</v>
      </c>
      <c r="O1339" t="s">
        <v>1508</v>
      </c>
      <c r="P1339" t="e">
        <v>#N/A</v>
      </c>
      <c r="Q1339" s="493">
        <v>3663</v>
      </c>
      <c r="R1339">
        <v>30</v>
      </c>
      <c r="U1339" s="500" t="s">
        <v>206</v>
      </c>
      <c r="V1339" s="501">
        <v>0</v>
      </c>
    </row>
    <row r="1340" spans="1:22">
      <c r="L1340" s="402"/>
      <c r="Q1340" s="493" t="s">
        <v>2047</v>
      </c>
    </row>
    <row r="1341" spans="1:22" ht="15.5">
      <c r="A1341" s="503">
        <v>6</v>
      </c>
      <c r="B1341" s="531">
        <v>5</v>
      </c>
      <c r="C1341" s="531" t="s">
        <v>2115</v>
      </c>
      <c r="D1341" s="494">
        <v>1</v>
      </c>
      <c r="E1341" s="531" t="s">
        <v>2048</v>
      </c>
      <c r="F1341" s="531" t="s">
        <v>2053</v>
      </c>
      <c r="G1341" s="531" t="s">
        <v>2105</v>
      </c>
      <c r="H1341" s="505"/>
      <c r="I1341" s="505"/>
      <c r="J1341" s="505"/>
      <c r="K1341" s="505"/>
      <c r="L1341" s="402"/>
      <c r="M1341" s="505" t="s">
        <v>3349</v>
      </c>
      <c r="N1341" s="505" t="s">
        <v>3350</v>
      </c>
      <c r="Q1341" s="493" t="s">
        <v>2047</v>
      </c>
    </row>
    <row r="1342" spans="1:22" ht="15.5">
      <c r="A1342" s="503">
        <v>7</v>
      </c>
      <c r="B1342" s="531">
        <v>5</v>
      </c>
      <c r="C1342" s="531" t="s">
        <v>2115</v>
      </c>
      <c r="D1342" s="494">
        <v>1</v>
      </c>
      <c r="E1342" s="531" t="s">
        <v>2048</v>
      </c>
      <c r="F1342" s="531" t="s">
        <v>2053</v>
      </c>
      <c r="G1342" s="531" t="s">
        <v>2105</v>
      </c>
      <c r="H1342" s="531" t="s">
        <v>2048</v>
      </c>
      <c r="I1342" s="505"/>
      <c r="J1342" s="505"/>
      <c r="K1342" s="505"/>
      <c r="L1342" s="402"/>
      <c r="M1342" s="505" t="s">
        <v>3351</v>
      </c>
      <c r="N1342" s="505" t="s">
        <v>3350</v>
      </c>
      <c r="Q1342" s="493" t="s">
        <v>2047</v>
      </c>
    </row>
    <row r="1343" spans="1:22" ht="15.5">
      <c r="A1343" s="503">
        <v>8</v>
      </c>
      <c r="B1343" s="531">
        <v>5</v>
      </c>
      <c r="C1343" s="531" t="s">
        <v>2115</v>
      </c>
      <c r="D1343" s="494">
        <v>1</v>
      </c>
      <c r="E1343" s="531" t="s">
        <v>2048</v>
      </c>
      <c r="F1343" s="531" t="s">
        <v>2053</v>
      </c>
      <c r="G1343" s="531" t="s">
        <v>2105</v>
      </c>
      <c r="H1343" s="531" t="s">
        <v>2048</v>
      </c>
      <c r="I1343" s="531" t="s">
        <v>2057</v>
      </c>
      <c r="J1343" s="505"/>
      <c r="K1343" s="505"/>
      <c r="L1343" s="402"/>
      <c r="M1343" s="505" t="s">
        <v>3352</v>
      </c>
      <c r="N1343" s="505" t="s">
        <v>3350</v>
      </c>
      <c r="Q1343" s="493" t="s">
        <v>2047</v>
      </c>
    </row>
    <row r="1344" spans="1:22" ht="15.5">
      <c r="A1344" s="503">
        <v>9</v>
      </c>
      <c r="B1344" s="531">
        <v>5</v>
      </c>
      <c r="C1344" s="531" t="s">
        <v>2115</v>
      </c>
      <c r="D1344" s="494">
        <v>1</v>
      </c>
      <c r="E1344" s="531" t="s">
        <v>2048</v>
      </c>
      <c r="F1344" s="531" t="s">
        <v>2053</v>
      </c>
      <c r="G1344" s="531" t="s">
        <v>2105</v>
      </c>
      <c r="H1344" s="531" t="s">
        <v>2048</v>
      </c>
      <c r="I1344" s="531" t="s">
        <v>2057</v>
      </c>
      <c r="J1344" s="531" t="s">
        <v>2071</v>
      </c>
      <c r="K1344" s="505"/>
      <c r="L1344" s="402"/>
      <c r="M1344" s="505" t="s">
        <v>3353</v>
      </c>
      <c r="N1344" s="505" t="s">
        <v>1711</v>
      </c>
      <c r="Q1344" s="493" t="s">
        <v>2047</v>
      </c>
    </row>
    <row r="1345" spans="1:22" ht="15.5">
      <c r="A1345" s="508">
        <v>10</v>
      </c>
      <c r="B1345" s="527">
        <v>5</v>
      </c>
      <c r="C1345" s="527" t="s">
        <v>2115</v>
      </c>
      <c r="D1345" s="510">
        <v>1</v>
      </c>
      <c r="E1345" s="527" t="s">
        <v>2048</v>
      </c>
      <c r="F1345" s="527" t="s">
        <v>2053</v>
      </c>
      <c r="G1345" s="527" t="s">
        <v>2105</v>
      </c>
      <c r="H1345" s="527" t="s">
        <v>2048</v>
      </c>
      <c r="I1345" s="527" t="s">
        <v>2057</v>
      </c>
      <c r="J1345" s="527" t="s">
        <v>2071</v>
      </c>
      <c r="K1345" s="527" t="s">
        <v>2048</v>
      </c>
      <c r="L1345" s="402" t="s">
        <v>913</v>
      </c>
      <c r="M1345" s="501" t="s">
        <v>1941</v>
      </c>
      <c r="N1345" s="501" t="s">
        <v>1711</v>
      </c>
      <c r="O1345" t="s">
        <v>913</v>
      </c>
      <c r="P1345" t="e">
        <v>#N/A</v>
      </c>
      <c r="Q1345" s="493">
        <v>4668.4799999999996</v>
      </c>
      <c r="R1345" t="s">
        <v>2644</v>
      </c>
      <c r="U1345" s="500" t="s">
        <v>206</v>
      </c>
      <c r="V1345" s="501">
        <v>0</v>
      </c>
    </row>
    <row r="1346" spans="1:22" ht="15.5">
      <c r="B1346" s="527"/>
      <c r="C1346" s="527"/>
      <c r="D1346" s="510"/>
      <c r="E1346" s="527"/>
      <c r="F1346" s="527"/>
      <c r="G1346" s="527"/>
      <c r="H1346" s="527"/>
      <c r="I1346" s="527"/>
      <c r="J1346" s="527"/>
      <c r="K1346" s="527"/>
      <c r="L1346" s="402"/>
      <c r="M1346" s="501"/>
      <c r="N1346" s="501"/>
      <c r="Q1346" s="493" t="s">
        <v>2047</v>
      </c>
    </row>
    <row r="1347" spans="1:22" ht="15.5">
      <c r="A1347" s="503">
        <v>9</v>
      </c>
      <c r="B1347" s="531">
        <v>5</v>
      </c>
      <c r="C1347" s="531" t="s">
        <v>2115</v>
      </c>
      <c r="D1347" s="494">
        <v>1</v>
      </c>
      <c r="E1347" s="531" t="s">
        <v>2048</v>
      </c>
      <c r="F1347" s="531" t="s">
        <v>2053</v>
      </c>
      <c r="G1347" s="531" t="s">
        <v>2105</v>
      </c>
      <c r="H1347" s="531" t="s">
        <v>2048</v>
      </c>
      <c r="I1347" s="531" t="s">
        <v>2057</v>
      </c>
      <c r="J1347" s="531" t="s">
        <v>2079</v>
      </c>
      <c r="K1347" s="505"/>
      <c r="L1347" s="402"/>
      <c r="M1347" s="505" t="s">
        <v>3354</v>
      </c>
      <c r="N1347" s="505" t="s">
        <v>1759</v>
      </c>
      <c r="Q1347" s="493" t="s">
        <v>2047</v>
      </c>
    </row>
    <row r="1348" spans="1:22" ht="15.5">
      <c r="A1348" s="508">
        <v>10</v>
      </c>
      <c r="B1348" s="527">
        <v>5</v>
      </c>
      <c r="C1348" s="527" t="s">
        <v>2115</v>
      </c>
      <c r="D1348" s="510">
        <v>1</v>
      </c>
      <c r="E1348" s="527" t="s">
        <v>2048</v>
      </c>
      <c r="F1348" s="527" t="s">
        <v>2053</v>
      </c>
      <c r="G1348" s="527" t="s">
        <v>2105</v>
      </c>
      <c r="H1348" s="527" t="s">
        <v>2048</v>
      </c>
      <c r="I1348" s="527" t="s">
        <v>2057</v>
      </c>
      <c r="J1348" s="527" t="s">
        <v>2079</v>
      </c>
      <c r="K1348" s="527" t="s">
        <v>2048</v>
      </c>
      <c r="L1348" s="402" t="s">
        <v>1512</v>
      </c>
      <c r="M1348" s="501" t="s">
        <v>1945</v>
      </c>
      <c r="N1348" s="501" t="s">
        <v>1759</v>
      </c>
      <c r="O1348" t="s">
        <v>1512</v>
      </c>
      <c r="P1348" t="e">
        <v>#N/A</v>
      </c>
      <c r="Q1348" s="493">
        <v>4500</v>
      </c>
      <c r="R1348">
        <v>30</v>
      </c>
      <c r="U1348" s="500" t="s">
        <v>206</v>
      </c>
      <c r="V1348" s="501">
        <v>0</v>
      </c>
    </row>
    <row r="1349" spans="1:22" ht="15.5">
      <c r="B1349" s="527"/>
      <c r="C1349" s="527"/>
      <c r="D1349" s="510"/>
      <c r="E1349" s="527"/>
      <c r="F1349" s="527"/>
      <c r="G1349" s="527"/>
      <c r="H1349" s="527"/>
      <c r="I1349" s="527"/>
      <c r="J1349" s="527"/>
      <c r="K1349" s="527"/>
      <c r="L1349" s="402"/>
      <c r="M1349" s="501"/>
      <c r="N1349" s="501"/>
      <c r="Q1349" s="493" t="s">
        <v>2047</v>
      </c>
    </row>
    <row r="1350" spans="1:22" ht="15.5">
      <c r="A1350" s="503">
        <v>9</v>
      </c>
      <c r="B1350" s="531">
        <v>5</v>
      </c>
      <c r="C1350" s="531" t="s">
        <v>2115</v>
      </c>
      <c r="D1350" s="494">
        <v>1</v>
      </c>
      <c r="E1350" s="531" t="s">
        <v>2048</v>
      </c>
      <c r="F1350" s="531" t="s">
        <v>2053</v>
      </c>
      <c r="G1350" s="531" t="s">
        <v>2105</v>
      </c>
      <c r="H1350" s="531" t="s">
        <v>2048</v>
      </c>
      <c r="I1350" s="531" t="s">
        <v>2057</v>
      </c>
      <c r="J1350" s="531" t="s">
        <v>2081</v>
      </c>
      <c r="K1350" s="505"/>
      <c r="L1350" s="402"/>
      <c r="M1350" s="505" t="s">
        <v>3355</v>
      </c>
      <c r="N1350" s="505" t="s">
        <v>3356</v>
      </c>
      <c r="Q1350" s="493" t="s">
        <v>2047</v>
      </c>
    </row>
    <row r="1351" spans="1:22" ht="15.5">
      <c r="A1351" s="508">
        <v>10</v>
      </c>
      <c r="B1351" s="527">
        <v>5</v>
      </c>
      <c r="C1351" s="527" t="s">
        <v>2115</v>
      </c>
      <c r="D1351" s="510">
        <v>1</v>
      </c>
      <c r="E1351" s="527" t="s">
        <v>2048</v>
      </c>
      <c r="F1351" s="527" t="s">
        <v>2053</v>
      </c>
      <c r="G1351" s="527" t="s">
        <v>2105</v>
      </c>
      <c r="H1351" s="527" t="s">
        <v>2048</v>
      </c>
      <c r="I1351" s="527" t="s">
        <v>2057</v>
      </c>
      <c r="J1351" s="527" t="s">
        <v>2081</v>
      </c>
      <c r="K1351" s="527" t="s">
        <v>2048</v>
      </c>
      <c r="L1351" s="402"/>
      <c r="M1351" s="501" t="s">
        <v>3357</v>
      </c>
      <c r="N1351" s="501" t="s">
        <v>3356</v>
      </c>
      <c r="Q1351" s="493" t="s">
        <v>2047</v>
      </c>
    </row>
    <row r="1352" spans="1:22">
      <c r="L1352" s="402"/>
      <c r="Q1352" s="493" t="s">
        <v>2047</v>
      </c>
    </row>
    <row r="1353" spans="1:22" ht="15.5">
      <c r="A1353" s="503">
        <v>6</v>
      </c>
      <c r="B1353" s="531">
        <v>5</v>
      </c>
      <c r="C1353" s="531" t="s">
        <v>2115</v>
      </c>
      <c r="D1353" s="494">
        <v>1</v>
      </c>
      <c r="E1353" s="531" t="s">
        <v>2060</v>
      </c>
      <c r="F1353" s="531" t="s">
        <v>2048</v>
      </c>
      <c r="G1353" s="531" t="s">
        <v>2060</v>
      </c>
      <c r="H1353" s="505"/>
      <c r="I1353" s="505"/>
      <c r="J1353" s="505"/>
      <c r="K1353" s="505"/>
      <c r="L1353" s="402"/>
      <c r="M1353" s="505" t="s">
        <v>3358</v>
      </c>
      <c r="N1353" s="505" t="s">
        <v>3359</v>
      </c>
      <c r="Q1353" s="493" t="s">
        <v>2047</v>
      </c>
    </row>
    <row r="1354" spans="1:22" ht="15.5">
      <c r="A1354" s="503">
        <v>7</v>
      </c>
      <c r="B1354" s="531">
        <v>5</v>
      </c>
      <c r="C1354" s="531" t="s">
        <v>2115</v>
      </c>
      <c r="D1354" s="494">
        <v>1</v>
      </c>
      <c r="E1354" s="531" t="s">
        <v>2060</v>
      </c>
      <c r="F1354" s="531" t="s">
        <v>2048</v>
      </c>
      <c r="G1354" s="531" t="s">
        <v>2060</v>
      </c>
      <c r="H1354" s="531" t="s">
        <v>2057</v>
      </c>
      <c r="I1354" s="505"/>
      <c r="J1354" s="505"/>
      <c r="K1354" s="505"/>
      <c r="L1354" s="402"/>
      <c r="M1354" s="505" t="s">
        <v>3360</v>
      </c>
      <c r="N1354" s="505" t="s">
        <v>3359</v>
      </c>
      <c r="Q1354" s="493" t="s">
        <v>2047</v>
      </c>
    </row>
    <row r="1355" spans="1:22" ht="15.5">
      <c r="A1355" s="503">
        <v>8</v>
      </c>
      <c r="B1355" s="531">
        <v>5</v>
      </c>
      <c r="C1355" s="531" t="s">
        <v>2115</v>
      </c>
      <c r="D1355" s="494">
        <v>1</v>
      </c>
      <c r="E1355" s="531" t="s">
        <v>2060</v>
      </c>
      <c r="F1355" s="531" t="s">
        <v>2048</v>
      </c>
      <c r="G1355" s="531" t="s">
        <v>2060</v>
      </c>
      <c r="H1355" s="531" t="s">
        <v>2057</v>
      </c>
      <c r="I1355" s="531" t="s">
        <v>2057</v>
      </c>
      <c r="J1355" s="505"/>
      <c r="K1355" s="505"/>
      <c r="L1355" s="402"/>
      <c r="M1355" s="505" t="s">
        <v>3361</v>
      </c>
      <c r="N1355" s="505" t="s">
        <v>3359</v>
      </c>
      <c r="Q1355" s="493" t="s">
        <v>2047</v>
      </c>
    </row>
    <row r="1356" spans="1:22" ht="15.5">
      <c r="A1356" s="503">
        <v>9</v>
      </c>
      <c r="B1356" s="531">
        <v>5</v>
      </c>
      <c r="C1356" s="531" t="s">
        <v>2115</v>
      </c>
      <c r="D1356" s="494">
        <v>1</v>
      </c>
      <c r="E1356" s="531" t="s">
        <v>2060</v>
      </c>
      <c r="F1356" s="531" t="s">
        <v>2048</v>
      </c>
      <c r="G1356" s="531" t="s">
        <v>2060</v>
      </c>
      <c r="H1356" s="531" t="s">
        <v>2057</v>
      </c>
      <c r="I1356" s="531" t="s">
        <v>2057</v>
      </c>
      <c r="J1356" s="531" t="s">
        <v>2048</v>
      </c>
      <c r="K1356" s="505"/>
      <c r="L1356" s="402"/>
      <c r="M1356" s="505" t="s">
        <v>3362</v>
      </c>
      <c r="N1356" s="505" t="s">
        <v>3363</v>
      </c>
      <c r="Q1356" s="493" t="s">
        <v>2047</v>
      </c>
    </row>
    <row r="1357" spans="1:22" ht="15.5">
      <c r="A1357" s="508">
        <v>10</v>
      </c>
      <c r="B1357" s="527">
        <v>5</v>
      </c>
      <c r="C1357" s="527" t="s">
        <v>2115</v>
      </c>
      <c r="D1357" s="510">
        <v>1</v>
      </c>
      <c r="E1357" s="527" t="s">
        <v>2060</v>
      </c>
      <c r="F1357" s="527" t="s">
        <v>2048</v>
      </c>
      <c r="G1357" s="527" t="s">
        <v>2060</v>
      </c>
      <c r="H1357" s="527" t="s">
        <v>2057</v>
      </c>
      <c r="I1357" s="527" t="s">
        <v>2057</v>
      </c>
      <c r="J1357" s="527" t="s">
        <v>2048</v>
      </c>
      <c r="K1357" s="527" t="s">
        <v>2048</v>
      </c>
      <c r="L1357" s="402"/>
      <c r="M1357" s="501" t="s">
        <v>3364</v>
      </c>
      <c r="N1357" s="501" t="s">
        <v>3363</v>
      </c>
      <c r="Q1357" s="493" t="s">
        <v>2047</v>
      </c>
    </row>
    <row r="1358" spans="1:22" ht="15.5">
      <c r="B1358" s="527"/>
      <c r="C1358" s="527"/>
      <c r="D1358" s="510"/>
      <c r="E1358" s="527"/>
      <c r="F1358" s="527"/>
      <c r="G1358" s="527"/>
      <c r="H1358" s="527"/>
      <c r="I1358" s="527"/>
      <c r="J1358" s="527"/>
      <c r="K1358" s="527"/>
      <c r="L1358" s="402"/>
      <c r="M1358" s="501"/>
      <c r="N1358" s="501"/>
      <c r="Q1358" s="493" t="s">
        <v>2047</v>
      </c>
    </row>
    <row r="1359" spans="1:22" ht="15.5">
      <c r="A1359" s="503">
        <v>9</v>
      </c>
      <c r="B1359" s="531">
        <v>5</v>
      </c>
      <c r="C1359" s="531" t="s">
        <v>2115</v>
      </c>
      <c r="D1359" s="494">
        <v>1</v>
      </c>
      <c r="E1359" s="531" t="s">
        <v>2060</v>
      </c>
      <c r="F1359" s="531" t="s">
        <v>2048</v>
      </c>
      <c r="G1359" s="531" t="s">
        <v>2060</v>
      </c>
      <c r="H1359" s="531" t="s">
        <v>2057</v>
      </c>
      <c r="I1359" s="531" t="s">
        <v>2057</v>
      </c>
      <c r="J1359" s="531" t="s">
        <v>2060</v>
      </c>
      <c r="K1359" s="505"/>
      <c r="L1359" s="402"/>
      <c r="M1359" s="505" t="s">
        <v>3365</v>
      </c>
      <c r="N1359" s="505" t="s">
        <v>1764</v>
      </c>
      <c r="Q1359" s="493" t="s">
        <v>2047</v>
      </c>
    </row>
    <row r="1360" spans="1:22" ht="15.5">
      <c r="A1360" s="508">
        <v>10</v>
      </c>
      <c r="B1360" s="527">
        <v>5</v>
      </c>
      <c r="C1360" s="527" t="s">
        <v>2115</v>
      </c>
      <c r="D1360" s="510">
        <v>1</v>
      </c>
      <c r="E1360" s="527" t="s">
        <v>2060</v>
      </c>
      <c r="F1360" s="527" t="s">
        <v>2048</v>
      </c>
      <c r="G1360" s="527" t="s">
        <v>2060</v>
      </c>
      <c r="H1360" s="527" t="s">
        <v>2057</v>
      </c>
      <c r="I1360" s="527" t="s">
        <v>2057</v>
      </c>
      <c r="J1360" s="527" t="s">
        <v>2060</v>
      </c>
      <c r="K1360" s="527" t="s">
        <v>2048</v>
      </c>
      <c r="L1360" s="402" t="s">
        <v>571</v>
      </c>
      <c r="M1360" s="501" t="s">
        <v>1958</v>
      </c>
      <c r="N1360" s="501" t="s">
        <v>1764</v>
      </c>
      <c r="O1360" t="s">
        <v>571</v>
      </c>
      <c r="P1360" t="e">
        <v>#N/A</v>
      </c>
      <c r="Q1360" s="493">
        <v>14379.74</v>
      </c>
      <c r="R1360">
        <v>30</v>
      </c>
      <c r="U1360" s="500" t="s">
        <v>206</v>
      </c>
      <c r="V1360" s="501">
        <v>0</v>
      </c>
    </row>
    <row r="1361" spans="1:22" ht="15.5">
      <c r="B1361" s="527"/>
      <c r="C1361" s="527"/>
      <c r="D1361" s="510"/>
      <c r="E1361" s="527"/>
      <c r="F1361" s="527"/>
      <c r="G1361" s="527"/>
      <c r="H1361" s="527"/>
      <c r="I1361" s="527"/>
      <c r="J1361" s="527"/>
      <c r="K1361" s="527"/>
      <c r="L1361" s="402"/>
      <c r="M1361" s="501"/>
      <c r="N1361" s="501"/>
      <c r="Q1361" s="493" t="s">
        <v>2047</v>
      </c>
    </row>
    <row r="1362" spans="1:22" ht="15.5">
      <c r="A1362" s="503">
        <v>9</v>
      </c>
      <c r="B1362" s="531">
        <v>5</v>
      </c>
      <c r="C1362" s="531" t="s">
        <v>2115</v>
      </c>
      <c r="D1362" s="494">
        <v>1</v>
      </c>
      <c r="E1362" s="531" t="s">
        <v>2060</v>
      </c>
      <c r="F1362" s="531" t="s">
        <v>2048</v>
      </c>
      <c r="G1362" s="531" t="s">
        <v>2060</v>
      </c>
      <c r="H1362" s="531" t="s">
        <v>2057</v>
      </c>
      <c r="I1362" s="531" t="s">
        <v>2057</v>
      </c>
      <c r="J1362" s="531" t="s">
        <v>2053</v>
      </c>
      <c r="K1362" s="505"/>
      <c r="L1362" s="402"/>
      <c r="M1362" s="505" t="s">
        <v>3366</v>
      </c>
      <c r="N1362" s="505" t="s">
        <v>1766</v>
      </c>
      <c r="Q1362" s="493" t="s">
        <v>2047</v>
      </c>
    </row>
    <row r="1363" spans="1:22" ht="15.5">
      <c r="A1363" s="508">
        <v>10</v>
      </c>
      <c r="B1363" s="527">
        <v>5</v>
      </c>
      <c r="C1363" s="527" t="s">
        <v>2115</v>
      </c>
      <c r="D1363" s="510">
        <v>1</v>
      </c>
      <c r="E1363" s="527" t="s">
        <v>2060</v>
      </c>
      <c r="F1363" s="527" t="s">
        <v>2048</v>
      </c>
      <c r="G1363" s="527" t="s">
        <v>2060</v>
      </c>
      <c r="H1363" s="527" t="s">
        <v>2057</v>
      </c>
      <c r="I1363" s="527" t="s">
        <v>2057</v>
      </c>
      <c r="J1363" s="527" t="s">
        <v>2053</v>
      </c>
      <c r="K1363" s="527" t="s">
        <v>2048</v>
      </c>
      <c r="L1363" s="402" t="s">
        <v>558</v>
      </c>
      <c r="M1363" s="501" t="s">
        <v>1953</v>
      </c>
      <c r="N1363" s="501" t="s">
        <v>1766</v>
      </c>
      <c r="O1363" t="s">
        <v>558</v>
      </c>
      <c r="P1363" t="e">
        <v>#N/A</v>
      </c>
      <c r="Q1363" s="493">
        <v>35498.69</v>
      </c>
      <c r="R1363">
        <v>30</v>
      </c>
      <c r="U1363" s="500" t="s">
        <v>206</v>
      </c>
      <c r="V1363" s="501">
        <v>0</v>
      </c>
    </row>
    <row r="1364" spans="1:22" ht="15.5">
      <c r="B1364" s="527"/>
      <c r="C1364" s="527"/>
      <c r="D1364" s="510"/>
      <c r="E1364" s="527"/>
      <c r="F1364" s="527"/>
      <c r="G1364" s="527"/>
      <c r="H1364" s="527"/>
      <c r="I1364" s="527"/>
      <c r="J1364" s="527"/>
      <c r="K1364" s="527"/>
      <c r="L1364" s="402"/>
      <c r="M1364" s="501"/>
      <c r="N1364" s="501"/>
      <c r="Q1364" s="493" t="s">
        <v>2047</v>
      </c>
    </row>
    <row r="1365" spans="1:22" ht="15.5">
      <c r="A1365" s="503">
        <v>5</v>
      </c>
      <c r="B1365" s="531">
        <v>5</v>
      </c>
      <c r="C1365" s="531" t="s">
        <v>2115</v>
      </c>
      <c r="D1365" s="494">
        <v>1</v>
      </c>
      <c r="E1365" s="531" t="s">
        <v>2060</v>
      </c>
      <c r="F1365" s="531" t="s">
        <v>2060</v>
      </c>
      <c r="G1365" s="505"/>
      <c r="H1365" s="505"/>
      <c r="I1365" s="505"/>
      <c r="J1365" s="505"/>
      <c r="K1365" s="505"/>
      <c r="L1365" s="402"/>
      <c r="M1365" s="505" t="s">
        <v>3367</v>
      </c>
      <c r="N1365" s="505" t="s">
        <v>1324</v>
      </c>
      <c r="Q1365" s="493" t="s">
        <v>2047</v>
      </c>
    </row>
    <row r="1366" spans="1:22" ht="15.5">
      <c r="A1366" s="503">
        <v>6</v>
      </c>
      <c r="B1366" s="531">
        <v>5</v>
      </c>
      <c r="C1366" s="531" t="s">
        <v>2115</v>
      </c>
      <c r="D1366" s="494">
        <v>1</v>
      </c>
      <c r="E1366" s="531" t="s">
        <v>2060</v>
      </c>
      <c r="F1366" s="531" t="s">
        <v>2060</v>
      </c>
      <c r="G1366" s="531" t="s">
        <v>2048</v>
      </c>
      <c r="H1366" s="505"/>
      <c r="I1366" s="505"/>
      <c r="J1366" s="505"/>
      <c r="K1366" s="505"/>
      <c r="L1366" s="402"/>
      <c r="M1366" s="505" t="s">
        <v>3368</v>
      </c>
      <c r="N1366" s="505" t="s">
        <v>3369</v>
      </c>
      <c r="Q1366" s="493" t="s">
        <v>2047</v>
      </c>
    </row>
    <row r="1367" spans="1:22" ht="15.5">
      <c r="A1367" s="503">
        <v>7</v>
      </c>
      <c r="B1367" s="531">
        <v>5</v>
      </c>
      <c r="C1367" s="531" t="s">
        <v>2115</v>
      </c>
      <c r="D1367" s="494">
        <v>1</v>
      </c>
      <c r="E1367" s="531" t="s">
        <v>2060</v>
      </c>
      <c r="F1367" s="531" t="s">
        <v>2060</v>
      </c>
      <c r="G1367" s="531" t="s">
        <v>2048</v>
      </c>
      <c r="H1367" s="531" t="s">
        <v>2057</v>
      </c>
      <c r="I1367" s="505"/>
      <c r="J1367" s="505"/>
      <c r="K1367" s="505"/>
      <c r="L1367" s="402"/>
      <c r="M1367" s="505" t="s">
        <v>3370</v>
      </c>
      <c r="N1367" s="505" t="s">
        <v>3369</v>
      </c>
      <c r="Q1367" s="493" t="s">
        <v>2047</v>
      </c>
    </row>
    <row r="1368" spans="1:22" ht="15.5">
      <c r="A1368" s="503">
        <v>8</v>
      </c>
      <c r="B1368" s="531">
        <v>5</v>
      </c>
      <c r="C1368" s="531" t="s">
        <v>2115</v>
      </c>
      <c r="D1368" s="494">
        <v>1</v>
      </c>
      <c r="E1368" s="531" t="s">
        <v>2060</v>
      </c>
      <c r="F1368" s="531" t="s">
        <v>2060</v>
      </c>
      <c r="G1368" s="531" t="s">
        <v>2048</v>
      </c>
      <c r="H1368" s="531" t="s">
        <v>2057</v>
      </c>
      <c r="I1368" s="531" t="s">
        <v>2057</v>
      </c>
      <c r="J1368" s="505"/>
      <c r="K1368" s="505"/>
      <c r="L1368" s="402"/>
      <c r="M1368" s="505" t="s">
        <v>3371</v>
      </c>
      <c r="N1368" s="505" t="s">
        <v>3369</v>
      </c>
      <c r="Q1368" s="493" t="s">
        <v>2047</v>
      </c>
    </row>
    <row r="1369" spans="1:22" ht="15.5">
      <c r="A1369" s="503">
        <v>9</v>
      </c>
      <c r="B1369" s="531">
        <v>5</v>
      </c>
      <c r="C1369" s="531" t="s">
        <v>2115</v>
      </c>
      <c r="D1369" s="494">
        <v>1</v>
      </c>
      <c r="E1369" s="531" t="s">
        <v>2060</v>
      </c>
      <c r="F1369" s="531" t="s">
        <v>2060</v>
      </c>
      <c r="G1369" s="531" t="s">
        <v>2048</v>
      </c>
      <c r="H1369" s="531" t="s">
        <v>2057</v>
      </c>
      <c r="I1369" s="531" t="s">
        <v>2057</v>
      </c>
      <c r="J1369" s="531" t="s">
        <v>2048</v>
      </c>
      <c r="K1369" s="505"/>
      <c r="L1369" s="402"/>
      <c r="M1369" s="505" t="s">
        <v>3372</v>
      </c>
      <c r="N1369" s="505" t="s">
        <v>3373</v>
      </c>
      <c r="Q1369" s="493" t="s">
        <v>2047</v>
      </c>
    </row>
    <row r="1370" spans="1:22" ht="15.5">
      <c r="A1370" s="508">
        <v>10</v>
      </c>
      <c r="B1370" s="527">
        <v>5</v>
      </c>
      <c r="C1370" s="527" t="s">
        <v>2115</v>
      </c>
      <c r="D1370" s="510">
        <v>1</v>
      </c>
      <c r="E1370" s="527" t="s">
        <v>2060</v>
      </c>
      <c r="F1370" s="527" t="s">
        <v>2060</v>
      </c>
      <c r="G1370" s="527" t="s">
        <v>2048</v>
      </c>
      <c r="H1370" s="527" t="s">
        <v>2057</v>
      </c>
      <c r="I1370" s="527" t="s">
        <v>2057</v>
      </c>
      <c r="J1370" s="527" t="s">
        <v>2048</v>
      </c>
      <c r="K1370" s="527" t="s">
        <v>2048</v>
      </c>
      <c r="L1370" s="402" t="s">
        <v>574</v>
      </c>
      <c r="M1370" s="501" t="s">
        <v>3374</v>
      </c>
      <c r="N1370" s="501" t="s">
        <v>3373</v>
      </c>
      <c r="O1370" t="s">
        <v>574</v>
      </c>
      <c r="P1370" t="e">
        <v>#N/A</v>
      </c>
      <c r="Q1370" s="493">
        <v>0</v>
      </c>
      <c r="R1370">
        <v>30</v>
      </c>
      <c r="U1370" s="500" t="s">
        <v>206</v>
      </c>
      <c r="V1370" s="501">
        <v>0</v>
      </c>
    </row>
    <row r="1371" spans="1:22" ht="15.5">
      <c r="A1371" s="508"/>
      <c r="B1371" s="527"/>
      <c r="C1371" s="527"/>
      <c r="D1371" s="510"/>
      <c r="E1371" s="527"/>
      <c r="F1371" s="527"/>
      <c r="G1371" s="527"/>
      <c r="H1371" s="527"/>
      <c r="I1371" s="527"/>
      <c r="J1371" s="527"/>
      <c r="K1371" s="527"/>
      <c r="L1371" s="402"/>
      <c r="M1371" s="501"/>
      <c r="N1371" s="501"/>
      <c r="Q1371" s="493" t="s">
        <v>2047</v>
      </c>
      <c r="U1371" s="500"/>
      <c r="V1371" s="501"/>
    </row>
    <row r="1372" spans="1:22" ht="15.5">
      <c r="A1372" s="503">
        <v>6</v>
      </c>
      <c r="B1372" s="531">
        <v>5</v>
      </c>
      <c r="C1372" s="531" t="s">
        <v>2115</v>
      </c>
      <c r="D1372" s="494">
        <v>1</v>
      </c>
      <c r="E1372" s="531" t="s">
        <v>2060</v>
      </c>
      <c r="F1372" s="531" t="s">
        <v>2060</v>
      </c>
      <c r="G1372" s="531" t="s">
        <v>2060</v>
      </c>
      <c r="H1372" s="505"/>
      <c r="I1372" s="505"/>
      <c r="J1372" s="505"/>
      <c r="K1372" s="505"/>
      <c r="L1372" s="402"/>
      <c r="M1372" s="505" t="s">
        <v>3375</v>
      </c>
      <c r="N1372" s="505" t="s">
        <v>3376</v>
      </c>
      <c r="Q1372" s="493" t="s">
        <v>2047</v>
      </c>
    </row>
    <row r="1373" spans="1:22" ht="15.5">
      <c r="A1373" s="503">
        <v>7</v>
      </c>
      <c r="B1373" s="531">
        <v>5</v>
      </c>
      <c r="C1373" s="531" t="s">
        <v>2115</v>
      </c>
      <c r="D1373" s="494">
        <v>1</v>
      </c>
      <c r="E1373" s="531" t="s">
        <v>2060</v>
      </c>
      <c r="F1373" s="531" t="s">
        <v>2060</v>
      </c>
      <c r="G1373" s="531" t="s">
        <v>2060</v>
      </c>
      <c r="H1373" s="531" t="s">
        <v>2057</v>
      </c>
      <c r="I1373" s="505"/>
      <c r="J1373" s="505"/>
      <c r="K1373" s="505"/>
      <c r="L1373" s="402"/>
      <c r="M1373" s="505" t="s">
        <v>3377</v>
      </c>
      <c r="N1373" s="505" t="s">
        <v>3376</v>
      </c>
      <c r="Q1373" s="493" t="s">
        <v>2047</v>
      </c>
    </row>
    <row r="1374" spans="1:22" ht="15.5">
      <c r="A1374" s="503">
        <v>8</v>
      </c>
      <c r="B1374" s="531">
        <v>5</v>
      </c>
      <c r="C1374" s="531" t="s">
        <v>2115</v>
      </c>
      <c r="D1374" s="494">
        <v>1</v>
      </c>
      <c r="E1374" s="531" t="s">
        <v>2060</v>
      </c>
      <c r="F1374" s="531" t="s">
        <v>2060</v>
      </c>
      <c r="G1374" s="531" t="s">
        <v>2060</v>
      </c>
      <c r="H1374" s="531" t="s">
        <v>2057</v>
      </c>
      <c r="I1374" s="531" t="s">
        <v>2057</v>
      </c>
      <c r="J1374" s="505"/>
      <c r="K1374" s="505"/>
      <c r="L1374" s="402"/>
      <c r="M1374" s="505" t="s">
        <v>3378</v>
      </c>
      <c r="N1374" s="505" t="s">
        <v>3376</v>
      </c>
      <c r="Q1374" s="493" t="s">
        <v>2047</v>
      </c>
    </row>
    <row r="1375" spans="1:22" ht="15.5">
      <c r="A1375" s="503">
        <v>9</v>
      </c>
      <c r="B1375" s="531">
        <v>5</v>
      </c>
      <c r="C1375" s="531" t="s">
        <v>2115</v>
      </c>
      <c r="D1375" s="494">
        <v>1</v>
      </c>
      <c r="E1375" s="531" t="s">
        <v>2060</v>
      </c>
      <c r="F1375" s="531" t="s">
        <v>2060</v>
      </c>
      <c r="G1375" s="531" t="s">
        <v>2060</v>
      </c>
      <c r="H1375" s="531" t="s">
        <v>2057</v>
      </c>
      <c r="I1375" s="531" t="s">
        <v>2057</v>
      </c>
      <c r="J1375" s="531" t="s">
        <v>2048</v>
      </c>
      <c r="K1375" s="505"/>
      <c r="L1375" s="402"/>
      <c r="M1375" s="505" t="s">
        <v>3379</v>
      </c>
      <c r="N1375" s="505" t="s">
        <v>3376</v>
      </c>
      <c r="Q1375" s="493" t="s">
        <v>2047</v>
      </c>
    </row>
    <row r="1376" spans="1:22" ht="15.5">
      <c r="A1376" s="508">
        <v>10</v>
      </c>
      <c r="B1376" s="527">
        <v>5</v>
      </c>
      <c r="C1376" s="527" t="s">
        <v>2115</v>
      </c>
      <c r="D1376" s="510">
        <v>1</v>
      </c>
      <c r="E1376" s="527" t="s">
        <v>2060</v>
      </c>
      <c r="F1376" s="527" t="s">
        <v>2060</v>
      </c>
      <c r="G1376" s="527" t="s">
        <v>2060</v>
      </c>
      <c r="H1376" s="527" t="s">
        <v>2057</v>
      </c>
      <c r="I1376" s="527" t="s">
        <v>2057</v>
      </c>
      <c r="J1376" s="527" t="s">
        <v>2048</v>
      </c>
      <c r="K1376" s="527" t="s">
        <v>2048</v>
      </c>
      <c r="L1376" s="402"/>
      <c r="M1376" s="501" t="s">
        <v>3380</v>
      </c>
      <c r="N1376" s="501" t="s">
        <v>3376</v>
      </c>
      <c r="Q1376" s="493" t="s">
        <v>2047</v>
      </c>
      <c r="U1376" s="500"/>
      <c r="V1376" s="501"/>
    </row>
    <row r="1377" spans="1:22" ht="15.5">
      <c r="B1377" s="527"/>
      <c r="C1377" s="527"/>
      <c r="D1377" s="510"/>
      <c r="E1377" s="527"/>
      <c r="F1377" s="527"/>
      <c r="G1377" s="527"/>
      <c r="H1377" s="527"/>
      <c r="I1377" s="527"/>
      <c r="J1377" s="527"/>
      <c r="K1377" s="527"/>
      <c r="L1377" s="402"/>
      <c r="M1377" s="501"/>
      <c r="N1377" s="501"/>
      <c r="Q1377" s="493" t="s">
        <v>2047</v>
      </c>
    </row>
    <row r="1378" spans="1:22" ht="15.5">
      <c r="A1378" s="503">
        <v>9</v>
      </c>
      <c r="B1378" s="531">
        <v>5</v>
      </c>
      <c r="C1378" s="531" t="s">
        <v>2115</v>
      </c>
      <c r="D1378" s="494">
        <v>1</v>
      </c>
      <c r="E1378" s="531" t="s">
        <v>2060</v>
      </c>
      <c r="F1378" s="531" t="s">
        <v>2060</v>
      </c>
      <c r="G1378" s="531" t="s">
        <v>2060</v>
      </c>
      <c r="H1378" s="531" t="s">
        <v>2057</v>
      </c>
      <c r="I1378" s="531" t="s">
        <v>2057</v>
      </c>
      <c r="J1378" s="531" t="s">
        <v>2053</v>
      </c>
      <c r="K1378" s="505"/>
      <c r="L1378" s="402"/>
      <c r="M1378" s="505" t="s">
        <v>3381</v>
      </c>
      <c r="N1378" s="505" t="s">
        <v>1673</v>
      </c>
      <c r="Q1378" s="493" t="s">
        <v>2047</v>
      </c>
    </row>
    <row r="1379" spans="1:22" ht="15.5">
      <c r="A1379" s="508">
        <v>10</v>
      </c>
      <c r="B1379" s="527">
        <v>5</v>
      </c>
      <c r="C1379" s="527" t="s">
        <v>2115</v>
      </c>
      <c r="D1379" s="510">
        <v>1</v>
      </c>
      <c r="E1379" s="527" t="s">
        <v>2060</v>
      </c>
      <c r="F1379" s="527" t="s">
        <v>2060</v>
      </c>
      <c r="G1379" s="527" t="s">
        <v>2060</v>
      </c>
      <c r="H1379" s="527" t="s">
        <v>2057</v>
      </c>
      <c r="I1379" s="527" t="s">
        <v>2057</v>
      </c>
      <c r="J1379" s="527" t="s">
        <v>2053</v>
      </c>
      <c r="K1379" s="527" t="s">
        <v>2048</v>
      </c>
      <c r="L1379" s="402" t="s">
        <v>1322</v>
      </c>
      <c r="M1379" s="501" t="s">
        <v>1870</v>
      </c>
      <c r="N1379" s="501" t="s">
        <v>1673</v>
      </c>
      <c r="O1379" t="s">
        <v>1322</v>
      </c>
      <c r="P1379" t="e">
        <v>#N/A</v>
      </c>
      <c r="Q1379" s="493">
        <v>20861.87</v>
      </c>
      <c r="R1379">
        <v>30</v>
      </c>
      <c r="U1379" s="500" t="s">
        <v>206</v>
      </c>
      <c r="V1379" s="501">
        <v>0</v>
      </c>
    </row>
    <row r="1380" spans="1:22" ht="15.5">
      <c r="B1380" s="527"/>
      <c r="C1380" s="527"/>
      <c r="D1380" s="510"/>
      <c r="E1380" s="527"/>
      <c r="F1380" s="527"/>
      <c r="G1380" s="527"/>
      <c r="H1380" s="527"/>
      <c r="I1380" s="527"/>
      <c r="J1380" s="527"/>
      <c r="K1380" s="527"/>
      <c r="L1380" s="402"/>
      <c r="M1380" s="501"/>
      <c r="N1380" s="501"/>
      <c r="Q1380" s="493" t="s">
        <v>2047</v>
      </c>
    </row>
    <row r="1381" spans="1:22" ht="15.5">
      <c r="A1381" s="503">
        <v>9</v>
      </c>
      <c r="B1381" s="531">
        <v>5</v>
      </c>
      <c r="C1381" s="531" t="s">
        <v>2115</v>
      </c>
      <c r="D1381" s="494">
        <v>1</v>
      </c>
      <c r="E1381" s="531" t="s">
        <v>2060</v>
      </c>
      <c r="F1381" s="531" t="s">
        <v>2060</v>
      </c>
      <c r="G1381" s="531" t="s">
        <v>2060</v>
      </c>
      <c r="H1381" s="531" t="s">
        <v>2057</v>
      </c>
      <c r="I1381" s="531" t="s">
        <v>2057</v>
      </c>
      <c r="J1381" s="531" t="s">
        <v>2071</v>
      </c>
      <c r="K1381" s="505"/>
      <c r="L1381" s="402"/>
      <c r="M1381" s="505" t="s">
        <v>3382</v>
      </c>
      <c r="N1381" s="505" t="s">
        <v>1739</v>
      </c>
      <c r="Q1381" s="493" t="s">
        <v>2047</v>
      </c>
    </row>
    <row r="1382" spans="1:22" ht="15.5">
      <c r="A1382" s="508">
        <v>10</v>
      </c>
      <c r="B1382" s="527">
        <v>5</v>
      </c>
      <c r="C1382" s="527" t="s">
        <v>2115</v>
      </c>
      <c r="D1382" s="510">
        <v>1</v>
      </c>
      <c r="E1382" s="527" t="s">
        <v>2060</v>
      </c>
      <c r="F1382" s="527" t="s">
        <v>2060</v>
      </c>
      <c r="G1382" s="527" t="s">
        <v>2060</v>
      </c>
      <c r="H1382" s="527" t="s">
        <v>2057</v>
      </c>
      <c r="I1382" s="527" t="s">
        <v>2057</v>
      </c>
      <c r="J1382" s="527" t="s">
        <v>2071</v>
      </c>
      <c r="K1382" s="527" t="s">
        <v>2048</v>
      </c>
      <c r="L1382" s="402" t="s">
        <v>1333</v>
      </c>
      <c r="M1382" s="501" t="s">
        <v>1923</v>
      </c>
      <c r="N1382" s="501" t="s">
        <v>1739</v>
      </c>
      <c r="O1382" t="s">
        <v>1333</v>
      </c>
      <c r="P1382" t="s">
        <v>1334</v>
      </c>
      <c r="Q1382" s="493">
        <v>1000</v>
      </c>
      <c r="R1382" s="525" t="s">
        <v>2309</v>
      </c>
      <c r="U1382" s="526" t="s">
        <v>206</v>
      </c>
      <c r="V1382" s="527" t="s">
        <v>2057</v>
      </c>
    </row>
    <row r="1383" spans="1:22" ht="15.5">
      <c r="B1383" s="527"/>
      <c r="C1383" s="527"/>
      <c r="D1383" s="510"/>
      <c r="E1383" s="527"/>
      <c r="F1383" s="527"/>
      <c r="G1383" s="527"/>
      <c r="H1383" s="527"/>
      <c r="I1383" s="527"/>
      <c r="J1383" s="527"/>
      <c r="K1383" s="527"/>
      <c r="L1383" s="402"/>
      <c r="M1383" s="501"/>
      <c r="N1383" s="501"/>
      <c r="Q1383" s="493" t="s">
        <v>2047</v>
      </c>
    </row>
    <row r="1384" spans="1:22" ht="15.5">
      <c r="A1384" s="503">
        <v>6</v>
      </c>
      <c r="B1384" s="531">
        <v>5</v>
      </c>
      <c r="C1384" s="531" t="s">
        <v>2115</v>
      </c>
      <c r="D1384" s="494">
        <v>1</v>
      </c>
      <c r="E1384" s="531" t="s">
        <v>2060</v>
      </c>
      <c r="F1384" s="531" t="s">
        <v>2060</v>
      </c>
      <c r="G1384" s="531" t="s">
        <v>2053</v>
      </c>
      <c r="H1384" s="505"/>
      <c r="I1384" s="505"/>
      <c r="J1384" s="505"/>
      <c r="K1384" s="505"/>
      <c r="L1384" s="402"/>
      <c r="M1384" s="505" t="s">
        <v>3383</v>
      </c>
      <c r="N1384" s="505" t="s">
        <v>3384</v>
      </c>
      <c r="Q1384" s="493" t="s">
        <v>2047</v>
      </c>
    </row>
    <row r="1385" spans="1:22" ht="15.5">
      <c r="A1385" s="503">
        <v>7</v>
      </c>
      <c r="B1385" s="531">
        <v>5</v>
      </c>
      <c r="C1385" s="531" t="s">
        <v>2115</v>
      </c>
      <c r="D1385" s="494">
        <v>1</v>
      </c>
      <c r="E1385" s="531" t="s">
        <v>2060</v>
      </c>
      <c r="F1385" s="531" t="s">
        <v>2060</v>
      </c>
      <c r="G1385" s="531" t="s">
        <v>2053</v>
      </c>
      <c r="H1385" s="531" t="s">
        <v>2057</v>
      </c>
      <c r="I1385" s="505"/>
      <c r="J1385" s="505"/>
      <c r="K1385" s="505"/>
      <c r="L1385" s="402"/>
      <c r="M1385" s="505" t="s">
        <v>3385</v>
      </c>
      <c r="N1385" s="505" t="s">
        <v>3384</v>
      </c>
      <c r="Q1385" s="493" t="s">
        <v>2047</v>
      </c>
    </row>
    <row r="1386" spans="1:22" ht="15.5">
      <c r="A1386" s="503">
        <v>8</v>
      </c>
      <c r="B1386" s="531">
        <v>5</v>
      </c>
      <c r="C1386" s="531" t="s">
        <v>2115</v>
      </c>
      <c r="D1386" s="494">
        <v>1</v>
      </c>
      <c r="E1386" s="531" t="s">
        <v>2060</v>
      </c>
      <c r="F1386" s="531" t="s">
        <v>2060</v>
      </c>
      <c r="G1386" s="531" t="s">
        <v>2053</v>
      </c>
      <c r="H1386" s="531" t="s">
        <v>2057</v>
      </c>
      <c r="I1386" s="531" t="s">
        <v>2057</v>
      </c>
      <c r="J1386" s="505"/>
      <c r="K1386" s="505"/>
      <c r="L1386" s="402"/>
      <c r="M1386" s="505" t="s">
        <v>3386</v>
      </c>
      <c r="N1386" s="505" t="s">
        <v>3384</v>
      </c>
      <c r="Q1386" s="493" t="s">
        <v>2047</v>
      </c>
    </row>
    <row r="1387" spans="1:22" ht="15.5">
      <c r="A1387" s="503">
        <v>9</v>
      </c>
      <c r="B1387" s="531">
        <v>5</v>
      </c>
      <c r="C1387" s="531" t="s">
        <v>2115</v>
      </c>
      <c r="D1387" s="494">
        <v>1</v>
      </c>
      <c r="E1387" s="531" t="s">
        <v>2060</v>
      </c>
      <c r="F1387" s="531" t="s">
        <v>2060</v>
      </c>
      <c r="G1387" s="531" t="s">
        <v>2053</v>
      </c>
      <c r="H1387" s="531" t="s">
        <v>2057</v>
      </c>
      <c r="I1387" s="531" t="s">
        <v>2057</v>
      </c>
      <c r="J1387" s="531" t="s">
        <v>2048</v>
      </c>
      <c r="K1387" s="505"/>
      <c r="L1387" s="402"/>
      <c r="M1387" s="505" t="s">
        <v>3387</v>
      </c>
      <c r="N1387" s="505" t="s">
        <v>3388</v>
      </c>
      <c r="Q1387" s="493" t="s">
        <v>2047</v>
      </c>
    </row>
    <row r="1388" spans="1:22" ht="15.5">
      <c r="A1388" s="508">
        <v>10</v>
      </c>
      <c r="B1388" s="527">
        <v>5</v>
      </c>
      <c r="C1388" s="527" t="s">
        <v>2115</v>
      </c>
      <c r="D1388" s="510">
        <v>1</v>
      </c>
      <c r="E1388" s="527" t="s">
        <v>2060</v>
      </c>
      <c r="F1388" s="527" t="s">
        <v>2060</v>
      </c>
      <c r="G1388" s="527" t="s">
        <v>2053</v>
      </c>
      <c r="H1388" s="527" t="s">
        <v>2057</v>
      </c>
      <c r="I1388" s="527" t="s">
        <v>2057</v>
      </c>
      <c r="J1388" s="527" t="s">
        <v>2048</v>
      </c>
      <c r="K1388" s="527" t="s">
        <v>2048</v>
      </c>
      <c r="L1388" s="402"/>
      <c r="M1388" s="501" t="s">
        <v>3389</v>
      </c>
      <c r="N1388" s="501" t="s">
        <v>3388</v>
      </c>
      <c r="Q1388" s="493" t="s">
        <v>2047</v>
      </c>
    </row>
    <row r="1389" spans="1:22" ht="15.5">
      <c r="B1389" s="527"/>
      <c r="C1389" s="527"/>
      <c r="D1389" s="510"/>
      <c r="E1389" s="527"/>
      <c r="F1389" s="527"/>
      <c r="G1389" s="527"/>
      <c r="H1389" s="527"/>
      <c r="I1389" s="527"/>
      <c r="J1389" s="527"/>
      <c r="K1389" s="527"/>
      <c r="L1389" s="402"/>
      <c r="M1389" s="501"/>
      <c r="N1389" s="501"/>
      <c r="Q1389" s="493" t="s">
        <v>2047</v>
      </c>
    </row>
    <row r="1390" spans="1:22" ht="15.5">
      <c r="A1390" s="503">
        <v>9</v>
      </c>
      <c r="B1390" s="531">
        <v>5</v>
      </c>
      <c r="C1390" s="531" t="s">
        <v>2115</v>
      </c>
      <c r="D1390" s="494">
        <v>1</v>
      </c>
      <c r="E1390" s="531" t="s">
        <v>2060</v>
      </c>
      <c r="F1390" s="531" t="s">
        <v>2060</v>
      </c>
      <c r="G1390" s="531" t="s">
        <v>2053</v>
      </c>
      <c r="H1390" s="531" t="s">
        <v>2057</v>
      </c>
      <c r="I1390" s="531" t="s">
        <v>2057</v>
      </c>
      <c r="J1390" s="531" t="s">
        <v>2060</v>
      </c>
      <c r="K1390" s="505"/>
      <c r="L1390" s="402"/>
      <c r="M1390" s="505" t="s">
        <v>3390</v>
      </c>
      <c r="N1390" s="505" t="s">
        <v>3391</v>
      </c>
      <c r="Q1390" s="493" t="s">
        <v>2047</v>
      </c>
    </row>
    <row r="1391" spans="1:22" ht="15.5">
      <c r="A1391" s="508">
        <v>10</v>
      </c>
      <c r="B1391" s="527">
        <v>5</v>
      </c>
      <c r="C1391" s="527" t="s">
        <v>2115</v>
      </c>
      <c r="D1391" s="510">
        <v>1</v>
      </c>
      <c r="E1391" s="527" t="s">
        <v>2060</v>
      </c>
      <c r="F1391" s="527" t="s">
        <v>2060</v>
      </c>
      <c r="G1391" s="527" t="s">
        <v>2053</v>
      </c>
      <c r="H1391" s="527" t="s">
        <v>2057</v>
      </c>
      <c r="I1391" s="527" t="s">
        <v>2057</v>
      </c>
      <c r="J1391" s="527" t="s">
        <v>2060</v>
      </c>
      <c r="K1391" s="527" t="s">
        <v>2048</v>
      </c>
      <c r="L1391" s="402"/>
      <c r="M1391" s="501" t="s">
        <v>3392</v>
      </c>
      <c r="N1391" s="501" t="s">
        <v>3391</v>
      </c>
      <c r="Q1391" s="493" t="s">
        <v>2047</v>
      </c>
    </row>
    <row r="1392" spans="1:22" ht="15.5">
      <c r="B1392" s="527"/>
      <c r="C1392" s="527"/>
      <c r="D1392" s="510"/>
      <c r="E1392" s="527"/>
      <c r="F1392" s="527"/>
      <c r="G1392" s="527"/>
      <c r="H1392" s="527"/>
      <c r="I1392" s="527"/>
      <c r="J1392" s="527"/>
      <c r="K1392" s="527"/>
      <c r="L1392" s="402"/>
      <c r="M1392" s="501"/>
      <c r="N1392" s="501"/>
      <c r="Q1392" s="493" t="s">
        <v>2047</v>
      </c>
    </row>
    <row r="1393" spans="1:22" ht="15.5">
      <c r="A1393" s="503">
        <v>9</v>
      </c>
      <c r="B1393" s="531">
        <v>5</v>
      </c>
      <c r="C1393" s="531" t="s">
        <v>2115</v>
      </c>
      <c r="D1393" s="494">
        <v>1</v>
      </c>
      <c r="E1393" s="531" t="s">
        <v>2060</v>
      </c>
      <c r="F1393" s="531" t="s">
        <v>2060</v>
      </c>
      <c r="G1393" s="531" t="s">
        <v>2048</v>
      </c>
      <c r="H1393" s="531" t="s">
        <v>2057</v>
      </c>
      <c r="I1393" s="531" t="s">
        <v>2057</v>
      </c>
      <c r="J1393" s="531" t="s">
        <v>2071</v>
      </c>
      <c r="K1393" s="505"/>
      <c r="L1393" s="402"/>
      <c r="M1393" s="505" t="s">
        <v>3393</v>
      </c>
      <c r="N1393" s="505" t="s">
        <v>3394</v>
      </c>
      <c r="Q1393" s="493" t="s">
        <v>2047</v>
      </c>
    </row>
    <row r="1394" spans="1:22" ht="15.5">
      <c r="A1394" s="508">
        <v>10</v>
      </c>
      <c r="B1394" s="527">
        <v>5</v>
      </c>
      <c r="C1394" s="527" t="s">
        <v>2115</v>
      </c>
      <c r="D1394" s="510">
        <v>1</v>
      </c>
      <c r="E1394" s="527" t="s">
        <v>2060</v>
      </c>
      <c r="F1394" s="527" t="s">
        <v>2060</v>
      </c>
      <c r="G1394" s="527" t="s">
        <v>2048</v>
      </c>
      <c r="H1394" s="527" t="s">
        <v>2057</v>
      </c>
      <c r="I1394" s="527" t="s">
        <v>2057</v>
      </c>
      <c r="J1394" s="527" t="s">
        <v>2071</v>
      </c>
      <c r="K1394" s="527" t="s">
        <v>2048</v>
      </c>
      <c r="L1394" s="402"/>
      <c r="M1394" s="501" t="s">
        <v>3395</v>
      </c>
      <c r="N1394" s="501" t="s">
        <v>3394</v>
      </c>
      <c r="Q1394" s="493" t="s">
        <v>2047</v>
      </c>
    </row>
    <row r="1395" spans="1:22" ht="15.5">
      <c r="B1395" s="527"/>
      <c r="C1395" s="527"/>
      <c r="D1395" s="510"/>
      <c r="E1395" s="527"/>
      <c r="F1395" s="527"/>
      <c r="G1395" s="527"/>
      <c r="H1395" s="527"/>
      <c r="I1395" s="527"/>
      <c r="J1395" s="527"/>
      <c r="K1395" s="527"/>
      <c r="L1395" s="402"/>
      <c r="M1395" s="501"/>
      <c r="N1395" s="501"/>
      <c r="Q1395" s="493" t="s">
        <v>2047</v>
      </c>
    </row>
    <row r="1396" spans="1:22" ht="15.5">
      <c r="A1396" s="503">
        <v>5</v>
      </c>
      <c r="B1396" s="531">
        <v>5</v>
      </c>
      <c r="C1396" s="531" t="s">
        <v>2115</v>
      </c>
      <c r="D1396" s="494">
        <v>1</v>
      </c>
      <c r="E1396" s="531" t="s">
        <v>2060</v>
      </c>
      <c r="F1396" s="531" t="s">
        <v>2071</v>
      </c>
      <c r="G1396" s="505"/>
      <c r="H1396" s="505"/>
      <c r="I1396" s="505"/>
      <c r="J1396" s="505"/>
      <c r="K1396" s="505"/>
      <c r="L1396" s="402"/>
      <c r="M1396" s="505" t="s">
        <v>3396</v>
      </c>
      <c r="N1396" s="505" t="s">
        <v>3397</v>
      </c>
      <c r="Q1396" s="493" t="s">
        <v>2047</v>
      </c>
    </row>
    <row r="1397" spans="1:22" ht="15.5">
      <c r="A1397" s="503">
        <v>6</v>
      </c>
      <c r="B1397" s="531">
        <v>5</v>
      </c>
      <c r="C1397" s="531" t="s">
        <v>2115</v>
      </c>
      <c r="D1397" s="494">
        <v>1</v>
      </c>
      <c r="E1397" s="531" t="s">
        <v>2060</v>
      </c>
      <c r="F1397" s="531" t="s">
        <v>2071</v>
      </c>
      <c r="G1397" s="531" t="s">
        <v>2057</v>
      </c>
      <c r="H1397" s="505"/>
      <c r="I1397" s="505"/>
      <c r="J1397" s="505"/>
      <c r="K1397" s="505"/>
      <c r="L1397" s="402"/>
      <c r="M1397" s="505" t="s">
        <v>3398</v>
      </c>
      <c r="N1397" s="505" t="s">
        <v>3397</v>
      </c>
      <c r="Q1397" s="493" t="s">
        <v>2047</v>
      </c>
    </row>
    <row r="1398" spans="1:22" ht="15.5">
      <c r="A1398" s="503">
        <v>7</v>
      </c>
      <c r="B1398" s="531">
        <v>5</v>
      </c>
      <c r="C1398" s="531" t="s">
        <v>2115</v>
      </c>
      <c r="D1398" s="494">
        <v>1</v>
      </c>
      <c r="E1398" s="531" t="s">
        <v>2060</v>
      </c>
      <c r="F1398" s="531" t="s">
        <v>2071</v>
      </c>
      <c r="G1398" s="531" t="s">
        <v>2057</v>
      </c>
      <c r="H1398" s="531" t="s">
        <v>2057</v>
      </c>
      <c r="I1398" s="505"/>
      <c r="J1398" s="505"/>
      <c r="K1398" s="505"/>
      <c r="L1398" s="402"/>
      <c r="M1398" s="505" t="s">
        <v>3399</v>
      </c>
      <c r="N1398" s="505" t="s">
        <v>3397</v>
      </c>
      <c r="Q1398" s="493" t="s">
        <v>2047</v>
      </c>
    </row>
    <row r="1399" spans="1:22" ht="15.5">
      <c r="A1399" s="503">
        <v>8</v>
      </c>
      <c r="B1399" s="531">
        <v>5</v>
      </c>
      <c r="C1399" s="531" t="s">
        <v>2115</v>
      </c>
      <c r="D1399" s="494">
        <v>1</v>
      </c>
      <c r="E1399" s="531" t="s">
        <v>2060</v>
      </c>
      <c r="F1399" s="531" t="s">
        <v>2071</v>
      </c>
      <c r="G1399" s="531" t="s">
        <v>2057</v>
      </c>
      <c r="H1399" s="531" t="s">
        <v>2057</v>
      </c>
      <c r="I1399" s="531" t="s">
        <v>2057</v>
      </c>
      <c r="J1399" s="505"/>
      <c r="K1399" s="505"/>
      <c r="L1399" s="402"/>
      <c r="M1399" s="505" t="s">
        <v>3400</v>
      </c>
      <c r="N1399" s="505" t="s">
        <v>3397</v>
      </c>
      <c r="Q1399" s="493" t="s">
        <v>2047</v>
      </c>
    </row>
    <row r="1400" spans="1:22" ht="15.5">
      <c r="A1400" s="503">
        <v>9</v>
      </c>
      <c r="B1400" s="531">
        <v>5</v>
      </c>
      <c r="C1400" s="531" t="s">
        <v>2115</v>
      </c>
      <c r="D1400" s="494">
        <v>1</v>
      </c>
      <c r="E1400" s="531" t="s">
        <v>2060</v>
      </c>
      <c r="F1400" s="531" t="s">
        <v>2071</v>
      </c>
      <c r="G1400" s="531" t="s">
        <v>2057</v>
      </c>
      <c r="H1400" s="531" t="s">
        <v>2057</v>
      </c>
      <c r="I1400" s="531" t="s">
        <v>2057</v>
      </c>
      <c r="J1400" s="531" t="s">
        <v>2048</v>
      </c>
      <c r="K1400" s="505"/>
      <c r="L1400" s="402"/>
      <c r="M1400" s="505" t="s">
        <v>3401</v>
      </c>
      <c r="N1400" s="505" t="s">
        <v>3402</v>
      </c>
      <c r="Q1400" s="493" t="s">
        <v>2047</v>
      </c>
    </row>
    <row r="1401" spans="1:22" ht="15.5">
      <c r="A1401" s="508">
        <v>10</v>
      </c>
      <c r="B1401" s="527">
        <v>5</v>
      </c>
      <c r="C1401" s="527" t="s">
        <v>2115</v>
      </c>
      <c r="D1401" s="510">
        <v>1</v>
      </c>
      <c r="E1401" s="527" t="s">
        <v>2060</v>
      </c>
      <c r="F1401" s="527" t="s">
        <v>2071</v>
      </c>
      <c r="G1401" s="527" t="s">
        <v>2057</v>
      </c>
      <c r="H1401" s="527" t="s">
        <v>2057</v>
      </c>
      <c r="I1401" s="527" t="s">
        <v>2057</v>
      </c>
      <c r="J1401" s="527" t="s">
        <v>2048</v>
      </c>
      <c r="K1401" s="527" t="s">
        <v>2048</v>
      </c>
      <c r="L1401" s="402" t="s">
        <v>3403</v>
      </c>
      <c r="M1401" s="501" t="s">
        <v>3404</v>
      </c>
      <c r="N1401" s="501" t="s">
        <v>3402</v>
      </c>
      <c r="O1401" t="s">
        <v>3403</v>
      </c>
      <c r="P1401" t="e">
        <v>#N/A</v>
      </c>
      <c r="Q1401" s="493" t="s">
        <v>2047</v>
      </c>
      <c r="R1401">
        <v>30</v>
      </c>
      <c r="U1401" s="500" t="s">
        <v>206</v>
      </c>
      <c r="V1401" s="501">
        <v>0</v>
      </c>
    </row>
    <row r="1402" spans="1:22" ht="15.5">
      <c r="B1402" s="527"/>
      <c r="C1402" s="527"/>
      <c r="D1402" s="510"/>
      <c r="E1402" s="527"/>
      <c r="F1402" s="527"/>
      <c r="G1402" s="527"/>
      <c r="H1402" s="527"/>
      <c r="I1402" s="527"/>
      <c r="J1402" s="527"/>
      <c r="K1402" s="527"/>
      <c r="L1402" s="402"/>
      <c r="M1402" s="501"/>
      <c r="N1402" s="501"/>
      <c r="Q1402" s="493" t="s">
        <v>2047</v>
      </c>
    </row>
    <row r="1403" spans="1:22" ht="15.5">
      <c r="A1403" s="503">
        <v>4</v>
      </c>
      <c r="B1403" s="531">
        <v>5</v>
      </c>
      <c r="C1403" s="531" t="s">
        <v>2115</v>
      </c>
      <c r="D1403" s="494">
        <v>1</v>
      </c>
      <c r="E1403" s="531" t="s">
        <v>2060</v>
      </c>
      <c r="F1403" s="531"/>
      <c r="G1403" s="505"/>
      <c r="H1403" s="505"/>
      <c r="I1403" s="505"/>
      <c r="J1403" s="505"/>
      <c r="K1403" s="505"/>
      <c r="L1403" s="402"/>
      <c r="M1403" s="505" t="s">
        <v>3405</v>
      </c>
      <c r="N1403" s="505" t="s">
        <v>3406</v>
      </c>
      <c r="Q1403" s="493" t="s">
        <v>2047</v>
      </c>
    </row>
    <row r="1404" spans="1:22" ht="15.5">
      <c r="A1404" s="503">
        <v>5</v>
      </c>
      <c r="B1404" s="531">
        <v>5</v>
      </c>
      <c r="C1404" s="531" t="s">
        <v>2115</v>
      </c>
      <c r="D1404" s="494">
        <v>1</v>
      </c>
      <c r="E1404" s="531" t="s">
        <v>2060</v>
      </c>
      <c r="F1404" s="531" t="s">
        <v>2048</v>
      </c>
      <c r="G1404" s="505"/>
      <c r="H1404" s="505"/>
      <c r="I1404" s="505"/>
      <c r="J1404" s="505"/>
      <c r="K1404" s="505"/>
      <c r="L1404" s="402"/>
      <c r="M1404" s="505" t="s">
        <v>3407</v>
      </c>
      <c r="N1404" s="505" t="s">
        <v>3408</v>
      </c>
      <c r="Q1404" s="493" t="s">
        <v>2047</v>
      </c>
    </row>
    <row r="1405" spans="1:22" ht="15.5">
      <c r="A1405" s="503">
        <v>6</v>
      </c>
      <c r="B1405" s="531">
        <v>5</v>
      </c>
      <c r="C1405" s="531" t="s">
        <v>2115</v>
      </c>
      <c r="D1405" s="494">
        <v>1</v>
      </c>
      <c r="E1405" s="531" t="s">
        <v>2060</v>
      </c>
      <c r="F1405" s="531" t="s">
        <v>2048</v>
      </c>
      <c r="G1405" s="531" t="s">
        <v>2048</v>
      </c>
      <c r="H1405" s="505"/>
      <c r="I1405" s="505"/>
      <c r="J1405" s="505"/>
      <c r="K1405" s="505"/>
      <c r="L1405" s="402"/>
      <c r="M1405" s="505" t="s">
        <v>3409</v>
      </c>
      <c r="N1405" s="505" t="s">
        <v>3410</v>
      </c>
      <c r="Q1405" s="493" t="s">
        <v>2047</v>
      </c>
    </row>
    <row r="1406" spans="1:22" ht="15.5">
      <c r="A1406" s="503">
        <v>7</v>
      </c>
      <c r="B1406" s="531">
        <v>5</v>
      </c>
      <c r="C1406" s="531" t="s">
        <v>2115</v>
      </c>
      <c r="D1406" s="494">
        <v>1</v>
      </c>
      <c r="E1406" s="531" t="s">
        <v>2060</v>
      </c>
      <c r="F1406" s="531" t="s">
        <v>2048</v>
      </c>
      <c r="G1406" s="531" t="s">
        <v>2048</v>
      </c>
      <c r="H1406" s="531" t="s">
        <v>2048</v>
      </c>
      <c r="I1406" s="505"/>
      <c r="J1406" s="505"/>
      <c r="K1406" s="505"/>
      <c r="L1406" s="402"/>
      <c r="M1406" s="505" t="s">
        <v>3411</v>
      </c>
      <c r="N1406" s="505" t="s">
        <v>1699</v>
      </c>
      <c r="Q1406" s="493" t="s">
        <v>2047</v>
      </c>
    </row>
    <row r="1407" spans="1:22" ht="15.5">
      <c r="A1407" s="503">
        <v>8</v>
      </c>
      <c r="B1407" s="531">
        <v>5</v>
      </c>
      <c r="C1407" s="531" t="s">
        <v>2115</v>
      </c>
      <c r="D1407" s="494">
        <v>1</v>
      </c>
      <c r="E1407" s="531" t="s">
        <v>2060</v>
      </c>
      <c r="F1407" s="531" t="s">
        <v>2048</v>
      </c>
      <c r="G1407" s="531" t="s">
        <v>2048</v>
      </c>
      <c r="H1407" s="531" t="s">
        <v>2048</v>
      </c>
      <c r="I1407" s="531" t="s">
        <v>2071</v>
      </c>
      <c r="J1407" s="505"/>
      <c r="K1407" s="505"/>
      <c r="L1407" s="402"/>
      <c r="M1407" s="505" t="s">
        <v>3412</v>
      </c>
      <c r="N1407" s="505" t="s">
        <v>1699</v>
      </c>
      <c r="Q1407" s="493" t="s">
        <v>2047</v>
      </c>
    </row>
    <row r="1408" spans="1:22" ht="15.5">
      <c r="A1408" s="503">
        <v>9</v>
      </c>
      <c r="B1408" s="531">
        <v>5</v>
      </c>
      <c r="C1408" s="531" t="s">
        <v>2115</v>
      </c>
      <c r="D1408" s="494">
        <v>1</v>
      </c>
      <c r="E1408" s="531" t="s">
        <v>2060</v>
      </c>
      <c r="F1408" s="531" t="s">
        <v>2048</v>
      </c>
      <c r="G1408" s="531" t="s">
        <v>2048</v>
      </c>
      <c r="H1408" s="531" t="s">
        <v>2048</v>
      </c>
      <c r="I1408" s="531" t="s">
        <v>2071</v>
      </c>
      <c r="J1408" s="531" t="s">
        <v>2057</v>
      </c>
      <c r="K1408" s="505"/>
      <c r="L1408" s="402"/>
      <c r="M1408" s="505" t="s">
        <v>3413</v>
      </c>
      <c r="N1408" s="505" t="s">
        <v>1699</v>
      </c>
      <c r="Q1408" s="493" t="s">
        <v>2047</v>
      </c>
    </row>
    <row r="1409" spans="1:22" ht="15.5">
      <c r="A1409" s="508">
        <v>10</v>
      </c>
      <c r="B1409" s="527">
        <v>5</v>
      </c>
      <c r="C1409" s="527" t="s">
        <v>2115</v>
      </c>
      <c r="D1409" s="510">
        <v>1</v>
      </c>
      <c r="E1409" s="527" t="s">
        <v>2060</v>
      </c>
      <c r="F1409" s="527" t="s">
        <v>2048</v>
      </c>
      <c r="G1409" s="527" t="s">
        <v>2048</v>
      </c>
      <c r="H1409" s="527" t="s">
        <v>2048</v>
      </c>
      <c r="I1409" s="527" t="s">
        <v>2071</v>
      </c>
      <c r="J1409" s="527" t="s">
        <v>2057</v>
      </c>
      <c r="K1409" s="527" t="s">
        <v>2048</v>
      </c>
      <c r="L1409" s="402" t="s">
        <v>1301</v>
      </c>
      <c r="M1409" s="501" t="s">
        <v>1892</v>
      </c>
      <c r="N1409" s="501" t="s">
        <v>1699</v>
      </c>
      <c r="O1409" t="s">
        <v>1301</v>
      </c>
      <c r="P1409" t="e">
        <v>#N/A</v>
      </c>
      <c r="Q1409" s="493">
        <v>121120.58</v>
      </c>
      <c r="R1409">
        <v>30</v>
      </c>
      <c r="U1409" s="500" t="s">
        <v>206</v>
      </c>
      <c r="V1409" s="501">
        <v>0</v>
      </c>
    </row>
    <row r="1410" spans="1:22">
      <c r="L1410" s="402"/>
      <c r="Q1410" s="493" t="s">
        <v>2047</v>
      </c>
    </row>
    <row r="1411" spans="1:22" ht="15.5">
      <c r="A1411" s="503">
        <v>5</v>
      </c>
      <c r="B1411" s="531">
        <v>5</v>
      </c>
      <c r="C1411" s="531" t="s">
        <v>2115</v>
      </c>
      <c r="D1411" s="494">
        <v>1</v>
      </c>
      <c r="E1411" s="531" t="s">
        <v>2060</v>
      </c>
      <c r="F1411" s="531" t="s">
        <v>2123</v>
      </c>
      <c r="G1411" s="505"/>
      <c r="H1411" s="505"/>
      <c r="I1411" s="505"/>
      <c r="J1411" s="505"/>
      <c r="K1411" s="505"/>
      <c r="L1411" s="402"/>
      <c r="M1411" s="505" t="s">
        <v>3414</v>
      </c>
      <c r="N1411" s="505" t="s">
        <v>3415</v>
      </c>
    </row>
    <row r="1412" spans="1:22" ht="15.5">
      <c r="A1412" s="503">
        <v>6</v>
      </c>
      <c r="B1412" s="531">
        <v>5</v>
      </c>
      <c r="C1412" s="531" t="s">
        <v>2115</v>
      </c>
      <c r="D1412" s="494">
        <v>1</v>
      </c>
      <c r="E1412" s="531" t="s">
        <v>2060</v>
      </c>
      <c r="F1412" s="531" t="s">
        <v>2123</v>
      </c>
      <c r="G1412" s="531" t="s">
        <v>2057</v>
      </c>
      <c r="H1412" s="505"/>
      <c r="I1412" s="505"/>
      <c r="J1412" s="505"/>
      <c r="K1412" s="505"/>
      <c r="L1412" s="402"/>
      <c r="M1412" s="505" t="s">
        <v>3416</v>
      </c>
      <c r="N1412" s="505" t="s">
        <v>3415</v>
      </c>
    </row>
    <row r="1413" spans="1:22" ht="15.5">
      <c r="A1413" s="503">
        <v>7</v>
      </c>
      <c r="B1413" s="531">
        <v>5</v>
      </c>
      <c r="C1413" s="531" t="s">
        <v>2115</v>
      </c>
      <c r="D1413" s="494">
        <v>1</v>
      </c>
      <c r="E1413" s="531" t="s">
        <v>2060</v>
      </c>
      <c r="F1413" s="531" t="s">
        <v>2123</v>
      </c>
      <c r="G1413" s="531" t="s">
        <v>2057</v>
      </c>
      <c r="H1413" s="531" t="s">
        <v>2057</v>
      </c>
      <c r="I1413" s="505"/>
      <c r="J1413" s="505"/>
      <c r="K1413" s="505"/>
      <c r="L1413" s="402"/>
      <c r="M1413" s="505" t="s">
        <v>3417</v>
      </c>
      <c r="N1413" s="505" t="s">
        <v>3415</v>
      </c>
    </row>
    <row r="1414" spans="1:22" ht="15.5">
      <c r="A1414" s="503">
        <v>8</v>
      </c>
      <c r="B1414" s="531">
        <v>5</v>
      </c>
      <c r="C1414" s="531" t="s">
        <v>2115</v>
      </c>
      <c r="D1414" s="494">
        <v>1</v>
      </c>
      <c r="E1414" s="531" t="s">
        <v>2060</v>
      </c>
      <c r="F1414" s="531" t="s">
        <v>2123</v>
      </c>
      <c r="G1414" s="531" t="s">
        <v>2057</v>
      </c>
      <c r="H1414" s="531" t="s">
        <v>2057</v>
      </c>
      <c r="I1414" s="531" t="s">
        <v>2057</v>
      </c>
      <c r="J1414" s="505"/>
      <c r="K1414" s="505"/>
      <c r="L1414" s="402"/>
      <c r="M1414" s="505" t="s">
        <v>3418</v>
      </c>
      <c r="N1414" s="505" t="s">
        <v>3415</v>
      </c>
    </row>
    <row r="1415" spans="1:22" ht="15.5">
      <c r="A1415" s="503">
        <v>9</v>
      </c>
      <c r="B1415" s="531">
        <v>5</v>
      </c>
      <c r="C1415" s="531" t="s">
        <v>2115</v>
      </c>
      <c r="D1415" s="494">
        <v>1</v>
      </c>
      <c r="E1415" s="531" t="s">
        <v>2060</v>
      </c>
      <c r="F1415" s="531" t="s">
        <v>2123</v>
      </c>
      <c r="G1415" s="531" t="s">
        <v>2057</v>
      </c>
      <c r="H1415" s="531" t="s">
        <v>2057</v>
      </c>
      <c r="I1415" s="531" t="s">
        <v>2057</v>
      </c>
      <c r="J1415" s="531" t="s">
        <v>2053</v>
      </c>
      <c r="K1415" s="505"/>
      <c r="L1415" s="402"/>
      <c r="M1415" s="505" t="s">
        <v>3419</v>
      </c>
      <c r="N1415" s="505" t="s">
        <v>1787</v>
      </c>
    </row>
    <row r="1416" spans="1:22" ht="15.5">
      <c r="A1416" s="508">
        <v>10</v>
      </c>
      <c r="B1416" s="527">
        <v>5</v>
      </c>
      <c r="C1416" s="527" t="s">
        <v>2115</v>
      </c>
      <c r="D1416" s="510">
        <v>1</v>
      </c>
      <c r="E1416" s="527" t="s">
        <v>2060</v>
      </c>
      <c r="F1416" s="527" t="s">
        <v>2123</v>
      </c>
      <c r="G1416" s="527" t="s">
        <v>2057</v>
      </c>
      <c r="H1416" s="527" t="s">
        <v>2057</v>
      </c>
      <c r="I1416" s="527" t="s">
        <v>2057</v>
      </c>
      <c r="J1416" s="527" t="s">
        <v>2053</v>
      </c>
      <c r="K1416" s="527" t="s">
        <v>2048</v>
      </c>
      <c r="L1416" s="402" t="s">
        <v>763</v>
      </c>
      <c r="M1416" s="501" t="s">
        <v>1988</v>
      </c>
      <c r="N1416" s="501" t="s">
        <v>1787</v>
      </c>
      <c r="O1416" t="s">
        <v>763</v>
      </c>
      <c r="P1416" t="s">
        <v>764</v>
      </c>
      <c r="Q1416" s="493">
        <v>3625.88</v>
      </c>
      <c r="R1416">
        <v>30</v>
      </c>
      <c r="U1416" s="500" t="s">
        <v>206</v>
      </c>
      <c r="V1416" s="501">
        <v>0</v>
      </c>
    </row>
    <row r="1417" spans="1:22">
      <c r="L1417" s="402"/>
    </row>
    <row r="1418" spans="1:22" ht="15.5">
      <c r="A1418" s="503">
        <v>5</v>
      </c>
      <c r="B1418" s="531">
        <v>5</v>
      </c>
      <c r="C1418" s="531" t="s">
        <v>2115</v>
      </c>
      <c r="D1418" s="494">
        <v>1</v>
      </c>
      <c r="E1418" s="531" t="s">
        <v>2060</v>
      </c>
      <c r="F1418" s="531" t="s">
        <v>2128</v>
      </c>
      <c r="G1418" s="505"/>
      <c r="H1418" s="505"/>
      <c r="I1418" s="505"/>
      <c r="J1418" s="505"/>
      <c r="K1418" s="505"/>
      <c r="L1418" s="402"/>
      <c r="M1418" s="505" t="s">
        <v>3420</v>
      </c>
      <c r="N1418" s="505" t="s">
        <v>3421</v>
      </c>
      <c r="Q1418" s="493" t="s">
        <v>2047</v>
      </c>
    </row>
    <row r="1419" spans="1:22" ht="15.5">
      <c r="A1419" s="503">
        <v>6</v>
      </c>
      <c r="B1419" s="531">
        <v>5</v>
      </c>
      <c r="C1419" s="531" t="s">
        <v>2115</v>
      </c>
      <c r="D1419" s="494">
        <v>1</v>
      </c>
      <c r="E1419" s="531" t="s">
        <v>2060</v>
      </c>
      <c r="F1419" s="531" t="s">
        <v>2128</v>
      </c>
      <c r="G1419" s="531" t="s">
        <v>2057</v>
      </c>
      <c r="H1419" s="505"/>
      <c r="I1419" s="505"/>
      <c r="J1419" s="505"/>
      <c r="K1419" s="505"/>
      <c r="L1419" s="402"/>
      <c r="M1419" s="505" t="s">
        <v>3422</v>
      </c>
      <c r="N1419" s="505" t="s">
        <v>3421</v>
      </c>
      <c r="Q1419" s="493" t="s">
        <v>2047</v>
      </c>
    </row>
    <row r="1420" spans="1:22" ht="15.5">
      <c r="A1420" s="503">
        <v>7</v>
      </c>
      <c r="B1420" s="531">
        <v>5</v>
      </c>
      <c r="C1420" s="531" t="s">
        <v>2115</v>
      </c>
      <c r="D1420" s="494">
        <v>1</v>
      </c>
      <c r="E1420" s="531" t="s">
        <v>2060</v>
      </c>
      <c r="F1420" s="531" t="s">
        <v>2128</v>
      </c>
      <c r="G1420" s="531" t="s">
        <v>2057</v>
      </c>
      <c r="H1420" s="531" t="s">
        <v>2057</v>
      </c>
      <c r="I1420" s="505"/>
      <c r="J1420" s="505"/>
      <c r="K1420" s="505"/>
      <c r="L1420" s="402"/>
      <c r="M1420" s="505" t="s">
        <v>3423</v>
      </c>
      <c r="N1420" s="505" t="s">
        <v>3421</v>
      </c>
      <c r="Q1420" s="493" t="s">
        <v>2047</v>
      </c>
    </row>
    <row r="1421" spans="1:22" ht="15.5">
      <c r="A1421" s="503">
        <v>8</v>
      </c>
      <c r="B1421" s="531">
        <v>5</v>
      </c>
      <c r="C1421" s="531" t="s">
        <v>2115</v>
      </c>
      <c r="D1421" s="494">
        <v>1</v>
      </c>
      <c r="E1421" s="531" t="s">
        <v>2060</v>
      </c>
      <c r="F1421" s="531" t="s">
        <v>2128</v>
      </c>
      <c r="G1421" s="531" t="s">
        <v>2057</v>
      </c>
      <c r="H1421" s="531" t="s">
        <v>2057</v>
      </c>
      <c r="I1421" s="531" t="s">
        <v>2057</v>
      </c>
      <c r="J1421" s="505"/>
      <c r="K1421" s="505"/>
      <c r="L1421" s="402"/>
      <c r="M1421" s="505" t="s">
        <v>3424</v>
      </c>
      <c r="N1421" s="505" t="s">
        <v>3421</v>
      </c>
      <c r="Q1421" s="493" t="s">
        <v>2047</v>
      </c>
    </row>
    <row r="1422" spans="1:22" ht="15.5">
      <c r="A1422" s="503">
        <v>9</v>
      </c>
      <c r="B1422" s="531">
        <v>5</v>
      </c>
      <c r="C1422" s="531" t="s">
        <v>2115</v>
      </c>
      <c r="D1422" s="494">
        <v>1</v>
      </c>
      <c r="E1422" s="531" t="s">
        <v>2060</v>
      </c>
      <c r="F1422" s="531" t="s">
        <v>2128</v>
      </c>
      <c r="G1422" s="531" t="s">
        <v>2057</v>
      </c>
      <c r="H1422" s="531" t="s">
        <v>2057</v>
      </c>
      <c r="I1422" s="531" t="s">
        <v>2057</v>
      </c>
      <c r="J1422" s="531" t="s">
        <v>2079</v>
      </c>
      <c r="K1422" s="505"/>
      <c r="L1422" s="402"/>
      <c r="M1422" s="505" t="s">
        <v>3425</v>
      </c>
      <c r="N1422" s="505" t="s">
        <v>1785</v>
      </c>
      <c r="Q1422" s="493" t="s">
        <v>2047</v>
      </c>
    </row>
    <row r="1423" spans="1:22" ht="15.5">
      <c r="A1423" s="508">
        <v>10</v>
      </c>
      <c r="B1423" s="527">
        <v>5</v>
      </c>
      <c r="C1423" s="527" t="s">
        <v>2115</v>
      </c>
      <c r="D1423" s="510">
        <v>1</v>
      </c>
      <c r="E1423" s="527" t="s">
        <v>2060</v>
      </c>
      <c r="F1423" s="527" t="s">
        <v>2128</v>
      </c>
      <c r="G1423" s="527" t="s">
        <v>2057</v>
      </c>
      <c r="H1423" s="527" t="s">
        <v>2057</v>
      </c>
      <c r="I1423" s="527" t="s">
        <v>2057</v>
      </c>
      <c r="J1423" s="527" t="s">
        <v>2079</v>
      </c>
      <c r="K1423" s="527" t="s">
        <v>2048</v>
      </c>
      <c r="L1423" s="402" t="s">
        <v>645</v>
      </c>
      <c r="M1423" s="501" t="s">
        <v>1990</v>
      </c>
      <c r="N1423" s="501" t="s">
        <v>1785</v>
      </c>
      <c r="O1423" t="s">
        <v>645</v>
      </c>
      <c r="P1423" t="e">
        <v>#N/A</v>
      </c>
      <c r="Q1423" s="493">
        <v>32839.089999999997</v>
      </c>
      <c r="R1423">
        <v>30</v>
      </c>
      <c r="U1423" s="500" t="s">
        <v>206</v>
      </c>
      <c r="V1423" s="501">
        <v>0</v>
      </c>
    </row>
    <row r="1424" spans="1:22" ht="15.5">
      <c r="A1424" s="508"/>
      <c r="B1424" s="527"/>
      <c r="C1424" s="527"/>
      <c r="D1424" s="510"/>
      <c r="E1424" s="527"/>
      <c r="F1424" s="527"/>
      <c r="G1424" s="527"/>
      <c r="H1424" s="527"/>
      <c r="I1424" s="527"/>
      <c r="J1424" s="527"/>
      <c r="K1424" s="527"/>
      <c r="L1424" s="402"/>
      <c r="M1424" s="501"/>
      <c r="N1424" s="501"/>
      <c r="U1424" s="500"/>
      <c r="V1424" s="501"/>
    </row>
    <row r="1425" spans="1:22" ht="15.5">
      <c r="A1425" s="503">
        <v>5</v>
      </c>
      <c r="B1425" s="531">
        <v>5</v>
      </c>
      <c r="C1425" s="531" t="s">
        <v>2115</v>
      </c>
      <c r="D1425" s="494">
        <v>1</v>
      </c>
      <c r="E1425" s="531" t="s">
        <v>2060</v>
      </c>
      <c r="F1425" s="531" t="s">
        <v>2133</v>
      </c>
      <c r="G1425" s="505"/>
      <c r="H1425" s="505"/>
      <c r="I1425" s="505"/>
      <c r="J1425" s="505"/>
      <c r="K1425" s="505"/>
      <c r="L1425" s="402"/>
      <c r="M1425" s="505" t="s">
        <v>3426</v>
      </c>
      <c r="N1425" s="505" t="s">
        <v>3427</v>
      </c>
      <c r="Q1425" s="493" t="s">
        <v>2047</v>
      </c>
    </row>
    <row r="1426" spans="1:22" ht="15.5">
      <c r="A1426" s="503">
        <v>6</v>
      </c>
      <c r="B1426" s="531">
        <v>5</v>
      </c>
      <c r="C1426" s="531" t="s">
        <v>2115</v>
      </c>
      <c r="D1426" s="494">
        <v>1</v>
      </c>
      <c r="E1426" s="531" t="s">
        <v>2060</v>
      </c>
      <c r="F1426" s="531" t="s">
        <v>2133</v>
      </c>
      <c r="G1426" s="531" t="s">
        <v>2060</v>
      </c>
      <c r="H1426" s="505"/>
      <c r="I1426" s="505"/>
      <c r="J1426" s="505"/>
      <c r="K1426" s="505"/>
      <c r="L1426" s="402"/>
      <c r="M1426" s="505" t="s">
        <v>3428</v>
      </c>
      <c r="N1426" s="505" t="s">
        <v>3427</v>
      </c>
      <c r="Q1426" s="493" t="s">
        <v>2047</v>
      </c>
    </row>
    <row r="1427" spans="1:22" ht="15.5">
      <c r="A1427" s="503">
        <v>7</v>
      </c>
      <c r="B1427" s="531">
        <v>5</v>
      </c>
      <c r="C1427" s="531" t="s">
        <v>2115</v>
      </c>
      <c r="D1427" s="494">
        <v>1</v>
      </c>
      <c r="E1427" s="531" t="s">
        <v>2060</v>
      </c>
      <c r="F1427" s="531" t="s">
        <v>2133</v>
      </c>
      <c r="G1427" s="531" t="s">
        <v>2060</v>
      </c>
      <c r="H1427" s="531" t="s">
        <v>2057</v>
      </c>
      <c r="I1427" s="505"/>
      <c r="J1427" s="505"/>
      <c r="K1427" s="505"/>
      <c r="L1427" s="402"/>
      <c r="M1427" s="505" t="s">
        <v>3429</v>
      </c>
      <c r="N1427" s="505" t="s">
        <v>3427</v>
      </c>
      <c r="Q1427" s="493" t="s">
        <v>2047</v>
      </c>
    </row>
    <row r="1428" spans="1:22" ht="15.5">
      <c r="A1428" s="503">
        <v>8</v>
      </c>
      <c r="B1428" s="531">
        <v>5</v>
      </c>
      <c r="C1428" s="531" t="s">
        <v>2115</v>
      </c>
      <c r="D1428" s="494">
        <v>1</v>
      </c>
      <c r="E1428" s="531" t="s">
        <v>2060</v>
      </c>
      <c r="F1428" s="531" t="s">
        <v>2133</v>
      </c>
      <c r="G1428" s="531" t="s">
        <v>2060</v>
      </c>
      <c r="H1428" s="531" t="s">
        <v>2057</v>
      </c>
      <c r="I1428" s="531" t="s">
        <v>2057</v>
      </c>
      <c r="J1428" s="505"/>
      <c r="K1428" s="505"/>
      <c r="L1428" s="402"/>
      <c r="M1428" s="505" t="s">
        <v>3430</v>
      </c>
      <c r="N1428" s="505" t="s">
        <v>3427</v>
      </c>
      <c r="Q1428" s="493" t="s">
        <v>2047</v>
      </c>
    </row>
    <row r="1429" spans="1:22" ht="15.5">
      <c r="A1429" s="503">
        <v>9</v>
      </c>
      <c r="B1429" s="531">
        <v>5</v>
      </c>
      <c r="C1429" s="531" t="s">
        <v>2115</v>
      </c>
      <c r="D1429" s="494">
        <v>1</v>
      </c>
      <c r="E1429" s="531" t="s">
        <v>2060</v>
      </c>
      <c r="F1429" s="531" t="s">
        <v>2133</v>
      </c>
      <c r="G1429" s="531" t="s">
        <v>2060</v>
      </c>
      <c r="H1429" s="531" t="s">
        <v>2057</v>
      </c>
      <c r="I1429" s="531" t="s">
        <v>2057</v>
      </c>
      <c r="J1429" s="531" t="s">
        <v>2048</v>
      </c>
      <c r="K1429" s="505"/>
      <c r="L1429" s="402"/>
      <c r="M1429" s="505" t="s">
        <v>3431</v>
      </c>
      <c r="N1429" s="505" t="s">
        <v>1762</v>
      </c>
      <c r="Q1429" s="493" t="s">
        <v>2047</v>
      </c>
    </row>
    <row r="1430" spans="1:22" ht="15.5">
      <c r="A1430" s="508">
        <v>10</v>
      </c>
      <c r="B1430" s="527">
        <v>5</v>
      </c>
      <c r="C1430" s="527" t="s">
        <v>2115</v>
      </c>
      <c r="D1430" s="510">
        <v>1</v>
      </c>
      <c r="E1430" s="527" t="s">
        <v>2060</v>
      </c>
      <c r="F1430" s="527" t="s">
        <v>2133</v>
      </c>
      <c r="G1430" s="527" t="s">
        <v>2060</v>
      </c>
      <c r="H1430" s="527" t="s">
        <v>2057</v>
      </c>
      <c r="I1430" s="527" t="s">
        <v>2057</v>
      </c>
      <c r="J1430" s="527" t="s">
        <v>2048</v>
      </c>
      <c r="K1430" s="527" t="s">
        <v>2048</v>
      </c>
      <c r="L1430" s="402" t="s">
        <v>536</v>
      </c>
      <c r="M1430" s="501" t="s">
        <v>1957</v>
      </c>
      <c r="N1430" s="501" t="s">
        <v>1762</v>
      </c>
      <c r="O1430" t="s">
        <v>536</v>
      </c>
      <c r="P1430" t="e">
        <v>#N/A</v>
      </c>
      <c r="Q1430" s="493">
        <v>831.6</v>
      </c>
      <c r="R1430">
        <v>30</v>
      </c>
      <c r="U1430" s="500" t="s">
        <v>206</v>
      </c>
      <c r="V1430" s="501">
        <v>0</v>
      </c>
    </row>
    <row r="1431" spans="1:22" ht="15.5">
      <c r="B1431" s="527"/>
      <c r="C1431" s="527"/>
      <c r="D1431" s="510"/>
      <c r="E1431" s="527"/>
      <c r="F1431" s="527"/>
      <c r="G1431" s="527"/>
      <c r="H1431" s="527"/>
      <c r="I1431" s="527"/>
      <c r="J1431" s="527"/>
      <c r="K1431" s="527"/>
      <c r="L1431" s="402"/>
      <c r="M1431" s="501"/>
      <c r="N1431" s="501"/>
      <c r="Q1431" s="493" t="s">
        <v>2047</v>
      </c>
    </row>
    <row r="1432" spans="1:22" ht="15.5">
      <c r="A1432" s="503">
        <v>9</v>
      </c>
      <c r="B1432" s="531">
        <v>5</v>
      </c>
      <c r="C1432" s="531" t="s">
        <v>2115</v>
      </c>
      <c r="D1432" s="494">
        <v>1</v>
      </c>
      <c r="E1432" s="531" t="s">
        <v>2060</v>
      </c>
      <c r="F1432" s="531" t="s">
        <v>2133</v>
      </c>
      <c r="G1432" s="531" t="s">
        <v>2060</v>
      </c>
      <c r="H1432" s="531" t="s">
        <v>2057</v>
      </c>
      <c r="I1432" s="531" t="s">
        <v>2057</v>
      </c>
      <c r="J1432" s="531" t="s">
        <v>2060</v>
      </c>
      <c r="K1432" s="505"/>
      <c r="L1432" s="402"/>
      <c r="M1432" s="505" t="s">
        <v>3432</v>
      </c>
      <c r="N1432" s="505" t="s">
        <v>3433</v>
      </c>
      <c r="Q1432" s="493" t="s">
        <v>2047</v>
      </c>
    </row>
    <row r="1433" spans="1:22" ht="15.5">
      <c r="A1433" s="508">
        <v>10</v>
      </c>
      <c r="B1433" s="527">
        <v>5</v>
      </c>
      <c r="C1433" s="527" t="s">
        <v>2115</v>
      </c>
      <c r="D1433" s="510">
        <v>1</v>
      </c>
      <c r="E1433" s="527" t="s">
        <v>2060</v>
      </c>
      <c r="F1433" s="527" t="s">
        <v>2133</v>
      </c>
      <c r="G1433" s="527" t="s">
        <v>2060</v>
      </c>
      <c r="H1433" s="527" t="s">
        <v>2057</v>
      </c>
      <c r="I1433" s="527" t="s">
        <v>2057</v>
      </c>
      <c r="J1433" s="527" t="s">
        <v>2060</v>
      </c>
      <c r="K1433" s="527" t="s">
        <v>2048</v>
      </c>
      <c r="L1433" s="402"/>
      <c r="M1433" s="501" t="s">
        <v>3434</v>
      </c>
      <c r="N1433" s="501" t="s">
        <v>3433</v>
      </c>
      <c r="Q1433" s="493" t="s">
        <v>2047</v>
      </c>
    </row>
    <row r="1434" spans="1:22" ht="15.5">
      <c r="B1434" s="527"/>
      <c r="C1434" s="527"/>
      <c r="D1434" s="510"/>
      <c r="E1434" s="527"/>
      <c r="F1434" s="527"/>
      <c r="G1434" s="527"/>
      <c r="H1434" s="527"/>
      <c r="I1434" s="527"/>
      <c r="J1434" s="527"/>
      <c r="K1434" s="527"/>
      <c r="L1434" s="402"/>
      <c r="M1434" s="501"/>
      <c r="N1434" s="501"/>
      <c r="Q1434" s="493" t="s">
        <v>2047</v>
      </c>
    </row>
    <row r="1435" spans="1:22" ht="15.5">
      <c r="A1435" s="503">
        <v>6</v>
      </c>
      <c r="B1435" s="531">
        <v>5</v>
      </c>
      <c r="C1435" s="531" t="s">
        <v>2115</v>
      </c>
      <c r="D1435" s="494">
        <v>1</v>
      </c>
      <c r="E1435" s="531" t="s">
        <v>2060</v>
      </c>
      <c r="F1435" s="531" t="s">
        <v>2133</v>
      </c>
      <c r="G1435" s="531" t="s">
        <v>2053</v>
      </c>
      <c r="H1435" s="505"/>
      <c r="I1435" s="505"/>
      <c r="J1435" s="505"/>
      <c r="K1435" s="505"/>
      <c r="L1435" s="402"/>
      <c r="M1435" s="505" t="s">
        <v>3435</v>
      </c>
      <c r="N1435" s="505" t="s">
        <v>3436</v>
      </c>
      <c r="Q1435" s="493" t="s">
        <v>2047</v>
      </c>
    </row>
    <row r="1436" spans="1:22" ht="15.5">
      <c r="A1436" s="503">
        <v>7</v>
      </c>
      <c r="B1436" s="531">
        <v>5</v>
      </c>
      <c r="C1436" s="531" t="s">
        <v>2115</v>
      </c>
      <c r="D1436" s="494">
        <v>1</v>
      </c>
      <c r="E1436" s="531" t="s">
        <v>2060</v>
      </c>
      <c r="F1436" s="531" t="s">
        <v>2133</v>
      </c>
      <c r="G1436" s="531" t="s">
        <v>2053</v>
      </c>
      <c r="H1436" s="531" t="s">
        <v>2057</v>
      </c>
      <c r="I1436" s="505"/>
      <c r="J1436" s="505"/>
      <c r="K1436" s="505"/>
      <c r="L1436" s="402"/>
      <c r="M1436" s="505" t="s">
        <v>3437</v>
      </c>
      <c r="N1436" s="505" t="s">
        <v>3436</v>
      </c>
      <c r="Q1436" s="493" t="s">
        <v>2047</v>
      </c>
    </row>
    <row r="1437" spans="1:22" ht="15.5">
      <c r="A1437" s="503">
        <v>8</v>
      </c>
      <c r="B1437" s="531">
        <v>5</v>
      </c>
      <c r="C1437" s="531" t="s">
        <v>2115</v>
      </c>
      <c r="D1437" s="494">
        <v>1</v>
      </c>
      <c r="E1437" s="531" t="s">
        <v>2060</v>
      </c>
      <c r="F1437" s="531" t="s">
        <v>2133</v>
      </c>
      <c r="G1437" s="531" t="s">
        <v>2053</v>
      </c>
      <c r="H1437" s="531" t="s">
        <v>2057</v>
      </c>
      <c r="I1437" s="531" t="s">
        <v>2057</v>
      </c>
      <c r="J1437" s="505"/>
      <c r="K1437" s="505"/>
      <c r="L1437" s="402"/>
      <c r="M1437" s="505" t="s">
        <v>3438</v>
      </c>
      <c r="N1437" s="505" t="s">
        <v>3436</v>
      </c>
      <c r="Q1437" s="493" t="s">
        <v>2047</v>
      </c>
    </row>
    <row r="1438" spans="1:22" ht="15.5">
      <c r="A1438" s="503">
        <v>9</v>
      </c>
      <c r="B1438" s="531">
        <v>5</v>
      </c>
      <c r="C1438" s="531" t="s">
        <v>2115</v>
      </c>
      <c r="D1438" s="494">
        <v>1</v>
      </c>
      <c r="E1438" s="531" t="s">
        <v>2060</v>
      </c>
      <c r="F1438" s="531" t="s">
        <v>2133</v>
      </c>
      <c r="G1438" s="531" t="s">
        <v>2053</v>
      </c>
      <c r="H1438" s="531" t="s">
        <v>2057</v>
      </c>
      <c r="I1438" s="531" t="s">
        <v>2057</v>
      </c>
      <c r="J1438" s="531" t="s">
        <v>2060</v>
      </c>
      <c r="K1438" s="505"/>
      <c r="L1438" s="402"/>
      <c r="M1438" s="505" t="s">
        <v>3439</v>
      </c>
      <c r="N1438" s="505" t="s">
        <v>1765</v>
      </c>
      <c r="Q1438" s="493" t="s">
        <v>2047</v>
      </c>
    </row>
    <row r="1439" spans="1:22" ht="15.5">
      <c r="A1439" s="508">
        <v>10</v>
      </c>
      <c r="B1439" s="527">
        <v>5</v>
      </c>
      <c r="C1439" s="527" t="s">
        <v>2115</v>
      </c>
      <c r="D1439" s="510">
        <v>1</v>
      </c>
      <c r="E1439" s="527" t="s">
        <v>2060</v>
      </c>
      <c r="F1439" s="527" t="s">
        <v>2133</v>
      </c>
      <c r="G1439" s="527" t="s">
        <v>2053</v>
      </c>
      <c r="H1439" s="527" t="s">
        <v>2057</v>
      </c>
      <c r="I1439" s="527" t="s">
        <v>2057</v>
      </c>
      <c r="J1439" s="527" t="s">
        <v>2060</v>
      </c>
      <c r="K1439" s="527" t="s">
        <v>2048</v>
      </c>
      <c r="L1439" s="402" t="s">
        <v>537</v>
      </c>
      <c r="M1439" s="501" t="s">
        <v>1951</v>
      </c>
      <c r="N1439" s="501" t="s">
        <v>1765</v>
      </c>
      <c r="O1439" t="s">
        <v>537</v>
      </c>
      <c r="P1439" t="e">
        <v>#N/A</v>
      </c>
      <c r="Q1439" s="493">
        <v>30000</v>
      </c>
      <c r="R1439">
        <v>30</v>
      </c>
      <c r="U1439" s="500" t="s">
        <v>206</v>
      </c>
      <c r="V1439" s="501">
        <v>0</v>
      </c>
    </row>
    <row r="1440" spans="1:22" ht="15.5">
      <c r="B1440" s="527"/>
      <c r="C1440" s="527"/>
      <c r="D1440" s="510"/>
      <c r="E1440" s="527"/>
      <c r="F1440" s="527"/>
      <c r="G1440" s="527"/>
      <c r="H1440" s="527"/>
      <c r="I1440" s="527"/>
      <c r="J1440" s="527"/>
      <c r="K1440" s="527"/>
      <c r="L1440" s="402"/>
      <c r="M1440" s="501"/>
      <c r="N1440" s="501"/>
      <c r="Q1440" s="493" t="s">
        <v>2047</v>
      </c>
    </row>
    <row r="1441" spans="1:22" ht="15.5">
      <c r="A1441" s="503">
        <v>6</v>
      </c>
      <c r="B1441" s="531">
        <v>5</v>
      </c>
      <c r="C1441" s="531" t="s">
        <v>2115</v>
      </c>
      <c r="D1441" s="494">
        <v>1</v>
      </c>
      <c r="E1441" s="531" t="s">
        <v>2060</v>
      </c>
      <c r="F1441" s="531" t="s">
        <v>2133</v>
      </c>
      <c r="G1441" s="531" t="s">
        <v>2071</v>
      </c>
      <c r="H1441" s="505"/>
      <c r="I1441" s="505"/>
      <c r="J1441" s="505"/>
      <c r="K1441" s="505"/>
      <c r="L1441" s="402"/>
      <c r="M1441" s="505" t="s">
        <v>3440</v>
      </c>
      <c r="N1441" s="505" t="s">
        <v>92</v>
      </c>
      <c r="Q1441" s="493" t="s">
        <v>2047</v>
      </c>
    </row>
    <row r="1442" spans="1:22" ht="15.5">
      <c r="A1442" s="503">
        <v>7</v>
      </c>
      <c r="B1442" s="531">
        <v>5</v>
      </c>
      <c r="C1442" s="531" t="s">
        <v>2115</v>
      </c>
      <c r="D1442" s="494">
        <v>1</v>
      </c>
      <c r="E1442" s="531" t="s">
        <v>2060</v>
      </c>
      <c r="F1442" s="531" t="s">
        <v>2133</v>
      </c>
      <c r="G1442" s="531" t="s">
        <v>2071</v>
      </c>
      <c r="H1442" s="531" t="s">
        <v>2057</v>
      </c>
      <c r="I1442" s="505"/>
      <c r="J1442" s="505"/>
      <c r="K1442" s="505"/>
      <c r="L1442" s="402"/>
      <c r="M1442" s="505" t="s">
        <v>3441</v>
      </c>
      <c r="N1442" s="505" t="s">
        <v>92</v>
      </c>
      <c r="Q1442" s="493" t="s">
        <v>2047</v>
      </c>
    </row>
    <row r="1443" spans="1:22" ht="15.5">
      <c r="A1443" s="503">
        <v>8</v>
      </c>
      <c r="B1443" s="531">
        <v>5</v>
      </c>
      <c r="C1443" s="531" t="s">
        <v>2115</v>
      </c>
      <c r="D1443" s="494">
        <v>1</v>
      </c>
      <c r="E1443" s="531" t="s">
        <v>2060</v>
      </c>
      <c r="F1443" s="531" t="s">
        <v>2133</v>
      </c>
      <c r="G1443" s="531" t="s">
        <v>2071</v>
      </c>
      <c r="H1443" s="531" t="s">
        <v>2057</v>
      </c>
      <c r="I1443" s="531" t="s">
        <v>2057</v>
      </c>
      <c r="J1443" s="505"/>
      <c r="K1443" s="505"/>
      <c r="L1443" s="402"/>
      <c r="M1443" s="505" t="s">
        <v>3442</v>
      </c>
      <c r="N1443" s="505" t="s">
        <v>92</v>
      </c>
      <c r="Q1443" s="493" t="s">
        <v>2047</v>
      </c>
    </row>
    <row r="1444" spans="1:22" ht="15.5">
      <c r="A1444" s="503">
        <v>9</v>
      </c>
      <c r="B1444" s="531">
        <v>5</v>
      </c>
      <c r="C1444" s="531" t="s">
        <v>2115</v>
      </c>
      <c r="D1444" s="494">
        <v>1</v>
      </c>
      <c r="E1444" s="531" t="s">
        <v>2060</v>
      </c>
      <c r="F1444" s="531" t="s">
        <v>2133</v>
      </c>
      <c r="G1444" s="531" t="s">
        <v>2071</v>
      </c>
      <c r="H1444" s="531" t="s">
        <v>2057</v>
      </c>
      <c r="I1444" s="531" t="s">
        <v>2057</v>
      </c>
      <c r="J1444" s="531" t="s">
        <v>2048</v>
      </c>
      <c r="K1444" s="505"/>
      <c r="L1444" s="402"/>
      <c r="M1444" s="505" t="s">
        <v>3443</v>
      </c>
      <c r="N1444" s="505" t="s">
        <v>1763</v>
      </c>
      <c r="Q1444" s="493" t="s">
        <v>2047</v>
      </c>
    </row>
    <row r="1445" spans="1:22" ht="15.5">
      <c r="A1445" s="508">
        <v>10</v>
      </c>
      <c r="B1445" s="527">
        <v>5</v>
      </c>
      <c r="C1445" s="527" t="s">
        <v>2115</v>
      </c>
      <c r="D1445" s="510">
        <v>1</v>
      </c>
      <c r="E1445" s="527" t="s">
        <v>2060</v>
      </c>
      <c r="F1445" s="527" t="s">
        <v>2133</v>
      </c>
      <c r="G1445" s="527" t="s">
        <v>2071</v>
      </c>
      <c r="H1445" s="527" t="s">
        <v>2057</v>
      </c>
      <c r="I1445" s="527" t="s">
        <v>2057</v>
      </c>
      <c r="J1445" s="527" t="s">
        <v>2048</v>
      </c>
      <c r="K1445" s="527" t="s">
        <v>2048</v>
      </c>
      <c r="L1445" s="402" t="s">
        <v>539</v>
      </c>
      <c r="M1445" s="501" t="s">
        <v>1950</v>
      </c>
      <c r="N1445" s="501" t="s">
        <v>1763</v>
      </c>
      <c r="O1445" t="s">
        <v>539</v>
      </c>
      <c r="P1445" t="e">
        <v>#N/A</v>
      </c>
      <c r="Q1445" s="493">
        <v>300</v>
      </c>
      <c r="R1445">
        <v>30</v>
      </c>
      <c r="U1445" s="500" t="s">
        <v>206</v>
      </c>
      <c r="V1445" s="501">
        <v>0</v>
      </c>
    </row>
    <row r="1446" spans="1:22" ht="15.5">
      <c r="B1446" s="527"/>
      <c r="C1446" s="527"/>
      <c r="D1446" s="510"/>
      <c r="E1446" s="527"/>
      <c r="F1446" s="527"/>
      <c r="G1446" s="527"/>
      <c r="H1446" s="527"/>
      <c r="I1446" s="527"/>
      <c r="J1446" s="527"/>
      <c r="K1446" s="527"/>
      <c r="L1446" s="402"/>
      <c r="M1446" s="501"/>
      <c r="N1446" s="501"/>
      <c r="Q1446" s="493" t="s">
        <v>2047</v>
      </c>
    </row>
    <row r="1447" spans="1:22" ht="15.5">
      <c r="A1447" s="503">
        <v>9</v>
      </c>
      <c r="B1447" s="531">
        <v>5</v>
      </c>
      <c r="C1447" s="531" t="s">
        <v>2115</v>
      </c>
      <c r="D1447" s="494">
        <v>1</v>
      </c>
      <c r="E1447" s="531" t="s">
        <v>2060</v>
      </c>
      <c r="F1447" s="531" t="s">
        <v>2133</v>
      </c>
      <c r="G1447" s="531" t="s">
        <v>2071</v>
      </c>
      <c r="H1447" s="531" t="s">
        <v>2057</v>
      </c>
      <c r="I1447" s="531" t="s">
        <v>2057</v>
      </c>
      <c r="J1447" s="531" t="s">
        <v>2060</v>
      </c>
      <c r="K1447" s="505"/>
      <c r="L1447" s="402"/>
      <c r="M1447" s="505" t="s">
        <v>3444</v>
      </c>
      <c r="N1447" s="505" t="s">
        <v>3445</v>
      </c>
      <c r="Q1447" s="493" t="s">
        <v>2047</v>
      </c>
    </row>
    <row r="1448" spans="1:22" ht="15.5">
      <c r="A1448" s="508">
        <v>10</v>
      </c>
      <c r="B1448" s="527">
        <v>5</v>
      </c>
      <c r="C1448" s="527" t="s">
        <v>2115</v>
      </c>
      <c r="D1448" s="510">
        <v>1</v>
      </c>
      <c r="E1448" s="527" t="s">
        <v>2060</v>
      </c>
      <c r="F1448" s="527" t="s">
        <v>2133</v>
      </c>
      <c r="G1448" s="527" t="s">
        <v>2071</v>
      </c>
      <c r="H1448" s="527" t="s">
        <v>2057</v>
      </c>
      <c r="I1448" s="527" t="s">
        <v>2057</v>
      </c>
      <c r="J1448" s="527" t="s">
        <v>2060</v>
      </c>
      <c r="K1448" s="527" t="s">
        <v>2048</v>
      </c>
      <c r="L1448" s="402"/>
      <c r="M1448" s="501" t="s">
        <v>3446</v>
      </c>
      <c r="N1448" s="501" t="s">
        <v>3445</v>
      </c>
      <c r="Q1448" s="493" t="s">
        <v>2047</v>
      </c>
    </row>
    <row r="1449" spans="1:22" ht="15.5">
      <c r="B1449" s="527"/>
      <c r="C1449" s="527"/>
      <c r="D1449" s="510"/>
      <c r="E1449" s="527"/>
      <c r="F1449" s="527"/>
      <c r="G1449" s="527"/>
      <c r="H1449" s="527"/>
      <c r="I1449" s="527"/>
      <c r="J1449" s="527"/>
      <c r="K1449" s="527"/>
      <c r="L1449" s="402"/>
      <c r="M1449" s="501"/>
      <c r="N1449" s="501"/>
      <c r="Q1449" s="493" t="s">
        <v>2047</v>
      </c>
    </row>
    <row r="1450" spans="1:22" ht="15.5">
      <c r="A1450" s="503">
        <v>9</v>
      </c>
      <c r="B1450" s="531">
        <v>5</v>
      </c>
      <c r="C1450" s="531" t="s">
        <v>2115</v>
      </c>
      <c r="D1450" s="494">
        <v>1</v>
      </c>
      <c r="E1450" s="531" t="s">
        <v>2060</v>
      </c>
      <c r="F1450" s="531" t="s">
        <v>2133</v>
      </c>
      <c r="G1450" s="531" t="s">
        <v>2071</v>
      </c>
      <c r="H1450" s="531" t="s">
        <v>2057</v>
      </c>
      <c r="I1450" s="531" t="s">
        <v>2057</v>
      </c>
      <c r="J1450" s="531" t="s">
        <v>2053</v>
      </c>
      <c r="K1450" s="505"/>
      <c r="L1450" s="402"/>
      <c r="M1450" s="505" t="s">
        <v>3447</v>
      </c>
      <c r="N1450" s="505" t="s">
        <v>1761</v>
      </c>
      <c r="Q1450" s="493" t="s">
        <v>2047</v>
      </c>
    </row>
    <row r="1451" spans="1:22" ht="15.5">
      <c r="A1451" s="508">
        <v>10</v>
      </c>
      <c r="B1451" s="527">
        <v>5</v>
      </c>
      <c r="C1451" s="527" t="s">
        <v>2115</v>
      </c>
      <c r="D1451" s="510">
        <v>1</v>
      </c>
      <c r="E1451" s="527" t="s">
        <v>2060</v>
      </c>
      <c r="F1451" s="527" t="s">
        <v>2133</v>
      </c>
      <c r="G1451" s="527" t="s">
        <v>2071</v>
      </c>
      <c r="H1451" s="527" t="s">
        <v>2057</v>
      </c>
      <c r="I1451" s="527" t="s">
        <v>2057</v>
      </c>
      <c r="J1451" s="527" t="s">
        <v>2053</v>
      </c>
      <c r="K1451" s="527" t="s">
        <v>2048</v>
      </c>
      <c r="L1451" s="402" t="s">
        <v>541</v>
      </c>
      <c r="M1451" s="501" t="s">
        <v>1959</v>
      </c>
      <c r="N1451" s="501" t="s">
        <v>1761</v>
      </c>
      <c r="O1451" t="s">
        <v>541</v>
      </c>
      <c r="P1451" t="e">
        <v>#N/A</v>
      </c>
      <c r="Q1451" s="493">
        <v>10745.49</v>
      </c>
      <c r="R1451">
        <v>30</v>
      </c>
      <c r="U1451" s="500" t="s">
        <v>206</v>
      </c>
      <c r="V1451" s="501">
        <v>0</v>
      </c>
    </row>
    <row r="1452" spans="1:22" ht="15.5">
      <c r="B1452" s="527"/>
      <c r="C1452" s="527"/>
      <c r="D1452" s="510"/>
      <c r="E1452" s="527"/>
      <c r="F1452" s="527"/>
      <c r="G1452" s="527"/>
      <c r="H1452" s="527"/>
      <c r="I1452" s="527"/>
      <c r="J1452" s="527"/>
      <c r="K1452" s="527"/>
      <c r="L1452" s="402"/>
      <c r="M1452" s="501"/>
      <c r="N1452" s="501"/>
      <c r="Q1452" s="493" t="s">
        <v>2047</v>
      </c>
    </row>
    <row r="1453" spans="1:22" ht="15.5">
      <c r="A1453" s="503">
        <v>9</v>
      </c>
      <c r="B1453" s="531">
        <v>5</v>
      </c>
      <c r="C1453" s="531" t="s">
        <v>2115</v>
      </c>
      <c r="D1453" s="494">
        <v>1</v>
      </c>
      <c r="E1453" s="531" t="s">
        <v>2060</v>
      </c>
      <c r="F1453" s="531" t="s">
        <v>2133</v>
      </c>
      <c r="G1453" s="531" t="s">
        <v>2071</v>
      </c>
      <c r="H1453" s="531" t="s">
        <v>2057</v>
      </c>
      <c r="I1453" s="531" t="s">
        <v>2057</v>
      </c>
      <c r="J1453" s="531" t="s">
        <v>2079</v>
      </c>
      <c r="K1453" s="505"/>
      <c r="L1453" s="402"/>
      <c r="M1453" s="505" t="s">
        <v>3448</v>
      </c>
      <c r="N1453" s="505" t="s">
        <v>92</v>
      </c>
      <c r="Q1453" s="493" t="s">
        <v>2047</v>
      </c>
    </row>
    <row r="1454" spans="1:22" ht="15.5">
      <c r="A1454" s="508">
        <v>10</v>
      </c>
      <c r="B1454" s="527">
        <v>5</v>
      </c>
      <c r="C1454" s="527" t="s">
        <v>2115</v>
      </c>
      <c r="D1454" s="510">
        <v>1</v>
      </c>
      <c r="E1454" s="527" t="s">
        <v>2060</v>
      </c>
      <c r="F1454" s="527" t="s">
        <v>2133</v>
      </c>
      <c r="G1454" s="527" t="s">
        <v>2071</v>
      </c>
      <c r="H1454" s="527" t="s">
        <v>2057</v>
      </c>
      <c r="I1454" s="527" t="s">
        <v>2057</v>
      </c>
      <c r="J1454" s="527" t="s">
        <v>2079</v>
      </c>
      <c r="K1454" s="527" t="s">
        <v>2048</v>
      </c>
      <c r="L1454" s="402" t="s">
        <v>542</v>
      </c>
      <c r="M1454" s="501" t="s">
        <v>1952</v>
      </c>
      <c r="N1454" s="501" t="s">
        <v>92</v>
      </c>
      <c r="O1454" t="s">
        <v>542</v>
      </c>
      <c r="P1454" t="e">
        <v>#N/A</v>
      </c>
      <c r="Q1454" s="493">
        <v>2552.04</v>
      </c>
      <c r="R1454">
        <v>30</v>
      </c>
      <c r="U1454" s="500" t="s">
        <v>206</v>
      </c>
      <c r="V1454" s="501">
        <v>0</v>
      </c>
    </row>
    <row r="1455" spans="1:22" ht="15.5">
      <c r="B1455" s="527"/>
      <c r="C1455" s="527"/>
      <c r="D1455" s="510"/>
      <c r="E1455" s="527"/>
      <c r="F1455" s="527"/>
      <c r="G1455" s="527"/>
      <c r="H1455" s="527"/>
      <c r="I1455" s="527"/>
      <c r="J1455" s="527"/>
      <c r="K1455" s="527"/>
      <c r="L1455" s="402"/>
      <c r="M1455" s="501"/>
      <c r="N1455" s="501"/>
      <c r="Q1455" s="493" t="s">
        <v>2047</v>
      </c>
    </row>
    <row r="1456" spans="1:22" ht="15.5">
      <c r="A1456" s="503">
        <v>5</v>
      </c>
      <c r="B1456" s="531">
        <v>5</v>
      </c>
      <c r="C1456" s="531" t="s">
        <v>2115</v>
      </c>
      <c r="D1456" s="494">
        <v>1</v>
      </c>
      <c r="E1456" s="531" t="s">
        <v>2060</v>
      </c>
      <c r="F1456" s="531" t="s">
        <v>2136</v>
      </c>
      <c r="G1456" s="505"/>
      <c r="H1456" s="505"/>
      <c r="I1456" s="505"/>
      <c r="J1456" s="505"/>
      <c r="K1456" s="505"/>
      <c r="L1456" s="402"/>
      <c r="M1456" s="505" t="s">
        <v>3449</v>
      </c>
      <c r="N1456" s="505" t="s">
        <v>3450</v>
      </c>
      <c r="Q1456" s="493" t="s">
        <v>2047</v>
      </c>
    </row>
    <row r="1457" spans="1:22" ht="15.5">
      <c r="A1457" s="503">
        <v>6</v>
      </c>
      <c r="B1457" s="531">
        <v>5</v>
      </c>
      <c r="C1457" s="531" t="s">
        <v>2115</v>
      </c>
      <c r="D1457" s="494">
        <v>1</v>
      </c>
      <c r="E1457" s="531" t="s">
        <v>2060</v>
      </c>
      <c r="F1457" s="531" t="s">
        <v>2136</v>
      </c>
      <c r="G1457" s="531" t="s">
        <v>2060</v>
      </c>
      <c r="H1457" s="505"/>
      <c r="I1457" s="505"/>
      <c r="J1457" s="505"/>
      <c r="K1457" s="505"/>
      <c r="L1457" s="402"/>
      <c r="M1457" s="505" t="s">
        <v>3451</v>
      </c>
      <c r="N1457" s="505" t="s">
        <v>543</v>
      </c>
      <c r="Q1457" s="493" t="s">
        <v>2047</v>
      </c>
    </row>
    <row r="1458" spans="1:22" ht="15.5">
      <c r="A1458" s="503">
        <v>7</v>
      </c>
      <c r="B1458" s="531">
        <v>5</v>
      </c>
      <c r="C1458" s="531" t="s">
        <v>2115</v>
      </c>
      <c r="D1458" s="494">
        <v>1</v>
      </c>
      <c r="E1458" s="531" t="s">
        <v>2060</v>
      </c>
      <c r="F1458" s="531" t="s">
        <v>2136</v>
      </c>
      <c r="G1458" s="531" t="s">
        <v>2060</v>
      </c>
      <c r="H1458" s="531" t="s">
        <v>2048</v>
      </c>
      <c r="I1458" s="505"/>
      <c r="J1458" s="505"/>
      <c r="K1458" s="505"/>
      <c r="L1458" s="402"/>
      <c r="M1458" s="505" t="s">
        <v>3452</v>
      </c>
      <c r="N1458" s="505" t="s">
        <v>543</v>
      </c>
      <c r="Q1458" s="493" t="s">
        <v>2047</v>
      </c>
    </row>
    <row r="1459" spans="1:22" ht="15.5">
      <c r="A1459" s="503">
        <v>8</v>
      </c>
      <c r="B1459" s="531">
        <v>5</v>
      </c>
      <c r="C1459" s="531" t="s">
        <v>2115</v>
      </c>
      <c r="D1459" s="494">
        <v>1</v>
      </c>
      <c r="E1459" s="531" t="s">
        <v>2060</v>
      </c>
      <c r="F1459" s="531" t="s">
        <v>2136</v>
      </c>
      <c r="G1459" s="531" t="s">
        <v>2060</v>
      </c>
      <c r="H1459" s="531" t="s">
        <v>2048</v>
      </c>
      <c r="I1459" s="531" t="s">
        <v>2057</v>
      </c>
      <c r="J1459" s="505"/>
      <c r="K1459" s="505"/>
      <c r="L1459" s="402"/>
      <c r="M1459" s="505" t="s">
        <v>3453</v>
      </c>
      <c r="N1459" s="505" t="s">
        <v>543</v>
      </c>
      <c r="Q1459" s="493" t="s">
        <v>2047</v>
      </c>
    </row>
    <row r="1460" spans="1:22" ht="15.5">
      <c r="A1460" s="503">
        <v>9</v>
      </c>
      <c r="B1460" s="531">
        <v>5</v>
      </c>
      <c r="C1460" s="531" t="s">
        <v>2115</v>
      </c>
      <c r="D1460" s="494">
        <v>1</v>
      </c>
      <c r="E1460" s="531" t="s">
        <v>2060</v>
      </c>
      <c r="F1460" s="531" t="s">
        <v>2136</v>
      </c>
      <c r="G1460" s="531" t="s">
        <v>2060</v>
      </c>
      <c r="H1460" s="531" t="s">
        <v>2048</v>
      </c>
      <c r="I1460" s="531" t="s">
        <v>2057</v>
      </c>
      <c r="J1460" s="531" t="s">
        <v>2048</v>
      </c>
      <c r="K1460" s="505"/>
      <c r="L1460" s="402"/>
      <c r="M1460" s="505" t="s">
        <v>3454</v>
      </c>
      <c r="N1460" s="505" t="s">
        <v>1658</v>
      </c>
      <c r="Q1460" s="493" t="s">
        <v>2047</v>
      </c>
    </row>
    <row r="1461" spans="1:22" ht="15.5">
      <c r="A1461" s="508">
        <v>10</v>
      </c>
      <c r="B1461" s="527">
        <v>5</v>
      </c>
      <c r="C1461" s="527" t="s">
        <v>2115</v>
      </c>
      <c r="D1461" s="510">
        <v>1</v>
      </c>
      <c r="E1461" s="527" t="s">
        <v>2060</v>
      </c>
      <c r="F1461" s="527" t="s">
        <v>2136</v>
      </c>
      <c r="G1461" s="527" t="s">
        <v>2060</v>
      </c>
      <c r="H1461" s="527" t="s">
        <v>2048</v>
      </c>
      <c r="I1461" s="527" t="s">
        <v>2057</v>
      </c>
      <c r="J1461" s="527" t="s">
        <v>2048</v>
      </c>
      <c r="K1461" s="527" t="s">
        <v>2048</v>
      </c>
      <c r="L1461" s="402" t="s">
        <v>544</v>
      </c>
      <c r="M1461" s="501" t="s">
        <v>1949</v>
      </c>
      <c r="N1461" s="501" t="s">
        <v>1658</v>
      </c>
      <c r="O1461" t="s">
        <v>544</v>
      </c>
      <c r="P1461" t="e">
        <v>#N/A</v>
      </c>
      <c r="Q1461" s="493">
        <v>49999.98</v>
      </c>
      <c r="R1461">
        <v>30</v>
      </c>
      <c r="U1461" s="500" t="s">
        <v>206</v>
      </c>
      <c r="V1461" s="501">
        <v>0</v>
      </c>
    </row>
    <row r="1462" spans="1:22" ht="15.5">
      <c r="B1462" s="527"/>
      <c r="C1462" s="527"/>
      <c r="D1462" s="510"/>
      <c r="E1462" s="527"/>
      <c r="F1462" s="527"/>
      <c r="G1462" s="527"/>
      <c r="H1462" s="527"/>
      <c r="I1462" s="527"/>
      <c r="J1462" s="527"/>
      <c r="K1462" s="527"/>
      <c r="L1462" s="402"/>
      <c r="M1462" s="501"/>
      <c r="N1462" s="501"/>
      <c r="Q1462" s="493" t="s">
        <v>2047</v>
      </c>
    </row>
    <row r="1463" spans="1:22" ht="15.5">
      <c r="A1463" s="503">
        <v>7</v>
      </c>
      <c r="B1463" s="531">
        <v>5</v>
      </c>
      <c r="C1463" s="531" t="s">
        <v>2115</v>
      </c>
      <c r="D1463" s="494">
        <v>1</v>
      </c>
      <c r="E1463" s="531" t="s">
        <v>2060</v>
      </c>
      <c r="F1463" s="531" t="s">
        <v>2136</v>
      </c>
      <c r="G1463" s="531" t="s">
        <v>2060</v>
      </c>
      <c r="H1463" s="531" t="s">
        <v>2060</v>
      </c>
      <c r="I1463" s="505"/>
      <c r="J1463" s="505"/>
      <c r="K1463" s="505"/>
      <c r="L1463" s="402"/>
      <c r="M1463" s="505" t="s">
        <v>3455</v>
      </c>
      <c r="N1463" s="505" t="s">
        <v>543</v>
      </c>
      <c r="Q1463" s="493" t="s">
        <v>2047</v>
      </c>
    </row>
    <row r="1464" spans="1:22" ht="15.5">
      <c r="A1464" s="503">
        <v>8</v>
      </c>
      <c r="B1464" s="531">
        <v>5</v>
      </c>
      <c r="C1464" s="531" t="s">
        <v>2115</v>
      </c>
      <c r="D1464" s="494">
        <v>1</v>
      </c>
      <c r="E1464" s="531" t="s">
        <v>2060</v>
      </c>
      <c r="F1464" s="531" t="s">
        <v>2136</v>
      </c>
      <c r="G1464" s="531" t="s">
        <v>2060</v>
      </c>
      <c r="H1464" s="531" t="s">
        <v>2060</v>
      </c>
      <c r="I1464" s="531" t="s">
        <v>2057</v>
      </c>
      <c r="J1464" s="505"/>
      <c r="K1464" s="505"/>
      <c r="L1464" s="402"/>
      <c r="M1464" s="505" t="s">
        <v>3456</v>
      </c>
      <c r="N1464" s="505" t="s">
        <v>543</v>
      </c>
      <c r="Q1464" s="493" t="s">
        <v>2047</v>
      </c>
    </row>
    <row r="1465" spans="1:22" ht="15.5">
      <c r="A1465" s="503">
        <v>9</v>
      </c>
      <c r="B1465" s="531">
        <v>5</v>
      </c>
      <c r="C1465" s="531" t="s">
        <v>2115</v>
      </c>
      <c r="D1465" s="494">
        <v>1</v>
      </c>
      <c r="E1465" s="531" t="s">
        <v>2060</v>
      </c>
      <c r="F1465" s="531" t="s">
        <v>2136</v>
      </c>
      <c r="G1465" s="531" t="s">
        <v>2060</v>
      </c>
      <c r="H1465" s="531" t="s">
        <v>2060</v>
      </c>
      <c r="I1465" s="531" t="s">
        <v>2057</v>
      </c>
      <c r="J1465" s="531" t="s">
        <v>2048</v>
      </c>
      <c r="K1465" s="505"/>
      <c r="L1465" s="402"/>
      <c r="M1465" s="505" t="s">
        <v>3457</v>
      </c>
      <c r="N1465" s="505" t="s">
        <v>1658</v>
      </c>
      <c r="Q1465" s="493" t="s">
        <v>2047</v>
      </c>
    </row>
    <row r="1466" spans="1:22" ht="15.5">
      <c r="A1466" s="508">
        <v>10</v>
      </c>
      <c r="B1466" s="527">
        <v>5</v>
      </c>
      <c r="C1466" s="527" t="s">
        <v>2115</v>
      </c>
      <c r="D1466" s="510">
        <v>1</v>
      </c>
      <c r="E1466" s="527" t="s">
        <v>2060</v>
      </c>
      <c r="F1466" s="527" t="s">
        <v>2136</v>
      </c>
      <c r="G1466" s="527" t="s">
        <v>2060</v>
      </c>
      <c r="H1466" s="527" t="s">
        <v>2060</v>
      </c>
      <c r="I1466" s="527" t="s">
        <v>2057</v>
      </c>
      <c r="J1466" s="527" t="s">
        <v>2048</v>
      </c>
      <c r="K1466" s="527" t="s">
        <v>2048</v>
      </c>
      <c r="L1466" s="402" t="s">
        <v>538</v>
      </c>
      <c r="M1466" s="501" t="s">
        <v>1955</v>
      </c>
      <c r="N1466" s="501" t="s">
        <v>1768</v>
      </c>
      <c r="O1466" t="s">
        <v>538</v>
      </c>
      <c r="P1466" t="e">
        <v>#N/A</v>
      </c>
      <c r="Q1466" s="493">
        <v>4083.33</v>
      </c>
      <c r="R1466">
        <v>30</v>
      </c>
      <c r="U1466" s="500" t="s">
        <v>206</v>
      </c>
      <c r="V1466" s="501">
        <v>0</v>
      </c>
    </row>
    <row r="1467" spans="1:22" ht="15.5">
      <c r="B1467" s="527"/>
      <c r="C1467" s="527"/>
      <c r="D1467" s="510"/>
      <c r="E1467" s="527"/>
      <c r="F1467" s="527"/>
      <c r="G1467" s="527"/>
      <c r="H1467" s="527"/>
      <c r="I1467" s="527"/>
      <c r="J1467" s="527"/>
      <c r="K1467" s="527"/>
      <c r="L1467" s="402"/>
      <c r="M1467" s="501"/>
      <c r="N1467" s="501"/>
      <c r="Q1467" s="493" t="s">
        <v>2047</v>
      </c>
    </row>
    <row r="1468" spans="1:22" ht="15.5">
      <c r="A1468" s="503">
        <v>5</v>
      </c>
      <c r="B1468" s="531">
        <v>5</v>
      </c>
      <c r="C1468" s="531" t="s">
        <v>2115</v>
      </c>
      <c r="D1468" s="494">
        <v>1</v>
      </c>
      <c r="E1468" s="531" t="s">
        <v>2060</v>
      </c>
      <c r="F1468" s="531" t="s">
        <v>2138</v>
      </c>
      <c r="G1468" s="505"/>
      <c r="H1468" s="505"/>
      <c r="I1468" s="505"/>
      <c r="J1468" s="505"/>
      <c r="K1468" s="505"/>
      <c r="L1468" s="402"/>
      <c r="M1468" s="505" t="s">
        <v>3458</v>
      </c>
      <c r="N1468" s="505" t="s">
        <v>3459</v>
      </c>
      <c r="Q1468" s="493" t="s">
        <v>2047</v>
      </c>
    </row>
    <row r="1469" spans="1:22" ht="15.5">
      <c r="A1469" s="503">
        <v>6</v>
      </c>
      <c r="B1469" s="531">
        <v>5</v>
      </c>
      <c r="C1469" s="531" t="s">
        <v>2115</v>
      </c>
      <c r="D1469" s="494">
        <v>1</v>
      </c>
      <c r="E1469" s="531" t="s">
        <v>2060</v>
      </c>
      <c r="F1469" s="531" t="s">
        <v>2138</v>
      </c>
      <c r="G1469" s="531" t="s">
        <v>2057</v>
      </c>
      <c r="H1469" s="505"/>
      <c r="I1469" s="505"/>
      <c r="J1469" s="505"/>
      <c r="K1469" s="505"/>
      <c r="L1469" s="402"/>
      <c r="M1469" s="505" t="s">
        <v>3460</v>
      </c>
      <c r="N1469" s="505" t="s">
        <v>3459</v>
      </c>
      <c r="Q1469" s="493" t="s">
        <v>2047</v>
      </c>
    </row>
    <row r="1470" spans="1:22" ht="15.5">
      <c r="A1470" s="503">
        <v>7</v>
      </c>
      <c r="B1470" s="531">
        <v>5</v>
      </c>
      <c r="C1470" s="531" t="s">
        <v>2115</v>
      </c>
      <c r="D1470" s="494">
        <v>1</v>
      </c>
      <c r="E1470" s="531" t="s">
        <v>2060</v>
      </c>
      <c r="F1470" s="531" t="s">
        <v>2138</v>
      </c>
      <c r="G1470" s="531" t="s">
        <v>2057</v>
      </c>
      <c r="H1470" s="531" t="s">
        <v>2057</v>
      </c>
      <c r="I1470" s="505"/>
      <c r="J1470" s="505"/>
      <c r="K1470" s="505"/>
      <c r="L1470" s="402"/>
      <c r="M1470" s="505" t="s">
        <v>3461</v>
      </c>
      <c r="N1470" s="505" t="s">
        <v>3459</v>
      </c>
      <c r="Q1470" s="493" t="s">
        <v>2047</v>
      </c>
    </row>
    <row r="1471" spans="1:22" ht="15.5">
      <c r="A1471" s="503">
        <v>8</v>
      </c>
      <c r="B1471" s="531">
        <v>5</v>
      </c>
      <c r="C1471" s="531" t="s">
        <v>2115</v>
      </c>
      <c r="D1471" s="494">
        <v>1</v>
      </c>
      <c r="E1471" s="531" t="s">
        <v>2060</v>
      </c>
      <c r="F1471" s="531" t="s">
        <v>2138</v>
      </c>
      <c r="G1471" s="531" t="s">
        <v>2057</v>
      </c>
      <c r="H1471" s="531" t="s">
        <v>2057</v>
      </c>
      <c r="I1471" s="531" t="s">
        <v>2057</v>
      </c>
      <c r="J1471" s="505"/>
      <c r="K1471" s="505"/>
      <c r="L1471" s="402"/>
      <c r="M1471" s="505" t="s">
        <v>3462</v>
      </c>
      <c r="N1471" s="505" t="s">
        <v>3459</v>
      </c>
      <c r="Q1471" s="493" t="s">
        <v>2047</v>
      </c>
    </row>
    <row r="1472" spans="1:22" ht="15.5">
      <c r="A1472" s="503">
        <v>9</v>
      </c>
      <c r="B1472" s="531">
        <v>5</v>
      </c>
      <c r="C1472" s="531" t="s">
        <v>2115</v>
      </c>
      <c r="D1472" s="494">
        <v>1</v>
      </c>
      <c r="E1472" s="531" t="s">
        <v>2060</v>
      </c>
      <c r="F1472" s="531" t="s">
        <v>2138</v>
      </c>
      <c r="G1472" s="531" t="s">
        <v>2057</v>
      </c>
      <c r="H1472" s="531" t="s">
        <v>2057</v>
      </c>
      <c r="I1472" s="531" t="s">
        <v>2057</v>
      </c>
      <c r="J1472" s="531" t="s">
        <v>2048</v>
      </c>
      <c r="K1472" s="505"/>
      <c r="L1472" s="402"/>
      <c r="M1472" s="505" t="s">
        <v>3463</v>
      </c>
      <c r="N1472" s="505" t="s">
        <v>1731</v>
      </c>
      <c r="Q1472" s="493" t="s">
        <v>2047</v>
      </c>
    </row>
    <row r="1473" spans="1:22" ht="15.5">
      <c r="A1473" s="508">
        <v>10</v>
      </c>
      <c r="B1473" s="527">
        <v>5</v>
      </c>
      <c r="C1473" s="527" t="s">
        <v>2115</v>
      </c>
      <c r="D1473" s="510">
        <v>1</v>
      </c>
      <c r="E1473" s="527" t="s">
        <v>2060</v>
      </c>
      <c r="F1473" s="527" t="s">
        <v>2138</v>
      </c>
      <c r="G1473" s="527" t="s">
        <v>2057</v>
      </c>
      <c r="H1473" s="527" t="s">
        <v>2057</v>
      </c>
      <c r="I1473" s="527" t="s">
        <v>2057</v>
      </c>
      <c r="J1473" s="527" t="s">
        <v>2048</v>
      </c>
      <c r="K1473" s="527" t="s">
        <v>2048</v>
      </c>
      <c r="L1473" s="402" t="s">
        <v>643</v>
      </c>
      <c r="M1473" s="501" t="s">
        <v>1913</v>
      </c>
      <c r="N1473" s="501" t="s">
        <v>1731</v>
      </c>
      <c r="O1473" t="s">
        <v>643</v>
      </c>
      <c r="P1473" t="e">
        <v>#N/A</v>
      </c>
      <c r="Q1473" s="493">
        <v>2893.51</v>
      </c>
      <c r="R1473">
        <v>30</v>
      </c>
      <c r="U1473" s="500" t="s">
        <v>206</v>
      </c>
      <c r="V1473" s="501">
        <v>0</v>
      </c>
    </row>
    <row r="1474" spans="1:22" ht="15.5">
      <c r="A1474" s="508">
        <v>10</v>
      </c>
      <c r="B1474" s="527">
        <v>5</v>
      </c>
      <c r="C1474" s="527" t="s">
        <v>2115</v>
      </c>
      <c r="D1474" s="510">
        <v>1</v>
      </c>
      <c r="E1474" s="527" t="s">
        <v>2060</v>
      </c>
      <c r="F1474" s="527" t="s">
        <v>2138</v>
      </c>
      <c r="G1474" s="527" t="s">
        <v>2057</v>
      </c>
      <c r="H1474" s="527" t="s">
        <v>2057</v>
      </c>
      <c r="I1474" s="527" t="s">
        <v>2057</v>
      </c>
      <c r="J1474" s="527" t="s">
        <v>2048</v>
      </c>
      <c r="K1474" s="527" t="s">
        <v>2048</v>
      </c>
      <c r="L1474" s="402" t="s">
        <v>656</v>
      </c>
      <c r="M1474" s="501" t="s">
        <v>1913</v>
      </c>
      <c r="N1474" s="501" t="s">
        <v>1731</v>
      </c>
      <c r="O1474" t="s">
        <v>656</v>
      </c>
      <c r="P1474" t="s">
        <v>659</v>
      </c>
      <c r="Q1474" s="493">
        <v>0</v>
      </c>
      <c r="U1474" s="526" t="s">
        <v>206</v>
      </c>
      <c r="V1474" s="527" t="s">
        <v>2057</v>
      </c>
    </row>
    <row r="1475" spans="1:22" ht="15.5">
      <c r="A1475" s="508"/>
      <c r="B1475" s="527"/>
      <c r="C1475" s="527"/>
      <c r="D1475" s="510"/>
      <c r="E1475" s="527"/>
      <c r="F1475" s="527"/>
      <c r="G1475" s="527"/>
      <c r="H1475" s="527"/>
      <c r="I1475" s="527"/>
      <c r="J1475" s="527"/>
      <c r="K1475" s="527"/>
      <c r="L1475" s="402"/>
      <c r="M1475" s="501"/>
      <c r="N1475" s="501"/>
      <c r="Q1475" s="493" t="s">
        <v>2047</v>
      </c>
      <c r="U1475" s="500"/>
      <c r="V1475" s="501"/>
    </row>
    <row r="1476" spans="1:22" ht="15.5">
      <c r="A1476" s="503">
        <v>9</v>
      </c>
      <c r="B1476" s="531">
        <v>5</v>
      </c>
      <c r="C1476" s="531" t="s">
        <v>2115</v>
      </c>
      <c r="D1476" s="494">
        <v>1</v>
      </c>
      <c r="E1476" s="531" t="s">
        <v>2060</v>
      </c>
      <c r="F1476" s="531" t="s">
        <v>2138</v>
      </c>
      <c r="G1476" s="531" t="s">
        <v>2057</v>
      </c>
      <c r="H1476" s="531" t="s">
        <v>2057</v>
      </c>
      <c r="I1476" s="531" t="s">
        <v>2057</v>
      </c>
      <c r="J1476" s="531" t="s">
        <v>2060</v>
      </c>
      <c r="K1476" s="505"/>
      <c r="L1476" s="402"/>
      <c r="M1476" s="505" t="s">
        <v>3464</v>
      </c>
      <c r="N1476" s="505" t="s">
        <v>1730</v>
      </c>
      <c r="Q1476" s="493" t="s">
        <v>2047</v>
      </c>
    </row>
    <row r="1477" spans="1:22" ht="15.5">
      <c r="A1477" s="508">
        <v>10</v>
      </c>
      <c r="B1477" s="527">
        <v>5</v>
      </c>
      <c r="C1477" s="527" t="s">
        <v>2115</v>
      </c>
      <c r="D1477" s="510">
        <v>1</v>
      </c>
      <c r="E1477" s="527" t="s">
        <v>2060</v>
      </c>
      <c r="F1477" s="527" t="s">
        <v>2138</v>
      </c>
      <c r="G1477" s="527" t="s">
        <v>2057</v>
      </c>
      <c r="H1477" s="527" t="s">
        <v>2057</v>
      </c>
      <c r="I1477" s="527" t="s">
        <v>2057</v>
      </c>
      <c r="J1477" s="527" t="s">
        <v>2060</v>
      </c>
      <c r="K1477" s="527" t="s">
        <v>2048</v>
      </c>
      <c r="L1477" s="402" t="s">
        <v>1523</v>
      </c>
      <c r="M1477" s="501" t="s">
        <v>1912</v>
      </c>
      <c r="N1477" s="501" t="s">
        <v>1730</v>
      </c>
      <c r="O1477" t="s">
        <v>1523</v>
      </c>
      <c r="P1477" t="e">
        <v>#N/A</v>
      </c>
      <c r="Q1477" s="493">
        <v>964.44</v>
      </c>
      <c r="R1477">
        <v>30</v>
      </c>
      <c r="U1477" s="500" t="s">
        <v>206</v>
      </c>
      <c r="V1477" s="501">
        <v>0</v>
      </c>
    </row>
    <row r="1478" spans="1:22" ht="15.5">
      <c r="B1478" s="527"/>
      <c r="C1478" s="527"/>
      <c r="D1478" s="510"/>
      <c r="E1478" s="527"/>
      <c r="F1478" s="527"/>
      <c r="G1478" s="527"/>
      <c r="H1478" s="527"/>
      <c r="I1478" s="527"/>
      <c r="J1478" s="527"/>
      <c r="K1478" s="527"/>
      <c r="L1478" s="402"/>
      <c r="M1478" s="501"/>
      <c r="N1478" s="501"/>
      <c r="Q1478" s="493" t="s">
        <v>2047</v>
      </c>
    </row>
    <row r="1479" spans="1:22" ht="15.5">
      <c r="A1479" s="503">
        <v>9</v>
      </c>
      <c r="B1479" s="531">
        <v>5</v>
      </c>
      <c r="C1479" s="531" t="s">
        <v>2115</v>
      </c>
      <c r="D1479" s="494">
        <v>1</v>
      </c>
      <c r="E1479" s="531" t="s">
        <v>2060</v>
      </c>
      <c r="F1479" s="531" t="s">
        <v>2138</v>
      </c>
      <c r="G1479" s="531" t="s">
        <v>2057</v>
      </c>
      <c r="H1479" s="531" t="s">
        <v>2057</v>
      </c>
      <c r="I1479" s="531" t="s">
        <v>2057</v>
      </c>
      <c r="J1479" s="531" t="s">
        <v>2053</v>
      </c>
      <c r="K1479" s="505"/>
      <c r="L1479" s="402"/>
      <c r="M1479" s="505" t="s">
        <v>3465</v>
      </c>
      <c r="N1479" s="505" t="s">
        <v>1725</v>
      </c>
      <c r="Q1479" s="493" t="s">
        <v>2047</v>
      </c>
    </row>
    <row r="1480" spans="1:22" ht="15.5">
      <c r="A1480" s="508">
        <v>10</v>
      </c>
      <c r="B1480" s="527">
        <v>5</v>
      </c>
      <c r="C1480" s="527" t="s">
        <v>2115</v>
      </c>
      <c r="D1480" s="510">
        <v>1</v>
      </c>
      <c r="E1480" s="527" t="s">
        <v>2060</v>
      </c>
      <c r="F1480" s="527" t="s">
        <v>2138</v>
      </c>
      <c r="G1480" s="527" t="s">
        <v>2057</v>
      </c>
      <c r="H1480" s="527" t="s">
        <v>2057</v>
      </c>
      <c r="I1480" s="527" t="s">
        <v>2057</v>
      </c>
      <c r="J1480" s="527" t="s">
        <v>2053</v>
      </c>
      <c r="K1480" s="527" t="s">
        <v>2048</v>
      </c>
      <c r="L1480" s="402" t="s">
        <v>560</v>
      </c>
      <c r="M1480" s="501" t="s">
        <v>1915</v>
      </c>
      <c r="N1480" s="501" t="s">
        <v>1725</v>
      </c>
      <c r="O1480" t="s">
        <v>560</v>
      </c>
      <c r="P1480" t="e">
        <v>#N/A</v>
      </c>
      <c r="Q1480" s="493">
        <v>4319.71</v>
      </c>
      <c r="R1480">
        <v>30</v>
      </c>
      <c r="U1480" s="500" t="s">
        <v>206</v>
      </c>
      <c r="V1480" s="501">
        <v>0</v>
      </c>
    </row>
    <row r="1481" spans="1:22" ht="15.5">
      <c r="B1481" s="527"/>
      <c r="C1481" s="527"/>
      <c r="D1481" s="510"/>
      <c r="E1481" s="527"/>
      <c r="F1481" s="527"/>
      <c r="G1481" s="527"/>
      <c r="H1481" s="527"/>
      <c r="I1481" s="527"/>
      <c r="J1481" s="527"/>
      <c r="K1481" s="527"/>
      <c r="L1481" s="402"/>
      <c r="M1481" s="501"/>
      <c r="N1481" s="501"/>
      <c r="Q1481" s="493" t="s">
        <v>2047</v>
      </c>
    </row>
    <row r="1482" spans="1:22" ht="15.5">
      <c r="A1482" s="503">
        <v>9</v>
      </c>
      <c r="B1482" s="531">
        <v>5</v>
      </c>
      <c r="C1482" s="531" t="s">
        <v>2115</v>
      </c>
      <c r="D1482" s="494">
        <v>1</v>
      </c>
      <c r="E1482" s="531" t="s">
        <v>2060</v>
      </c>
      <c r="F1482" s="531" t="s">
        <v>2138</v>
      </c>
      <c r="G1482" s="531" t="s">
        <v>2057</v>
      </c>
      <c r="H1482" s="531" t="s">
        <v>2057</v>
      </c>
      <c r="I1482" s="531" t="s">
        <v>2057</v>
      </c>
      <c r="J1482" s="531" t="s">
        <v>2071</v>
      </c>
      <c r="K1482" s="505"/>
      <c r="L1482" s="402"/>
      <c r="M1482" s="505" t="s">
        <v>3466</v>
      </c>
      <c r="N1482" s="505" t="s">
        <v>1732</v>
      </c>
      <c r="Q1482" s="493" t="s">
        <v>2047</v>
      </c>
    </row>
    <row r="1483" spans="1:22" ht="15.5">
      <c r="A1483" s="508">
        <v>10</v>
      </c>
      <c r="B1483" s="527">
        <v>5</v>
      </c>
      <c r="C1483" s="527" t="s">
        <v>2115</v>
      </c>
      <c r="D1483" s="510">
        <v>1</v>
      </c>
      <c r="E1483" s="527" t="s">
        <v>2060</v>
      </c>
      <c r="F1483" s="527" t="s">
        <v>2138</v>
      </c>
      <c r="G1483" s="527" t="s">
        <v>2057</v>
      </c>
      <c r="H1483" s="527" t="s">
        <v>2057</v>
      </c>
      <c r="I1483" s="527" t="s">
        <v>2057</v>
      </c>
      <c r="J1483" s="527" t="s">
        <v>2071</v>
      </c>
      <c r="K1483" s="527" t="s">
        <v>2048</v>
      </c>
      <c r="L1483" s="402" t="s">
        <v>626</v>
      </c>
      <c r="M1483" s="501" t="s">
        <v>1914</v>
      </c>
      <c r="N1483" s="501" t="s">
        <v>1732</v>
      </c>
      <c r="O1483" t="s">
        <v>626</v>
      </c>
      <c r="P1483" t="e">
        <v>#N/A</v>
      </c>
      <c r="Q1483" s="493">
        <v>4897.38</v>
      </c>
      <c r="R1483">
        <v>30</v>
      </c>
      <c r="U1483" s="500" t="s">
        <v>206</v>
      </c>
      <c r="V1483" s="501">
        <v>0</v>
      </c>
    </row>
    <row r="1484" spans="1:22" ht="15.5">
      <c r="A1484" s="508"/>
      <c r="B1484" s="527"/>
      <c r="C1484" s="527"/>
      <c r="D1484" s="510"/>
      <c r="E1484" s="527"/>
      <c r="F1484" s="527"/>
      <c r="G1484" s="527"/>
      <c r="H1484" s="527"/>
      <c r="I1484" s="527"/>
      <c r="J1484" s="527"/>
      <c r="K1484" s="527"/>
      <c r="L1484" s="402"/>
      <c r="M1484" s="501"/>
      <c r="N1484" s="501"/>
      <c r="U1484" s="500"/>
      <c r="V1484" s="501"/>
    </row>
    <row r="1485" spans="1:22" ht="15.5">
      <c r="A1485" s="503">
        <v>9</v>
      </c>
      <c r="B1485" s="531">
        <v>5</v>
      </c>
      <c r="C1485" s="531" t="s">
        <v>2115</v>
      </c>
      <c r="D1485" s="494">
        <v>1</v>
      </c>
      <c r="E1485" s="531" t="s">
        <v>2060</v>
      </c>
      <c r="F1485" s="531" t="s">
        <v>2138</v>
      </c>
      <c r="G1485" s="531" t="s">
        <v>2057</v>
      </c>
      <c r="H1485" s="531" t="s">
        <v>2057</v>
      </c>
      <c r="I1485" s="531" t="s">
        <v>2057</v>
      </c>
      <c r="J1485" s="531" t="s">
        <v>2079</v>
      </c>
      <c r="K1485" s="505"/>
      <c r="L1485" s="402"/>
      <c r="M1485" s="505" t="s">
        <v>3467</v>
      </c>
      <c r="N1485" s="505" t="s">
        <v>3468</v>
      </c>
      <c r="U1485" s="500"/>
      <c r="V1485" s="501"/>
    </row>
    <row r="1486" spans="1:22" ht="15.5">
      <c r="A1486" s="508">
        <v>10</v>
      </c>
      <c r="B1486" s="527">
        <v>5</v>
      </c>
      <c r="C1486" s="527" t="s">
        <v>2115</v>
      </c>
      <c r="D1486" s="510">
        <v>1</v>
      </c>
      <c r="E1486" s="527" t="s">
        <v>2060</v>
      </c>
      <c r="F1486" s="527" t="s">
        <v>2138</v>
      </c>
      <c r="G1486" s="527" t="s">
        <v>2057</v>
      </c>
      <c r="H1486" s="527" t="s">
        <v>2057</v>
      </c>
      <c r="I1486" s="527" t="s">
        <v>2057</v>
      </c>
      <c r="J1486" s="527" t="s">
        <v>2079</v>
      </c>
      <c r="K1486" s="527" t="s">
        <v>2048</v>
      </c>
      <c r="L1486" s="402" t="s">
        <v>655</v>
      </c>
      <c r="M1486" s="501" t="s">
        <v>3469</v>
      </c>
      <c r="N1486" s="501" t="s">
        <v>3468</v>
      </c>
      <c r="O1486" t="s">
        <v>655</v>
      </c>
      <c r="P1486" t="s">
        <v>658</v>
      </c>
      <c r="Q1486" s="493">
        <v>0</v>
      </c>
      <c r="U1486" s="500"/>
      <c r="V1486" s="501"/>
    </row>
    <row r="1487" spans="1:22" ht="15.5">
      <c r="B1487" s="527"/>
      <c r="C1487" s="527"/>
      <c r="D1487" s="510"/>
      <c r="E1487" s="527"/>
      <c r="F1487" s="527"/>
      <c r="G1487" s="527"/>
      <c r="H1487" s="527"/>
      <c r="I1487" s="527"/>
      <c r="J1487" s="527"/>
      <c r="K1487" s="527"/>
      <c r="L1487" s="402"/>
      <c r="M1487" s="501"/>
      <c r="N1487" s="501"/>
      <c r="Q1487" s="493" t="s">
        <v>2047</v>
      </c>
    </row>
    <row r="1488" spans="1:22" ht="15.5">
      <c r="A1488" s="503">
        <v>5</v>
      </c>
      <c r="B1488" s="531">
        <v>5</v>
      </c>
      <c r="C1488" s="531" t="s">
        <v>2115</v>
      </c>
      <c r="D1488" s="494">
        <v>1</v>
      </c>
      <c r="E1488" s="531" t="s">
        <v>2060</v>
      </c>
      <c r="F1488" s="531" t="s">
        <v>2140</v>
      </c>
      <c r="G1488" s="505"/>
      <c r="H1488" s="505"/>
      <c r="I1488" s="505"/>
      <c r="J1488" s="505"/>
      <c r="K1488" s="505"/>
      <c r="L1488" s="402"/>
      <c r="M1488" s="505" t="s">
        <v>3470</v>
      </c>
      <c r="N1488" s="505" t="s">
        <v>3471</v>
      </c>
      <c r="Q1488" s="493" t="s">
        <v>2047</v>
      </c>
    </row>
    <row r="1489" spans="1:22" ht="15.5">
      <c r="A1489" s="503">
        <v>6</v>
      </c>
      <c r="B1489" s="531">
        <v>5</v>
      </c>
      <c r="C1489" s="531" t="s">
        <v>2115</v>
      </c>
      <c r="D1489" s="494">
        <v>1</v>
      </c>
      <c r="E1489" s="531" t="s">
        <v>2060</v>
      </c>
      <c r="F1489" s="531" t="s">
        <v>2140</v>
      </c>
      <c r="G1489" s="531" t="s">
        <v>2048</v>
      </c>
      <c r="H1489" s="505"/>
      <c r="I1489" s="505"/>
      <c r="J1489" s="505"/>
      <c r="K1489" s="505"/>
      <c r="L1489" s="402"/>
      <c r="M1489" s="505" t="s">
        <v>3472</v>
      </c>
      <c r="N1489" s="505" t="s">
        <v>3473</v>
      </c>
      <c r="Q1489" s="493" t="s">
        <v>2047</v>
      </c>
    </row>
    <row r="1490" spans="1:22" ht="15.5">
      <c r="A1490" s="503">
        <v>7</v>
      </c>
      <c r="B1490" s="531">
        <v>5</v>
      </c>
      <c r="C1490" s="531" t="s">
        <v>2115</v>
      </c>
      <c r="D1490" s="494">
        <v>1</v>
      </c>
      <c r="E1490" s="531" t="s">
        <v>2060</v>
      </c>
      <c r="F1490" s="531" t="s">
        <v>2140</v>
      </c>
      <c r="G1490" s="531" t="s">
        <v>2048</v>
      </c>
      <c r="H1490" s="531" t="s">
        <v>2057</v>
      </c>
      <c r="I1490" s="505"/>
      <c r="J1490" s="505"/>
      <c r="K1490" s="505"/>
      <c r="L1490" s="402"/>
      <c r="M1490" s="505" t="s">
        <v>3474</v>
      </c>
      <c r="N1490" s="505" t="s">
        <v>3473</v>
      </c>
      <c r="Q1490" s="493" t="s">
        <v>2047</v>
      </c>
    </row>
    <row r="1491" spans="1:22" ht="15.5">
      <c r="A1491" s="503">
        <v>8</v>
      </c>
      <c r="B1491" s="531">
        <v>5</v>
      </c>
      <c r="C1491" s="531" t="s">
        <v>2115</v>
      </c>
      <c r="D1491" s="494">
        <v>1</v>
      </c>
      <c r="E1491" s="531" t="s">
        <v>2060</v>
      </c>
      <c r="F1491" s="531" t="s">
        <v>2140</v>
      </c>
      <c r="G1491" s="531" t="s">
        <v>2048</v>
      </c>
      <c r="H1491" s="531" t="s">
        <v>2057</v>
      </c>
      <c r="I1491" s="531" t="s">
        <v>2057</v>
      </c>
      <c r="J1491" s="505"/>
      <c r="K1491" s="505"/>
      <c r="L1491" s="402"/>
      <c r="M1491" s="505" t="s">
        <v>3475</v>
      </c>
      <c r="N1491" s="505" t="s">
        <v>3473</v>
      </c>
      <c r="Q1491" s="493" t="s">
        <v>2047</v>
      </c>
    </row>
    <row r="1492" spans="1:22" ht="15.5">
      <c r="A1492" s="503">
        <v>9</v>
      </c>
      <c r="B1492" s="531">
        <v>5</v>
      </c>
      <c r="C1492" s="531" t="s">
        <v>2115</v>
      </c>
      <c r="D1492" s="494">
        <v>1</v>
      </c>
      <c r="E1492" s="531" t="s">
        <v>2060</v>
      </c>
      <c r="F1492" s="531" t="s">
        <v>2140</v>
      </c>
      <c r="G1492" s="531" t="s">
        <v>2048</v>
      </c>
      <c r="H1492" s="531" t="s">
        <v>2057</v>
      </c>
      <c r="I1492" s="531" t="s">
        <v>2057</v>
      </c>
      <c r="J1492" s="531" t="s">
        <v>2048</v>
      </c>
      <c r="K1492" s="505"/>
      <c r="L1492" s="402"/>
      <c r="M1492" s="505" t="s">
        <v>3476</v>
      </c>
      <c r="N1492" s="505" t="s">
        <v>1652</v>
      </c>
      <c r="Q1492" s="493" t="s">
        <v>2047</v>
      </c>
    </row>
    <row r="1493" spans="1:22" ht="15.5">
      <c r="A1493" s="508">
        <v>10</v>
      </c>
      <c r="B1493" s="527">
        <v>5</v>
      </c>
      <c r="C1493" s="527" t="s">
        <v>2115</v>
      </c>
      <c r="D1493" s="510">
        <v>1</v>
      </c>
      <c r="E1493" s="527" t="s">
        <v>2060</v>
      </c>
      <c r="F1493" s="527" t="s">
        <v>2140</v>
      </c>
      <c r="G1493" s="527" t="s">
        <v>2048</v>
      </c>
      <c r="H1493" s="527" t="s">
        <v>2057</v>
      </c>
      <c r="I1493" s="527" t="s">
        <v>2057</v>
      </c>
      <c r="J1493" s="527" t="s">
        <v>2048</v>
      </c>
      <c r="K1493" s="527" t="s">
        <v>2048</v>
      </c>
      <c r="L1493" s="402" t="s">
        <v>526</v>
      </c>
      <c r="M1493" s="501" t="s">
        <v>1851</v>
      </c>
      <c r="N1493" s="501" t="s">
        <v>1652</v>
      </c>
      <c r="O1493" t="s">
        <v>526</v>
      </c>
      <c r="P1493" t="e">
        <v>#N/A</v>
      </c>
      <c r="Q1493" s="493">
        <v>5058.29</v>
      </c>
      <c r="R1493" t="s">
        <v>2741</v>
      </c>
      <c r="U1493" s="500" t="s">
        <v>206</v>
      </c>
      <c r="V1493" s="501">
        <v>0</v>
      </c>
    </row>
    <row r="1494" spans="1:22" ht="15.5">
      <c r="B1494" s="527"/>
      <c r="C1494" s="527"/>
      <c r="D1494" s="510"/>
      <c r="E1494" s="527"/>
      <c r="F1494" s="527"/>
      <c r="G1494" s="527"/>
      <c r="H1494" s="527"/>
      <c r="I1494" s="527"/>
      <c r="J1494" s="527"/>
      <c r="K1494" s="527"/>
      <c r="L1494" s="402"/>
      <c r="M1494" s="501"/>
      <c r="N1494" s="501"/>
      <c r="Q1494" s="493" t="s">
        <v>2047</v>
      </c>
    </row>
    <row r="1495" spans="1:22" ht="15.5">
      <c r="A1495" s="503">
        <v>9</v>
      </c>
      <c r="B1495" s="531">
        <v>5</v>
      </c>
      <c r="C1495" s="531" t="s">
        <v>2115</v>
      </c>
      <c r="D1495" s="494">
        <v>1</v>
      </c>
      <c r="E1495" s="531" t="s">
        <v>2060</v>
      </c>
      <c r="F1495" s="531" t="s">
        <v>2140</v>
      </c>
      <c r="G1495" s="531" t="s">
        <v>2048</v>
      </c>
      <c r="H1495" s="531" t="s">
        <v>2057</v>
      </c>
      <c r="I1495" s="531" t="s">
        <v>2057</v>
      </c>
      <c r="J1495" s="531" t="s">
        <v>2071</v>
      </c>
      <c r="K1495" s="505"/>
      <c r="L1495" s="402"/>
      <c r="M1495" s="505" t="s">
        <v>3477</v>
      </c>
      <c r="N1495" s="505" t="s">
        <v>1654</v>
      </c>
      <c r="Q1495" s="493" t="s">
        <v>2047</v>
      </c>
    </row>
    <row r="1496" spans="1:22" ht="15.5">
      <c r="A1496" s="508">
        <v>10</v>
      </c>
      <c r="B1496" s="527">
        <v>5</v>
      </c>
      <c r="C1496" s="527" t="s">
        <v>2115</v>
      </c>
      <c r="D1496" s="510">
        <v>1</v>
      </c>
      <c r="E1496" s="527" t="s">
        <v>2060</v>
      </c>
      <c r="F1496" s="527" t="s">
        <v>2140</v>
      </c>
      <c r="G1496" s="527" t="s">
        <v>2048</v>
      </c>
      <c r="H1496" s="527" t="s">
        <v>2057</v>
      </c>
      <c r="I1496" s="527" t="s">
        <v>2057</v>
      </c>
      <c r="J1496" s="527" t="s">
        <v>2071</v>
      </c>
      <c r="K1496" s="527" t="s">
        <v>2048</v>
      </c>
      <c r="L1496" s="402" t="s">
        <v>528</v>
      </c>
      <c r="M1496" s="501" t="s">
        <v>1848</v>
      </c>
      <c r="N1496" s="501" t="s">
        <v>1654</v>
      </c>
      <c r="O1496" t="s">
        <v>528</v>
      </c>
      <c r="P1496" t="e">
        <v>#N/A</v>
      </c>
      <c r="Q1496" s="493">
        <v>3045.72</v>
      </c>
      <c r="R1496">
        <v>30</v>
      </c>
      <c r="U1496" s="500" t="s">
        <v>206</v>
      </c>
      <c r="V1496" s="501">
        <v>0</v>
      </c>
    </row>
    <row r="1497" spans="1:22" ht="15.5">
      <c r="B1497" s="527"/>
      <c r="C1497" s="527"/>
      <c r="D1497" s="510"/>
      <c r="E1497" s="527"/>
      <c r="F1497" s="527"/>
      <c r="G1497" s="527"/>
      <c r="H1497" s="527"/>
      <c r="I1497" s="527"/>
      <c r="J1497" s="527"/>
      <c r="K1497" s="527"/>
      <c r="L1497" s="402"/>
      <c r="M1497" s="501"/>
      <c r="N1497" s="501"/>
      <c r="Q1497" s="493" t="s">
        <v>2047</v>
      </c>
    </row>
    <row r="1498" spans="1:22" ht="15.5">
      <c r="A1498" s="503">
        <v>9</v>
      </c>
      <c r="B1498" s="531">
        <v>5</v>
      </c>
      <c r="C1498" s="531" t="s">
        <v>2115</v>
      </c>
      <c r="D1498" s="494">
        <v>1</v>
      </c>
      <c r="E1498" s="531" t="s">
        <v>2060</v>
      </c>
      <c r="F1498" s="531" t="s">
        <v>2140</v>
      </c>
      <c r="G1498" s="531" t="s">
        <v>2048</v>
      </c>
      <c r="H1498" s="531" t="s">
        <v>2057</v>
      </c>
      <c r="I1498" s="531" t="s">
        <v>2057</v>
      </c>
      <c r="J1498" s="531" t="s">
        <v>2079</v>
      </c>
      <c r="K1498" s="505"/>
      <c r="L1498" s="402"/>
      <c r="M1498" s="505" t="s">
        <v>3478</v>
      </c>
      <c r="N1498" s="505" t="s">
        <v>3479</v>
      </c>
      <c r="Q1498" s="493" t="s">
        <v>2047</v>
      </c>
    </row>
    <row r="1499" spans="1:22" ht="15.5">
      <c r="A1499" s="508">
        <v>10</v>
      </c>
      <c r="B1499" s="527">
        <v>5</v>
      </c>
      <c r="C1499" s="527" t="s">
        <v>2115</v>
      </c>
      <c r="D1499" s="510">
        <v>1</v>
      </c>
      <c r="E1499" s="527" t="s">
        <v>2060</v>
      </c>
      <c r="F1499" s="527" t="s">
        <v>2140</v>
      </c>
      <c r="G1499" s="527" t="s">
        <v>2048</v>
      </c>
      <c r="H1499" s="527" t="s">
        <v>2057</v>
      </c>
      <c r="I1499" s="527" t="s">
        <v>2057</v>
      </c>
      <c r="J1499" s="527" t="s">
        <v>2079</v>
      </c>
      <c r="K1499" s="527" t="s">
        <v>2048</v>
      </c>
      <c r="L1499" s="402"/>
      <c r="M1499" s="501" t="s">
        <v>3480</v>
      </c>
      <c r="N1499" s="501" t="s">
        <v>3479</v>
      </c>
      <c r="Q1499" s="493" t="s">
        <v>2047</v>
      </c>
    </row>
    <row r="1500" spans="1:22" ht="15.5">
      <c r="B1500" s="527"/>
      <c r="C1500" s="527"/>
      <c r="D1500" s="510"/>
      <c r="E1500" s="527"/>
      <c r="F1500" s="527"/>
      <c r="G1500" s="527"/>
      <c r="H1500" s="527"/>
      <c r="I1500" s="527"/>
      <c r="J1500" s="527"/>
      <c r="K1500" s="527"/>
      <c r="L1500" s="402"/>
      <c r="M1500" s="501"/>
      <c r="N1500" s="501"/>
      <c r="Q1500" s="493" t="s">
        <v>2047</v>
      </c>
    </row>
    <row r="1501" spans="1:22" ht="15.5">
      <c r="A1501" s="503">
        <v>6</v>
      </c>
      <c r="B1501" s="531">
        <v>5</v>
      </c>
      <c r="C1501" s="531" t="s">
        <v>2115</v>
      </c>
      <c r="D1501" s="494">
        <v>1</v>
      </c>
      <c r="E1501" s="531" t="s">
        <v>2060</v>
      </c>
      <c r="F1501" s="531" t="s">
        <v>2140</v>
      </c>
      <c r="G1501" s="531" t="s">
        <v>2060</v>
      </c>
      <c r="H1501" s="505"/>
      <c r="I1501" s="505"/>
      <c r="J1501" s="505"/>
      <c r="K1501" s="505"/>
      <c r="L1501" s="402"/>
      <c r="M1501" s="505" t="s">
        <v>3481</v>
      </c>
      <c r="N1501" s="505" t="s">
        <v>1682</v>
      </c>
      <c r="Q1501" s="493" t="s">
        <v>2047</v>
      </c>
    </row>
    <row r="1502" spans="1:22" ht="15.5">
      <c r="A1502" s="503">
        <v>7</v>
      </c>
      <c r="B1502" s="531">
        <v>5</v>
      </c>
      <c r="C1502" s="531" t="s">
        <v>2115</v>
      </c>
      <c r="D1502" s="494">
        <v>1</v>
      </c>
      <c r="E1502" s="531" t="s">
        <v>2060</v>
      </c>
      <c r="F1502" s="531" t="s">
        <v>2140</v>
      </c>
      <c r="G1502" s="531" t="s">
        <v>2060</v>
      </c>
      <c r="H1502" s="531" t="s">
        <v>2057</v>
      </c>
      <c r="I1502" s="505"/>
      <c r="J1502" s="505"/>
      <c r="K1502" s="505"/>
      <c r="L1502" s="402"/>
      <c r="M1502" s="505" t="s">
        <v>3482</v>
      </c>
      <c r="N1502" s="505" t="s">
        <v>1682</v>
      </c>
      <c r="Q1502" s="493" t="s">
        <v>2047</v>
      </c>
    </row>
    <row r="1503" spans="1:22" ht="15.5">
      <c r="A1503" s="503">
        <v>8</v>
      </c>
      <c r="B1503" s="531">
        <v>5</v>
      </c>
      <c r="C1503" s="531" t="s">
        <v>2115</v>
      </c>
      <c r="D1503" s="494">
        <v>1</v>
      </c>
      <c r="E1503" s="531" t="s">
        <v>2060</v>
      </c>
      <c r="F1503" s="531" t="s">
        <v>2140</v>
      </c>
      <c r="G1503" s="531" t="s">
        <v>2060</v>
      </c>
      <c r="H1503" s="531" t="s">
        <v>2057</v>
      </c>
      <c r="I1503" s="531" t="s">
        <v>2057</v>
      </c>
      <c r="J1503" s="505"/>
      <c r="K1503" s="505"/>
      <c r="L1503" s="402"/>
      <c r="M1503" s="505" t="s">
        <v>3483</v>
      </c>
      <c r="N1503" s="505" t="s">
        <v>1682</v>
      </c>
      <c r="Q1503" s="493" t="s">
        <v>2047</v>
      </c>
    </row>
    <row r="1504" spans="1:22" ht="15.5">
      <c r="A1504" s="503">
        <v>9</v>
      </c>
      <c r="B1504" s="531">
        <v>5</v>
      </c>
      <c r="C1504" s="531" t="s">
        <v>2115</v>
      </c>
      <c r="D1504" s="494">
        <v>1</v>
      </c>
      <c r="E1504" s="531" t="s">
        <v>2060</v>
      </c>
      <c r="F1504" s="531" t="s">
        <v>2140</v>
      </c>
      <c r="G1504" s="531" t="s">
        <v>2060</v>
      </c>
      <c r="H1504" s="531" t="s">
        <v>2057</v>
      </c>
      <c r="I1504" s="531" t="s">
        <v>2057</v>
      </c>
      <c r="J1504" s="531" t="s">
        <v>2048</v>
      </c>
      <c r="K1504" s="505"/>
      <c r="L1504" s="402"/>
      <c r="M1504" s="505" t="s">
        <v>3484</v>
      </c>
      <c r="N1504" s="505" t="s">
        <v>1682</v>
      </c>
      <c r="Q1504" s="493" t="s">
        <v>2047</v>
      </c>
    </row>
    <row r="1505" spans="1:22" ht="15.5">
      <c r="A1505" s="508">
        <v>10</v>
      </c>
      <c r="B1505" s="527">
        <v>5</v>
      </c>
      <c r="C1505" s="527" t="s">
        <v>2115</v>
      </c>
      <c r="D1505" s="510">
        <v>1</v>
      </c>
      <c r="E1505" s="527" t="s">
        <v>2060</v>
      </c>
      <c r="F1505" s="527" t="s">
        <v>2140</v>
      </c>
      <c r="G1505" s="527" t="s">
        <v>2060</v>
      </c>
      <c r="H1505" s="527" t="s">
        <v>2057</v>
      </c>
      <c r="I1505" s="527" t="s">
        <v>2057</v>
      </c>
      <c r="J1505" s="527" t="s">
        <v>2048</v>
      </c>
      <c r="K1505" s="527" t="s">
        <v>2048</v>
      </c>
      <c r="L1505" s="402" t="s">
        <v>580</v>
      </c>
      <c r="M1505" s="501" t="s">
        <v>1876</v>
      </c>
      <c r="N1505" s="501" t="s">
        <v>1682</v>
      </c>
      <c r="O1505" t="s">
        <v>580</v>
      </c>
      <c r="P1505" t="e">
        <v>#N/A</v>
      </c>
      <c r="Q1505" s="493">
        <v>8022.9</v>
      </c>
      <c r="R1505">
        <v>30</v>
      </c>
      <c r="U1505" s="500" t="s">
        <v>206</v>
      </c>
      <c r="V1505" s="501">
        <v>0</v>
      </c>
    </row>
    <row r="1506" spans="1:22">
      <c r="L1506" s="402"/>
      <c r="Q1506" s="493" t="s">
        <v>2047</v>
      </c>
    </row>
    <row r="1507" spans="1:22" ht="15.5">
      <c r="A1507" s="503">
        <v>6</v>
      </c>
      <c r="B1507" s="531">
        <v>5</v>
      </c>
      <c r="C1507" s="531" t="s">
        <v>2115</v>
      </c>
      <c r="D1507" s="494">
        <v>1</v>
      </c>
      <c r="E1507" s="531" t="s">
        <v>2060</v>
      </c>
      <c r="F1507" s="531" t="s">
        <v>2140</v>
      </c>
      <c r="G1507" s="531" t="s">
        <v>2079</v>
      </c>
      <c r="H1507" s="505"/>
      <c r="I1507" s="505"/>
      <c r="J1507" s="505"/>
      <c r="K1507" s="505"/>
      <c r="L1507" s="402"/>
      <c r="M1507" s="505" t="s">
        <v>3485</v>
      </c>
      <c r="N1507" s="505" t="s">
        <v>3486</v>
      </c>
      <c r="Q1507" s="493" t="s">
        <v>2047</v>
      </c>
    </row>
    <row r="1508" spans="1:22" ht="15.5">
      <c r="A1508" s="503">
        <v>7</v>
      </c>
      <c r="B1508" s="531">
        <v>5</v>
      </c>
      <c r="C1508" s="531" t="s">
        <v>2115</v>
      </c>
      <c r="D1508" s="494">
        <v>1</v>
      </c>
      <c r="E1508" s="531" t="s">
        <v>2060</v>
      </c>
      <c r="F1508" s="531" t="s">
        <v>2140</v>
      </c>
      <c r="G1508" s="531" t="s">
        <v>2079</v>
      </c>
      <c r="H1508" s="531" t="s">
        <v>2057</v>
      </c>
      <c r="I1508" s="505"/>
      <c r="J1508" s="505"/>
      <c r="K1508" s="505"/>
      <c r="L1508" s="402"/>
      <c r="M1508" s="505" t="s">
        <v>3487</v>
      </c>
      <c r="N1508" s="505" t="s">
        <v>3486</v>
      </c>
      <c r="Q1508" s="493" t="s">
        <v>2047</v>
      </c>
    </row>
    <row r="1509" spans="1:22" ht="15.5">
      <c r="A1509" s="503">
        <v>8</v>
      </c>
      <c r="B1509" s="531">
        <v>5</v>
      </c>
      <c r="C1509" s="531" t="s">
        <v>2115</v>
      </c>
      <c r="D1509" s="494">
        <v>1</v>
      </c>
      <c r="E1509" s="531" t="s">
        <v>2060</v>
      </c>
      <c r="F1509" s="531" t="s">
        <v>2140</v>
      </c>
      <c r="G1509" s="531" t="s">
        <v>2079</v>
      </c>
      <c r="H1509" s="531" t="s">
        <v>2057</v>
      </c>
      <c r="I1509" s="531" t="s">
        <v>2057</v>
      </c>
      <c r="J1509" s="505"/>
      <c r="K1509" s="505"/>
      <c r="L1509" s="402"/>
      <c r="M1509" s="505" t="s">
        <v>3488</v>
      </c>
      <c r="N1509" s="505" t="s">
        <v>3486</v>
      </c>
      <c r="Q1509" s="493" t="s">
        <v>2047</v>
      </c>
    </row>
    <row r="1510" spans="1:22" ht="15.5">
      <c r="A1510" s="503">
        <v>9</v>
      </c>
      <c r="B1510" s="531">
        <v>5</v>
      </c>
      <c r="C1510" s="531" t="s">
        <v>2115</v>
      </c>
      <c r="D1510" s="494">
        <v>1</v>
      </c>
      <c r="E1510" s="531" t="s">
        <v>2060</v>
      </c>
      <c r="F1510" s="531" t="s">
        <v>2140</v>
      </c>
      <c r="G1510" s="531" t="s">
        <v>2079</v>
      </c>
      <c r="H1510" s="531" t="s">
        <v>2057</v>
      </c>
      <c r="I1510" s="531" t="s">
        <v>2057</v>
      </c>
      <c r="J1510" s="531" t="s">
        <v>2048</v>
      </c>
      <c r="K1510" s="505"/>
      <c r="L1510" s="402"/>
      <c r="M1510" s="505" t="s">
        <v>3489</v>
      </c>
      <c r="N1510" s="505" t="s">
        <v>1655</v>
      </c>
      <c r="Q1510" s="493" t="s">
        <v>2047</v>
      </c>
    </row>
    <row r="1511" spans="1:22" ht="15.5">
      <c r="A1511" s="508">
        <v>10</v>
      </c>
      <c r="B1511" s="527">
        <v>5</v>
      </c>
      <c r="C1511" s="527" t="s">
        <v>2115</v>
      </c>
      <c r="D1511" s="510">
        <v>1</v>
      </c>
      <c r="E1511" s="527" t="s">
        <v>2060</v>
      </c>
      <c r="F1511" s="527" t="s">
        <v>2140</v>
      </c>
      <c r="G1511" s="527" t="s">
        <v>2079</v>
      </c>
      <c r="H1511" s="527" t="s">
        <v>2057</v>
      </c>
      <c r="I1511" s="527" t="s">
        <v>2057</v>
      </c>
      <c r="J1511" s="527" t="s">
        <v>2048</v>
      </c>
      <c r="K1511" s="527" t="s">
        <v>2048</v>
      </c>
      <c r="L1511" s="402" t="s">
        <v>532</v>
      </c>
      <c r="M1511" s="501" t="s">
        <v>1849</v>
      </c>
      <c r="N1511" s="501" t="s">
        <v>1655</v>
      </c>
      <c r="O1511" t="s">
        <v>532</v>
      </c>
      <c r="P1511" t="e">
        <v>#N/A</v>
      </c>
      <c r="Q1511" s="493">
        <v>502.51</v>
      </c>
      <c r="R1511" t="s">
        <v>2741</v>
      </c>
      <c r="U1511" s="500" t="s">
        <v>206</v>
      </c>
      <c r="V1511" s="501">
        <v>0</v>
      </c>
    </row>
    <row r="1512" spans="1:22" ht="15.5">
      <c r="A1512" s="508"/>
      <c r="B1512" s="527"/>
      <c r="C1512" s="527"/>
      <c r="D1512" s="510"/>
      <c r="E1512" s="527"/>
      <c r="F1512" s="527"/>
      <c r="G1512" s="527"/>
      <c r="H1512" s="527"/>
      <c r="I1512" s="527"/>
      <c r="J1512" s="527"/>
      <c r="K1512" s="527"/>
      <c r="L1512" s="402"/>
      <c r="M1512" s="501"/>
      <c r="N1512" s="501"/>
      <c r="U1512" s="500"/>
      <c r="V1512" s="501"/>
    </row>
    <row r="1513" spans="1:22" ht="15.5">
      <c r="A1513" s="503">
        <v>6</v>
      </c>
      <c r="B1513" s="531">
        <v>5</v>
      </c>
      <c r="C1513" s="531" t="s">
        <v>2115</v>
      </c>
      <c r="D1513" s="494">
        <v>1</v>
      </c>
      <c r="E1513" s="531" t="s">
        <v>2060</v>
      </c>
      <c r="F1513" s="531" t="s">
        <v>2140</v>
      </c>
      <c r="G1513" s="531" t="s">
        <v>2081</v>
      </c>
      <c r="H1513" s="531"/>
      <c r="I1513" s="505"/>
      <c r="J1513" s="505"/>
      <c r="K1513" s="505"/>
      <c r="L1513" s="402"/>
      <c r="M1513" s="505" t="s">
        <v>3490</v>
      </c>
      <c r="N1513" s="505" t="s">
        <v>1784</v>
      </c>
      <c r="U1513" s="500"/>
      <c r="V1513" s="501"/>
    </row>
    <row r="1514" spans="1:22" ht="15.5">
      <c r="A1514" s="503">
        <v>7</v>
      </c>
      <c r="B1514" s="531">
        <v>5</v>
      </c>
      <c r="C1514" s="531" t="s">
        <v>2115</v>
      </c>
      <c r="D1514" s="494">
        <v>1</v>
      </c>
      <c r="E1514" s="531" t="s">
        <v>2060</v>
      </c>
      <c r="F1514" s="531" t="s">
        <v>2140</v>
      </c>
      <c r="G1514" s="531" t="s">
        <v>2081</v>
      </c>
      <c r="H1514" s="531" t="s">
        <v>2057</v>
      </c>
      <c r="I1514" s="531"/>
      <c r="J1514" s="505"/>
      <c r="K1514" s="505"/>
      <c r="L1514" s="402"/>
      <c r="M1514" s="505" t="s">
        <v>3491</v>
      </c>
      <c r="N1514" s="505" t="s">
        <v>1784</v>
      </c>
      <c r="Q1514" s="493" t="s">
        <v>2047</v>
      </c>
    </row>
    <row r="1515" spans="1:22" ht="15.5">
      <c r="A1515" s="503">
        <v>8</v>
      </c>
      <c r="B1515" s="531">
        <v>5</v>
      </c>
      <c r="C1515" s="531" t="s">
        <v>2115</v>
      </c>
      <c r="D1515" s="494">
        <v>1</v>
      </c>
      <c r="E1515" s="531" t="s">
        <v>2060</v>
      </c>
      <c r="F1515" s="531" t="s">
        <v>2140</v>
      </c>
      <c r="G1515" s="531" t="s">
        <v>2081</v>
      </c>
      <c r="H1515" s="531" t="s">
        <v>2057</v>
      </c>
      <c r="I1515" s="531" t="s">
        <v>2057</v>
      </c>
      <c r="J1515" s="505"/>
      <c r="K1515" s="505"/>
      <c r="L1515" s="402"/>
      <c r="M1515" s="505" t="s">
        <v>3492</v>
      </c>
      <c r="N1515" s="505" t="s">
        <v>1784</v>
      </c>
    </row>
    <row r="1516" spans="1:22" ht="15.5">
      <c r="A1516" s="503">
        <v>9</v>
      </c>
      <c r="B1516" s="531">
        <v>5</v>
      </c>
      <c r="C1516" s="531" t="s">
        <v>2115</v>
      </c>
      <c r="D1516" s="494">
        <v>1</v>
      </c>
      <c r="E1516" s="531" t="s">
        <v>2060</v>
      </c>
      <c r="F1516" s="531" t="s">
        <v>2140</v>
      </c>
      <c r="G1516" s="531" t="s">
        <v>2081</v>
      </c>
      <c r="H1516" s="531" t="s">
        <v>2057</v>
      </c>
      <c r="I1516" s="531" t="s">
        <v>2057</v>
      </c>
      <c r="J1516" s="531" t="s">
        <v>2119</v>
      </c>
      <c r="K1516" s="505"/>
      <c r="L1516" s="402"/>
      <c r="M1516" s="505" t="s">
        <v>3493</v>
      </c>
      <c r="N1516" s="505" t="s">
        <v>1784</v>
      </c>
      <c r="Q1516" s="493" t="s">
        <v>2047</v>
      </c>
    </row>
    <row r="1517" spans="1:22" ht="15.5">
      <c r="A1517" s="508">
        <v>10</v>
      </c>
      <c r="B1517" s="527">
        <v>5</v>
      </c>
      <c r="C1517" s="527" t="s">
        <v>2115</v>
      </c>
      <c r="D1517" s="510">
        <v>1</v>
      </c>
      <c r="E1517" s="527" t="s">
        <v>2060</v>
      </c>
      <c r="F1517" s="527" t="s">
        <v>2140</v>
      </c>
      <c r="G1517" s="527" t="s">
        <v>2081</v>
      </c>
      <c r="H1517" s="527" t="s">
        <v>2057</v>
      </c>
      <c r="I1517" s="527" t="s">
        <v>2057</v>
      </c>
      <c r="J1517" s="527" t="s">
        <v>2119</v>
      </c>
      <c r="K1517" s="527" t="s">
        <v>2048</v>
      </c>
      <c r="L1517" s="402" t="s">
        <v>531</v>
      </c>
      <c r="M1517" s="501" t="s">
        <v>1986</v>
      </c>
      <c r="N1517" s="501" t="s">
        <v>1784</v>
      </c>
      <c r="O1517" t="s">
        <v>531</v>
      </c>
      <c r="P1517" t="e">
        <v>#N/A</v>
      </c>
      <c r="Q1517" s="493">
        <v>15</v>
      </c>
      <c r="R1517">
        <v>30</v>
      </c>
      <c r="U1517" s="500" t="s">
        <v>206</v>
      </c>
      <c r="V1517" s="501">
        <v>0</v>
      </c>
    </row>
    <row r="1518" spans="1:22" ht="15.5">
      <c r="A1518" s="508"/>
      <c r="B1518" s="527"/>
      <c r="C1518" s="527"/>
      <c r="D1518" s="510"/>
      <c r="E1518" s="527"/>
      <c r="F1518" s="527"/>
      <c r="G1518" s="527"/>
      <c r="H1518" s="527"/>
      <c r="I1518" s="527"/>
      <c r="J1518" s="527"/>
      <c r="K1518" s="527"/>
      <c r="L1518" s="402"/>
      <c r="M1518" s="501"/>
      <c r="N1518" s="501"/>
      <c r="U1518" s="500"/>
      <c r="V1518" s="501"/>
    </row>
    <row r="1519" spans="1:22" ht="15.5">
      <c r="A1519" s="503">
        <v>3</v>
      </c>
      <c r="B1519" s="531">
        <v>5</v>
      </c>
      <c r="C1519" s="531" t="s">
        <v>2115</v>
      </c>
      <c r="D1519" s="494">
        <v>2</v>
      </c>
      <c r="E1519" s="505"/>
      <c r="F1519" s="505"/>
      <c r="G1519" s="505"/>
      <c r="H1519" s="505"/>
      <c r="I1519" s="505"/>
      <c r="J1519" s="505"/>
      <c r="K1519" s="505"/>
      <c r="L1519" s="402"/>
      <c r="M1519" s="505" t="s">
        <v>3494</v>
      </c>
      <c r="N1519" s="505" t="s">
        <v>3495</v>
      </c>
      <c r="U1519" s="500"/>
      <c r="V1519" s="501"/>
    </row>
    <row r="1520" spans="1:22" ht="15.5">
      <c r="A1520" s="503">
        <v>4</v>
      </c>
      <c r="B1520" s="531">
        <v>5</v>
      </c>
      <c r="C1520" s="531" t="s">
        <v>2115</v>
      </c>
      <c r="D1520" s="494">
        <v>2</v>
      </c>
      <c r="E1520" s="531" t="s">
        <v>2060</v>
      </c>
      <c r="F1520" s="531"/>
      <c r="G1520" s="505"/>
      <c r="H1520" s="505"/>
      <c r="I1520" s="505"/>
      <c r="J1520" s="505"/>
      <c r="K1520" s="505"/>
      <c r="L1520" s="402"/>
      <c r="M1520" s="505" t="s">
        <v>3496</v>
      </c>
      <c r="N1520" s="505" t="s">
        <v>3497</v>
      </c>
      <c r="U1520" s="500"/>
      <c r="V1520" s="501"/>
    </row>
    <row r="1521" spans="1:22" ht="15.5">
      <c r="A1521" s="503">
        <v>5</v>
      </c>
      <c r="B1521" s="531">
        <v>5</v>
      </c>
      <c r="C1521" s="531" t="s">
        <v>2115</v>
      </c>
      <c r="D1521" s="494">
        <v>2</v>
      </c>
      <c r="E1521" s="531" t="s">
        <v>2060</v>
      </c>
      <c r="F1521" s="531" t="s">
        <v>2140</v>
      </c>
      <c r="G1521" s="505"/>
      <c r="H1521" s="505"/>
      <c r="I1521" s="505"/>
      <c r="J1521" s="505"/>
      <c r="K1521" s="505"/>
      <c r="L1521" s="402"/>
      <c r="M1521" s="505" t="s">
        <v>3498</v>
      </c>
      <c r="N1521" s="505" t="s">
        <v>1751</v>
      </c>
      <c r="U1521" s="500"/>
      <c r="V1521" s="501"/>
    </row>
    <row r="1522" spans="1:22" ht="15.5">
      <c r="A1522" s="503">
        <v>6</v>
      </c>
      <c r="B1522" s="531">
        <v>5</v>
      </c>
      <c r="C1522" s="531" t="s">
        <v>2115</v>
      </c>
      <c r="D1522" s="494">
        <v>2</v>
      </c>
      <c r="E1522" s="531" t="s">
        <v>2060</v>
      </c>
      <c r="F1522" s="531" t="s">
        <v>2140</v>
      </c>
      <c r="G1522" s="531" t="s">
        <v>2081</v>
      </c>
      <c r="H1522" s="531"/>
      <c r="I1522" s="505"/>
      <c r="J1522" s="505"/>
      <c r="K1522" s="505"/>
      <c r="L1522" s="402"/>
      <c r="M1522" s="505" t="s">
        <v>3499</v>
      </c>
      <c r="N1522" s="505" t="s">
        <v>1751</v>
      </c>
      <c r="U1522" s="500"/>
      <c r="V1522" s="501"/>
    </row>
    <row r="1523" spans="1:22" ht="15.5">
      <c r="A1523" s="503">
        <v>7</v>
      </c>
      <c r="B1523" s="531">
        <v>5</v>
      </c>
      <c r="C1523" s="531" t="s">
        <v>2115</v>
      </c>
      <c r="D1523" s="494">
        <v>2</v>
      </c>
      <c r="E1523" s="531" t="s">
        <v>2060</v>
      </c>
      <c r="F1523" s="531" t="s">
        <v>2140</v>
      </c>
      <c r="G1523" s="531" t="s">
        <v>2081</v>
      </c>
      <c r="H1523" s="531" t="s">
        <v>2057</v>
      </c>
      <c r="I1523" s="531"/>
      <c r="J1523" s="531"/>
      <c r="K1523" s="505"/>
      <c r="L1523" s="402"/>
      <c r="M1523" s="505" t="s">
        <v>3500</v>
      </c>
      <c r="N1523" s="505" t="s">
        <v>1751</v>
      </c>
      <c r="U1523" s="500"/>
      <c r="V1523" s="501"/>
    </row>
    <row r="1524" spans="1:22" ht="15.5">
      <c r="A1524" s="503">
        <v>8</v>
      </c>
      <c r="B1524" s="531">
        <v>5</v>
      </c>
      <c r="C1524" s="531" t="s">
        <v>2115</v>
      </c>
      <c r="D1524" s="494">
        <v>2</v>
      </c>
      <c r="E1524" s="531" t="s">
        <v>2060</v>
      </c>
      <c r="F1524" s="531" t="s">
        <v>2140</v>
      </c>
      <c r="G1524" s="531" t="s">
        <v>2081</v>
      </c>
      <c r="H1524" s="531" t="s">
        <v>2057</v>
      </c>
      <c r="I1524" s="531" t="s">
        <v>2057</v>
      </c>
      <c r="J1524" s="531"/>
      <c r="K1524" s="505"/>
      <c r="L1524" s="402"/>
      <c r="M1524" s="505" t="s">
        <v>3501</v>
      </c>
      <c r="N1524" s="505" t="s">
        <v>1751</v>
      </c>
      <c r="U1524" s="500"/>
      <c r="V1524" s="501"/>
    </row>
    <row r="1525" spans="1:22" ht="15.5">
      <c r="A1525" s="503">
        <v>9</v>
      </c>
      <c r="B1525" s="531">
        <v>5</v>
      </c>
      <c r="C1525" s="531" t="s">
        <v>2115</v>
      </c>
      <c r="D1525" s="494">
        <v>2</v>
      </c>
      <c r="E1525" s="531" t="s">
        <v>2060</v>
      </c>
      <c r="F1525" s="531" t="s">
        <v>2140</v>
      </c>
      <c r="G1525" s="531" t="s">
        <v>2081</v>
      </c>
      <c r="H1525" s="531" t="s">
        <v>2057</v>
      </c>
      <c r="I1525" s="531" t="s">
        <v>2057</v>
      </c>
      <c r="J1525" s="531" t="s">
        <v>2119</v>
      </c>
      <c r="K1525" s="505"/>
      <c r="L1525" s="402"/>
      <c r="M1525" s="505" t="s">
        <v>3502</v>
      </c>
      <c r="N1525" s="505" t="s">
        <v>1751</v>
      </c>
      <c r="Q1525" s="493" t="s">
        <v>2047</v>
      </c>
    </row>
    <row r="1526" spans="1:22" ht="15.5">
      <c r="A1526" s="508">
        <v>10</v>
      </c>
      <c r="B1526" s="527">
        <v>5</v>
      </c>
      <c r="C1526" s="527" t="s">
        <v>2115</v>
      </c>
      <c r="D1526" s="510">
        <v>2</v>
      </c>
      <c r="E1526" s="527" t="s">
        <v>2060</v>
      </c>
      <c r="F1526" s="527" t="s">
        <v>2140</v>
      </c>
      <c r="G1526" s="527" t="s">
        <v>2081</v>
      </c>
      <c r="H1526" s="527" t="s">
        <v>2057</v>
      </c>
      <c r="I1526" s="527" t="s">
        <v>2057</v>
      </c>
      <c r="J1526" s="527" t="s">
        <v>2119</v>
      </c>
      <c r="K1526" s="527" t="s">
        <v>2048</v>
      </c>
      <c r="L1526" s="402" t="s">
        <v>529</v>
      </c>
      <c r="M1526" s="501" t="s">
        <v>1930</v>
      </c>
      <c r="N1526" s="501" t="s">
        <v>1751</v>
      </c>
      <c r="O1526" t="s">
        <v>529</v>
      </c>
      <c r="P1526" t="e">
        <v>#N/A</v>
      </c>
      <c r="Q1526" s="493">
        <v>7297.12</v>
      </c>
      <c r="R1526">
        <v>30</v>
      </c>
      <c r="U1526" s="500" t="s">
        <v>206</v>
      </c>
      <c r="V1526" s="501">
        <v>0</v>
      </c>
    </row>
    <row r="1527" spans="1:22" ht="15.5">
      <c r="A1527" s="508"/>
      <c r="B1527" s="527"/>
      <c r="C1527" s="527"/>
      <c r="D1527" s="510"/>
      <c r="E1527" s="527"/>
      <c r="F1527" s="527"/>
      <c r="G1527" s="527"/>
      <c r="H1527" s="527"/>
      <c r="I1527" s="527"/>
      <c r="J1527" s="527"/>
      <c r="K1527" s="527"/>
      <c r="L1527" s="402"/>
      <c r="M1527" s="501"/>
      <c r="N1527" s="501"/>
      <c r="U1527" s="500"/>
      <c r="V1527" s="501"/>
    </row>
    <row r="1528" spans="1:22" ht="15.5">
      <c r="A1528" s="503">
        <v>5</v>
      </c>
      <c r="B1528" s="531">
        <v>5</v>
      </c>
      <c r="C1528" s="531" t="s">
        <v>2115</v>
      </c>
      <c r="D1528" s="494">
        <v>1</v>
      </c>
      <c r="E1528" s="531" t="s">
        <v>2060</v>
      </c>
      <c r="F1528" s="531" t="s">
        <v>2144</v>
      </c>
      <c r="G1528" s="505"/>
      <c r="H1528" s="505"/>
      <c r="I1528" s="505"/>
      <c r="J1528" s="505"/>
      <c r="K1528" s="505"/>
      <c r="L1528" s="402"/>
      <c r="M1528" s="505" t="s">
        <v>3503</v>
      </c>
      <c r="N1528" s="505" t="s">
        <v>3504</v>
      </c>
      <c r="Q1528" s="493" t="s">
        <v>2047</v>
      </c>
    </row>
    <row r="1529" spans="1:22" ht="15.5">
      <c r="A1529" s="503">
        <v>6</v>
      </c>
      <c r="B1529" s="531">
        <v>5</v>
      </c>
      <c r="C1529" s="531" t="s">
        <v>2115</v>
      </c>
      <c r="D1529" s="494">
        <v>1</v>
      </c>
      <c r="E1529" s="531" t="s">
        <v>2060</v>
      </c>
      <c r="F1529" s="531" t="s">
        <v>2144</v>
      </c>
      <c r="G1529" s="531" t="s">
        <v>2060</v>
      </c>
      <c r="H1529" s="505"/>
      <c r="I1529" s="505"/>
      <c r="J1529" s="505"/>
      <c r="K1529" s="505"/>
      <c r="L1529" s="402"/>
      <c r="M1529" s="505" t="s">
        <v>3505</v>
      </c>
      <c r="N1529" s="505" t="s">
        <v>3504</v>
      </c>
      <c r="Q1529" s="493" t="s">
        <v>2047</v>
      </c>
    </row>
    <row r="1530" spans="1:22" ht="15.5">
      <c r="A1530" s="503">
        <v>7</v>
      </c>
      <c r="B1530" s="531">
        <v>5</v>
      </c>
      <c r="C1530" s="531" t="s">
        <v>2115</v>
      </c>
      <c r="D1530" s="494">
        <v>1</v>
      </c>
      <c r="E1530" s="531" t="s">
        <v>2060</v>
      </c>
      <c r="F1530" s="531" t="s">
        <v>2144</v>
      </c>
      <c r="G1530" s="531" t="s">
        <v>2060</v>
      </c>
      <c r="H1530" s="531" t="s">
        <v>2057</v>
      </c>
      <c r="I1530" s="505"/>
      <c r="J1530" s="505"/>
      <c r="K1530" s="505"/>
      <c r="L1530" s="402"/>
      <c r="M1530" s="505" t="s">
        <v>3506</v>
      </c>
      <c r="N1530" s="505" t="s">
        <v>3504</v>
      </c>
      <c r="Q1530" s="493" t="s">
        <v>2047</v>
      </c>
    </row>
    <row r="1531" spans="1:22" ht="15.5">
      <c r="A1531" s="503">
        <v>8</v>
      </c>
      <c r="B1531" s="531">
        <v>5</v>
      </c>
      <c r="C1531" s="531" t="s">
        <v>2115</v>
      </c>
      <c r="D1531" s="494">
        <v>1</v>
      </c>
      <c r="E1531" s="531" t="s">
        <v>2060</v>
      </c>
      <c r="F1531" s="531" t="s">
        <v>2144</v>
      </c>
      <c r="G1531" s="531" t="s">
        <v>2060</v>
      </c>
      <c r="H1531" s="531" t="s">
        <v>2057</v>
      </c>
      <c r="I1531" s="531" t="s">
        <v>2057</v>
      </c>
      <c r="J1531" s="505"/>
      <c r="K1531" s="505"/>
      <c r="L1531" s="402"/>
      <c r="M1531" s="505" t="s">
        <v>3507</v>
      </c>
      <c r="N1531" s="505" t="s">
        <v>3504</v>
      </c>
      <c r="Q1531" s="493" t="s">
        <v>2047</v>
      </c>
    </row>
    <row r="1532" spans="1:22" ht="15.5">
      <c r="A1532" s="503">
        <v>9</v>
      </c>
      <c r="B1532" s="531">
        <v>5</v>
      </c>
      <c r="C1532" s="531" t="s">
        <v>2115</v>
      </c>
      <c r="D1532" s="494">
        <v>1</v>
      </c>
      <c r="E1532" s="531" t="s">
        <v>2060</v>
      </c>
      <c r="F1532" s="531" t="s">
        <v>2144</v>
      </c>
      <c r="G1532" s="531" t="s">
        <v>2060</v>
      </c>
      <c r="H1532" s="531" t="s">
        <v>2057</v>
      </c>
      <c r="I1532" s="531" t="s">
        <v>2057</v>
      </c>
      <c r="J1532" s="531" t="s">
        <v>2048</v>
      </c>
      <c r="K1532" s="505"/>
      <c r="L1532" s="402"/>
      <c r="M1532" s="505" t="s">
        <v>3508</v>
      </c>
      <c r="N1532" s="505" t="s">
        <v>1620</v>
      </c>
      <c r="Q1532" s="493" t="s">
        <v>2047</v>
      </c>
    </row>
    <row r="1533" spans="1:22" ht="15.5">
      <c r="A1533" s="508">
        <v>10</v>
      </c>
      <c r="B1533" s="527">
        <v>5</v>
      </c>
      <c r="C1533" s="527" t="s">
        <v>2115</v>
      </c>
      <c r="D1533" s="510">
        <v>1</v>
      </c>
      <c r="E1533" s="527" t="s">
        <v>2060</v>
      </c>
      <c r="F1533" s="527" t="s">
        <v>2144</v>
      </c>
      <c r="G1533" s="527" t="s">
        <v>2060</v>
      </c>
      <c r="H1533" s="527" t="s">
        <v>2057</v>
      </c>
      <c r="I1533" s="527" t="s">
        <v>2057</v>
      </c>
      <c r="J1533" s="527" t="s">
        <v>2048</v>
      </c>
      <c r="K1533" s="527" t="s">
        <v>2048</v>
      </c>
      <c r="L1533" s="402" t="s">
        <v>1316</v>
      </c>
      <c r="M1533" s="501" t="s">
        <v>1816</v>
      </c>
      <c r="N1533" s="501" t="s">
        <v>1620</v>
      </c>
      <c r="O1533" t="s">
        <v>1316</v>
      </c>
      <c r="P1533" t="e">
        <v>#N/A</v>
      </c>
      <c r="Q1533" s="493">
        <v>3656.39</v>
      </c>
      <c r="R1533">
        <v>30</v>
      </c>
      <c r="U1533" s="500" t="s">
        <v>206</v>
      </c>
      <c r="V1533" s="501">
        <v>0</v>
      </c>
    </row>
    <row r="1534" spans="1:22" ht="15.5">
      <c r="B1534" s="527"/>
      <c r="C1534" s="527"/>
      <c r="D1534" s="510"/>
      <c r="E1534" s="527"/>
      <c r="F1534" s="527"/>
      <c r="G1534" s="527"/>
      <c r="H1534" s="527"/>
      <c r="I1534" s="527"/>
      <c r="J1534" s="527"/>
      <c r="K1534" s="527"/>
      <c r="L1534" s="402"/>
      <c r="M1534" s="501"/>
      <c r="N1534" s="501"/>
      <c r="Q1534" s="493" t="s">
        <v>2047</v>
      </c>
    </row>
    <row r="1535" spans="1:22" ht="15.5">
      <c r="A1535" s="503">
        <v>9</v>
      </c>
      <c r="B1535" s="531">
        <v>5</v>
      </c>
      <c r="C1535" s="531" t="s">
        <v>2115</v>
      </c>
      <c r="D1535" s="494">
        <v>1</v>
      </c>
      <c r="E1535" s="531" t="s">
        <v>2060</v>
      </c>
      <c r="F1535" s="531" t="s">
        <v>2144</v>
      </c>
      <c r="G1535" s="531" t="s">
        <v>2060</v>
      </c>
      <c r="H1535" s="531" t="s">
        <v>2057</v>
      </c>
      <c r="I1535" s="531" t="s">
        <v>2057</v>
      </c>
      <c r="J1535" s="531" t="s">
        <v>2060</v>
      </c>
      <c r="K1535" s="505"/>
      <c r="L1535" s="402"/>
      <c r="M1535" s="505" t="s">
        <v>3509</v>
      </c>
      <c r="N1535" s="505" t="s">
        <v>3510</v>
      </c>
      <c r="Q1535" s="493" t="s">
        <v>2047</v>
      </c>
    </row>
    <row r="1536" spans="1:22" ht="15.5">
      <c r="A1536" s="508">
        <v>10</v>
      </c>
      <c r="B1536" s="527">
        <v>5</v>
      </c>
      <c r="C1536" s="527" t="s">
        <v>2115</v>
      </c>
      <c r="D1536" s="510">
        <v>1</v>
      </c>
      <c r="E1536" s="527" t="s">
        <v>2060</v>
      </c>
      <c r="F1536" s="527" t="s">
        <v>2144</v>
      </c>
      <c r="G1536" s="527" t="s">
        <v>2060</v>
      </c>
      <c r="H1536" s="527" t="s">
        <v>2057</v>
      </c>
      <c r="I1536" s="527" t="s">
        <v>2057</v>
      </c>
      <c r="J1536" s="527" t="s">
        <v>2060</v>
      </c>
      <c r="K1536" s="527" t="s">
        <v>2048</v>
      </c>
      <c r="L1536" s="402"/>
      <c r="M1536" s="501" t="s">
        <v>3511</v>
      </c>
      <c r="N1536" s="501" t="s">
        <v>3510</v>
      </c>
      <c r="Q1536" s="493" t="s">
        <v>2047</v>
      </c>
    </row>
    <row r="1537" spans="1:22" ht="15.5">
      <c r="B1537" s="527"/>
      <c r="C1537" s="527"/>
      <c r="D1537" s="510"/>
      <c r="E1537" s="527"/>
      <c r="F1537" s="527"/>
      <c r="G1537" s="527"/>
      <c r="H1537" s="527"/>
      <c r="I1537" s="527"/>
      <c r="J1537" s="527"/>
      <c r="K1537" s="527"/>
      <c r="L1537" s="402"/>
      <c r="M1537" s="501"/>
      <c r="N1537" s="501"/>
      <c r="Q1537" s="493" t="s">
        <v>2047</v>
      </c>
    </row>
    <row r="1538" spans="1:22" ht="15.5">
      <c r="A1538" s="503">
        <v>9</v>
      </c>
      <c r="B1538" s="531">
        <v>5</v>
      </c>
      <c r="C1538" s="531" t="s">
        <v>2115</v>
      </c>
      <c r="D1538" s="494">
        <v>1</v>
      </c>
      <c r="E1538" s="531" t="s">
        <v>2060</v>
      </c>
      <c r="F1538" s="531" t="s">
        <v>2144</v>
      </c>
      <c r="G1538" s="531" t="s">
        <v>2060</v>
      </c>
      <c r="H1538" s="531" t="s">
        <v>2057</v>
      </c>
      <c r="I1538" s="531" t="s">
        <v>2057</v>
      </c>
      <c r="J1538" s="531" t="s">
        <v>2053</v>
      </c>
      <c r="K1538" s="505"/>
      <c r="L1538" s="402"/>
      <c r="M1538" s="505" t="s">
        <v>3512</v>
      </c>
      <c r="N1538" s="505" t="s">
        <v>1786</v>
      </c>
      <c r="Q1538" s="493" t="s">
        <v>2047</v>
      </c>
    </row>
    <row r="1539" spans="1:22" ht="15.5">
      <c r="A1539" s="508">
        <v>10</v>
      </c>
      <c r="B1539" s="527">
        <v>5</v>
      </c>
      <c r="C1539" s="527" t="s">
        <v>2115</v>
      </c>
      <c r="D1539" s="510">
        <v>1</v>
      </c>
      <c r="E1539" s="527" t="s">
        <v>2060</v>
      </c>
      <c r="F1539" s="527" t="s">
        <v>2144</v>
      </c>
      <c r="G1539" s="527" t="s">
        <v>2060</v>
      </c>
      <c r="H1539" s="527" t="s">
        <v>2057</v>
      </c>
      <c r="I1539" s="527" t="s">
        <v>2057</v>
      </c>
      <c r="J1539" s="527" t="s">
        <v>2053</v>
      </c>
      <c r="K1539" s="527" t="s">
        <v>2048</v>
      </c>
      <c r="L1539" s="402" t="s">
        <v>1310</v>
      </c>
      <c r="M1539" s="501" t="s">
        <v>1987</v>
      </c>
      <c r="N1539" s="501" t="s">
        <v>1786</v>
      </c>
      <c r="O1539" t="s">
        <v>1310</v>
      </c>
      <c r="P1539" t="e">
        <v>#N/A</v>
      </c>
      <c r="Q1539" s="493">
        <v>2590</v>
      </c>
      <c r="R1539">
        <v>30</v>
      </c>
      <c r="U1539" s="500" t="s">
        <v>206</v>
      </c>
      <c r="V1539" s="501">
        <v>0</v>
      </c>
    </row>
    <row r="1540" spans="1:22" ht="15.5">
      <c r="B1540" s="527"/>
      <c r="C1540" s="527"/>
      <c r="D1540" s="510"/>
      <c r="E1540" s="527"/>
      <c r="F1540" s="527"/>
      <c r="G1540" s="527"/>
      <c r="H1540" s="527"/>
      <c r="I1540" s="527"/>
      <c r="J1540" s="527"/>
      <c r="K1540" s="527"/>
      <c r="L1540" s="402"/>
      <c r="M1540" s="501"/>
      <c r="N1540" s="501"/>
      <c r="Q1540" s="493" t="s">
        <v>2047</v>
      </c>
    </row>
    <row r="1541" spans="1:22" ht="15.5">
      <c r="A1541" s="503">
        <v>5</v>
      </c>
      <c r="B1541" s="531">
        <v>5</v>
      </c>
      <c r="C1541" s="531" t="s">
        <v>2115</v>
      </c>
      <c r="D1541" s="494">
        <v>1</v>
      </c>
      <c r="E1541" s="531" t="s">
        <v>2060</v>
      </c>
      <c r="F1541" s="531" t="s">
        <v>2146</v>
      </c>
      <c r="G1541" s="505"/>
      <c r="H1541" s="505"/>
      <c r="I1541" s="505"/>
      <c r="J1541" s="505"/>
      <c r="K1541" s="505"/>
      <c r="L1541" s="402"/>
      <c r="M1541" s="505" t="s">
        <v>3513</v>
      </c>
      <c r="N1541" s="505" t="s">
        <v>3514</v>
      </c>
      <c r="Q1541" s="493" t="s">
        <v>2047</v>
      </c>
    </row>
    <row r="1542" spans="1:22" ht="15.5">
      <c r="A1542" s="503">
        <v>6</v>
      </c>
      <c r="B1542" s="531">
        <v>5</v>
      </c>
      <c r="C1542" s="531" t="s">
        <v>2115</v>
      </c>
      <c r="D1542" s="494">
        <v>1</v>
      </c>
      <c r="E1542" s="531" t="s">
        <v>2060</v>
      </c>
      <c r="F1542" s="531" t="s">
        <v>2146</v>
      </c>
      <c r="G1542" s="531" t="s">
        <v>2057</v>
      </c>
      <c r="H1542" s="505"/>
      <c r="I1542" s="505"/>
      <c r="J1542" s="505"/>
      <c r="K1542" s="505"/>
      <c r="L1542" s="402"/>
      <c r="M1542" s="505" t="s">
        <v>3515</v>
      </c>
      <c r="N1542" s="505" t="s">
        <v>3514</v>
      </c>
      <c r="Q1542" s="493" t="s">
        <v>2047</v>
      </c>
    </row>
    <row r="1543" spans="1:22" ht="15.5">
      <c r="A1543" s="503">
        <v>7</v>
      </c>
      <c r="B1543" s="531">
        <v>5</v>
      </c>
      <c r="C1543" s="531" t="s">
        <v>2115</v>
      </c>
      <c r="D1543" s="494">
        <v>1</v>
      </c>
      <c r="E1543" s="531" t="s">
        <v>2060</v>
      </c>
      <c r="F1543" s="531" t="s">
        <v>2146</v>
      </c>
      <c r="G1543" s="531" t="s">
        <v>2057</v>
      </c>
      <c r="H1543" s="531" t="s">
        <v>2057</v>
      </c>
      <c r="I1543" s="505"/>
      <c r="J1543" s="505"/>
      <c r="K1543" s="505"/>
      <c r="L1543" s="402"/>
      <c r="M1543" s="505" t="s">
        <v>3516</v>
      </c>
      <c r="N1543" s="505" t="s">
        <v>3514</v>
      </c>
      <c r="Q1543" s="493" t="s">
        <v>2047</v>
      </c>
    </row>
    <row r="1544" spans="1:22" ht="15.5">
      <c r="A1544" s="503">
        <v>8</v>
      </c>
      <c r="B1544" s="531">
        <v>5</v>
      </c>
      <c r="C1544" s="531" t="s">
        <v>2115</v>
      </c>
      <c r="D1544" s="494">
        <v>1</v>
      </c>
      <c r="E1544" s="531" t="s">
        <v>2060</v>
      </c>
      <c r="F1544" s="531" t="s">
        <v>2146</v>
      </c>
      <c r="G1544" s="531" t="s">
        <v>2057</v>
      </c>
      <c r="H1544" s="531" t="s">
        <v>2057</v>
      </c>
      <c r="I1544" s="531" t="s">
        <v>2057</v>
      </c>
      <c r="J1544" s="505"/>
      <c r="K1544" s="505"/>
      <c r="L1544" s="402"/>
      <c r="M1544" s="505" t="s">
        <v>3517</v>
      </c>
      <c r="N1544" s="505" t="s">
        <v>3514</v>
      </c>
      <c r="Q1544" s="493" t="s">
        <v>2047</v>
      </c>
    </row>
    <row r="1545" spans="1:22" ht="15.5">
      <c r="A1545" s="503">
        <v>9</v>
      </c>
      <c r="B1545" s="531">
        <v>5</v>
      </c>
      <c r="C1545" s="531" t="s">
        <v>2115</v>
      </c>
      <c r="D1545" s="494">
        <v>1</v>
      </c>
      <c r="E1545" s="531" t="s">
        <v>2060</v>
      </c>
      <c r="F1545" s="531" t="s">
        <v>2146</v>
      </c>
      <c r="G1545" s="531" t="s">
        <v>2057</v>
      </c>
      <c r="H1545" s="531" t="s">
        <v>2057</v>
      </c>
      <c r="I1545" s="531" t="s">
        <v>2057</v>
      </c>
      <c r="J1545" s="531" t="s">
        <v>2048</v>
      </c>
      <c r="K1545" s="505"/>
      <c r="L1545" s="402"/>
      <c r="M1545" s="505" t="s">
        <v>3518</v>
      </c>
      <c r="N1545" s="505" t="s">
        <v>1636</v>
      </c>
      <c r="Q1545" s="493" t="s">
        <v>2047</v>
      </c>
    </row>
    <row r="1546" spans="1:22" ht="15.5">
      <c r="A1546" s="508">
        <v>10</v>
      </c>
      <c r="B1546" s="527">
        <v>5</v>
      </c>
      <c r="C1546" s="527" t="s">
        <v>2115</v>
      </c>
      <c r="D1546" s="510">
        <v>1</v>
      </c>
      <c r="E1546" s="527" t="s">
        <v>2060</v>
      </c>
      <c r="F1546" s="527" t="s">
        <v>2146</v>
      </c>
      <c r="G1546" s="527" t="s">
        <v>2057</v>
      </c>
      <c r="H1546" s="527" t="s">
        <v>2057</v>
      </c>
      <c r="I1546" s="527" t="s">
        <v>2057</v>
      </c>
      <c r="J1546" s="527" t="s">
        <v>2048</v>
      </c>
      <c r="K1546" s="527" t="s">
        <v>2048</v>
      </c>
      <c r="L1546" s="402" t="s">
        <v>549</v>
      </c>
      <c r="M1546" s="501" t="s">
        <v>1833</v>
      </c>
      <c r="N1546" s="501" t="s">
        <v>1636</v>
      </c>
      <c r="O1546" t="s">
        <v>549</v>
      </c>
      <c r="P1546" t="e">
        <v>#N/A</v>
      </c>
      <c r="Q1546" s="493">
        <v>4200</v>
      </c>
      <c r="R1546">
        <v>30</v>
      </c>
      <c r="U1546" s="500" t="s">
        <v>206</v>
      </c>
      <c r="V1546" s="501">
        <v>0</v>
      </c>
    </row>
    <row r="1547" spans="1:22" ht="15.5">
      <c r="B1547" s="527"/>
      <c r="C1547" s="527"/>
      <c r="D1547" s="510"/>
      <c r="E1547" s="527"/>
      <c r="F1547" s="527"/>
      <c r="G1547" s="527"/>
      <c r="H1547" s="527"/>
      <c r="I1547" s="527"/>
      <c r="J1547" s="527"/>
      <c r="K1547" s="527"/>
      <c r="L1547" s="402"/>
      <c r="M1547" s="501"/>
      <c r="N1547" s="501"/>
      <c r="Q1547" s="493" t="s">
        <v>2047</v>
      </c>
    </row>
    <row r="1548" spans="1:22" ht="15.5">
      <c r="A1548" s="503">
        <v>9</v>
      </c>
      <c r="B1548" s="531">
        <v>5</v>
      </c>
      <c r="C1548" s="531" t="s">
        <v>2115</v>
      </c>
      <c r="D1548" s="494">
        <v>1</v>
      </c>
      <c r="E1548" s="531" t="s">
        <v>2060</v>
      </c>
      <c r="F1548" s="531" t="s">
        <v>2146</v>
      </c>
      <c r="G1548" s="531" t="s">
        <v>2057</v>
      </c>
      <c r="H1548" s="531" t="s">
        <v>2057</v>
      </c>
      <c r="I1548" s="531" t="s">
        <v>2057</v>
      </c>
      <c r="J1548" s="531" t="s">
        <v>2060</v>
      </c>
      <c r="K1548" s="505"/>
      <c r="L1548" s="402"/>
      <c r="M1548" s="505" t="s">
        <v>3519</v>
      </c>
      <c r="N1548" s="505" t="s">
        <v>1637</v>
      </c>
      <c r="Q1548" s="493" t="s">
        <v>2047</v>
      </c>
    </row>
    <row r="1549" spans="1:22" ht="15.5">
      <c r="A1549" s="508">
        <v>10</v>
      </c>
      <c r="B1549" s="527">
        <v>5</v>
      </c>
      <c r="C1549" s="527" t="s">
        <v>2115</v>
      </c>
      <c r="D1549" s="510">
        <v>1</v>
      </c>
      <c r="E1549" s="527" t="s">
        <v>2060</v>
      </c>
      <c r="F1549" s="527" t="s">
        <v>2146</v>
      </c>
      <c r="G1549" s="527" t="s">
        <v>2057</v>
      </c>
      <c r="H1549" s="527" t="s">
        <v>2057</v>
      </c>
      <c r="I1549" s="527" t="s">
        <v>2057</v>
      </c>
      <c r="J1549" s="527" t="s">
        <v>2060</v>
      </c>
      <c r="K1549" s="527" t="s">
        <v>2048</v>
      </c>
      <c r="L1549" s="402" t="s">
        <v>546</v>
      </c>
      <c r="M1549" s="501" t="s">
        <v>1834</v>
      </c>
      <c r="N1549" s="501" t="s">
        <v>1637</v>
      </c>
      <c r="O1549" t="s">
        <v>546</v>
      </c>
      <c r="P1549" t="e">
        <v>#N/A</v>
      </c>
      <c r="Q1549" s="493">
        <v>2170.02</v>
      </c>
      <c r="R1549">
        <v>30</v>
      </c>
      <c r="U1549" s="500" t="s">
        <v>206</v>
      </c>
      <c r="V1549" s="501">
        <v>0</v>
      </c>
    </row>
    <row r="1550" spans="1:22" ht="15.5">
      <c r="B1550" s="527"/>
      <c r="C1550" s="527"/>
      <c r="D1550" s="510"/>
      <c r="E1550" s="527"/>
      <c r="F1550" s="527"/>
      <c r="G1550" s="527"/>
      <c r="H1550" s="527"/>
      <c r="I1550" s="527"/>
      <c r="J1550" s="527"/>
      <c r="K1550" s="527"/>
      <c r="L1550" s="402"/>
      <c r="M1550" s="501"/>
      <c r="N1550" s="501"/>
      <c r="Q1550" s="493" t="s">
        <v>2047</v>
      </c>
    </row>
    <row r="1551" spans="1:22" ht="15.5">
      <c r="A1551" s="503">
        <v>9</v>
      </c>
      <c r="B1551" s="531">
        <v>5</v>
      </c>
      <c r="C1551" s="531" t="s">
        <v>2115</v>
      </c>
      <c r="D1551" s="494">
        <v>1</v>
      </c>
      <c r="E1551" s="531" t="s">
        <v>2060</v>
      </c>
      <c r="F1551" s="531" t="s">
        <v>2146</v>
      </c>
      <c r="G1551" s="531" t="s">
        <v>2057</v>
      </c>
      <c r="H1551" s="531" t="s">
        <v>2057</v>
      </c>
      <c r="I1551" s="531" t="s">
        <v>2057</v>
      </c>
      <c r="J1551" s="531" t="s">
        <v>2053</v>
      </c>
      <c r="K1551" s="505"/>
      <c r="L1551" s="402"/>
      <c r="M1551" s="505" t="s">
        <v>3520</v>
      </c>
      <c r="N1551" s="505" t="s">
        <v>3521</v>
      </c>
      <c r="Q1551" s="493" t="s">
        <v>2047</v>
      </c>
    </row>
    <row r="1552" spans="1:22" ht="15.5">
      <c r="A1552" s="508">
        <v>10</v>
      </c>
      <c r="B1552" s="527">
        <v>5</v>
      </c>
      <c r="C1552" s="527" t="s">
        <v>2115</v>
      </c>
      <c r="D1552" s="510">
        <v>1</v>
      </c>
      <c r="E1552" s="527" t="s">
        <v>2060</v>
      </c>
      <c r="F1552" s="527" t="s">
        <v>2146</v>
      </c>
      <c r="G1552" s="527" t="s">
        <v>2057</v>
      </c>
      <c r="H1552" s="527" t="s">
        <v>2057</v>
      </c>
      <c r="I1552" s="527" t="s">
        <v>2057</v>
      </c>
      <c r="J1552" s="527" t="s">
        <v>2053</v>
      </c>
      <c r="K1552" s="527" t="s">
        <v>2048</v>
      </c>
      <c r="L1552" s="402"/>
      <c r="M1552" s="501" t="s">
        <v>3522</v>
      </c>
      <c r="N1552" s="501" t="s">
        <v>3521</v>
      </c>
      <c r="Q1552" s="493" t="s">
        <v>2047</v>
      </c>
    </row>
    <row r="1553" spans="1:24" ht="15.5">
      <c r="B1553" s="527"/>
      <c r="C1553" s="527"/>
      <c r="D1553" s="510"/>
      <c r="E1553" s="527"/>
      <c r="F1553" s="527"/>
      <c r="G1553" s="527"/>
      <c r="H1553" s="527"/>
      <c r="I1553" s="527"/>
      <c r="J1553" s="527"/>
      <c r="K1553" s="527"/>
      <c r="L1553" s="402"/>
      <c r="M1553" s="501"/>
      <c r="N1553" s="501"/>
      <c r="Q1553" s="493" t="s">
        <v>2047</v>
      </c>
    </row>
    <row r="1554" spans="1:24" ht="15.5">
      <c r="A1554" s="503">
        <v>9</v>
      </c>
      <c r="B1554" s="531">
        <v>5</v>
      </c>
      <c r="C1554" s="531" t="s">
        <v>2115</v>
      </c>
      <c r="D1554" s="494">
        <v>1</v>
      </c>
      <c r="E1554" s="531" t="s">
        <v>2060</v>
      </c>
      <c r="F1554" s="531" t="s">
        <v>2146</v>
      </c>
      <c r="G1554" s="531" t="s">
        <v>2057</v>
      </c>
      <c r="H1554" s="531" t="s">
        <v>2057</v>
      </c>
      <c r="I1554" s="531" t="s">
        <v>2057</v>
      </c>
      <c r="J1554" s="531" t="s">
        <v>2079</v>
      </c>
      <c r="K1554" s="505"/>
      <c r="L1554" s="402"/>
      <c r="M1554" s="505" t="s">
        <v>3523</v>
      </c>
      <c r="N1554" s="551" t="s">
        <v>1635</v>
      </c>
      <c r="Q1554" s="493" t="s">
        <v>2047</v>
      </c>
    </row>
    <row r="1555" spans="1:24" ht="15.5">
      <c r="A1555" s="508">
        <v>10</v>
      </c>
      <c r="B1555" s="527">
        <v>5</v>
      </c>
      <c r="C1555" s="527" t="s">
        <v>2115</v>
      </c>
      <c r="D1555" s="510">
        <v>1</v>
      </c>
      <c r="E1555" s="527" t="s">
        <v>2060</v>
      </c>
      <c r="F1555" s="527" t="s">
        <v>2146</v>
      </c>
      <c r="G1555" s="527" t="s">
        <v>2057</v>
      </c>
      <c r="H1555" s="527" t="s">
        <v>2057</v>
      </c>
      <c r="I1555" s="527" t="s">
        <v>2057</v>
      </c>
      <c r="J1555" s="527" t="s">
        <v>2079</v>
      </c>
      <c r="K1555" s="527" t="s">
        <v>2048</v>
      </c>
      <c r="L1555" s="402" t="s">
        <v>547</v>
      </c>
      <c r="M1555" s="501" t="s">
        <v>1831</v>
      </c>
      <c r="N1555" s="552" t="s">
        <v>1635</v>
      </c>
      <c r="O1555" t="s">
        <v>547</v>
      </c>
      <c r="P1555" t="e">
        <v>#N/A</v>
      </c>
      <c r="Q1555" s="493">
        <v>9000</v>
      </c>
      <c r="R1555">
        <v>30</v>
      </c>
      <c r="U1555" s="500" t="s">
        <v>206</v>
      </c>
      <c r="V1555" s="501">
        <v>0</v>
      </c>
      <c r="X1555" t="s">
        <v>3524</v>
      </c>
    </row>
    <row r="1556" spans="1:24">
      <c r="L1556" s="402"/>
      <c r="Q1556" s="493" t="s">
        <v>2047</v>
      </c>
    </row>
    <row r="1557" spans="1:24" ht="15.5">
      <c r="A1557" s="503">
        <v>5</v>
      </c>
      <c r="B1557" s="531">
        <v>5</v>
      </c>
      <c r="C1557" s="531" t="s">
        <v>2115</v>
      </c>
      <c r="D1557" s="494">
        <v>1</v>
      </c>
      <c r="E1557" s="531" t="s">
        <v>2060</v>
      </c>
      <c r="F1557" s="531">
        <v>20</v>
      </c>
      <c r="G1557" s="505"/>
      <c r="H1557" s="505"/>
      <c r="I1557" s="505"/>
      <c r="J1557" s="505"/>
      <c r="K1557" s="505"/>
      <c r="L1557" s="402"/>
      <c r="M1557" s="505" t="s">
        <v>3525</v>
      </c>
      <c r="N1557" s="505" t="s">
        <v>178</v>
      </c>
      <c r="Q1557" s="493" t="s">
        <v>2047</v>
      </c>
    </row>
    <row r="1558" spans="1:24" ht="15.5">
      <c r="A1558" s="503">
        <v>6</v>
      </c>
      <c r="B1558" s="531">
        <v>5</v>
      </c>
      <c r="C1558" s="531" t="s">
        <v>2115</v>
      </c>
      <c r="D1558" s="494">
        <v>1</v>
      </c>
      <c r="E1558" s="531" t="s">
        <v>2060</v>
      </c>
      <c r="F1558" s="531">
        <v>20</v>
      </c>
      <c r="G1558" s="531" t="s">
        <v>2057</v>
      </c>
      <c r="H1558" s="505"/>
      <c r="I1558" s="505"/>
      <c r="J1558" s="505"/>
      <c r="K1558" s="505"/>
      <c r="L1558" s="402"/>
      <c r="M1558" s="505" t="s">
        <v>3526</v>
      </c>
      <c r="N1558" s="505" t="s">
        <v>178</v>
      </c>
      <c r="Q1558" s="493" t="s">
        <v>2047</v>
      </c>
    </row>
    <row r="1559" spans="1:24" ht="15.5">
      <c r="A1559" s="503">
        <v>7</v>
      </c>
      <c r="B1559" s="531">
        <v>5</v>
      </c>
      <c r="C1559" s="531" t="s">
        <v>2115</v>
      </c>
      <c r="D1559" s="494">
        <v>1</v>
      </c>
      <c r="E1559" s="531" t="s">
        <v>2060</v>
      </c>
      <c r="F1559" s="531">
        <v>20</v>
      </c>
      <c r="G1559" s="531" t="s">
        <v>2057</v>
      </c>
      <c r="H1559" s="531" t="s">
        <v>2057</v>
      </c>
      <c r="I1559" s="505"/>
      <c r="J1559" s="505"/>
      <c r="K1559" s="505"/>
      <c r="L1559" s="402"/>
      <c r="M1559" s="505" t="s">
        <v>3527</v>
      </c>
      <c r="N1559" s="505" t="s">
        <v>178</v>
      </c>
      <c r="Q1559" s="493" t="s">
        <v>2047</v>
      </c>
    </row>
    <row r="1560" spans="1:24" ht="15.5">
      <c r="A1560" s="503">
        <v>8</v>
      </c>
      <c r="B1560" s="531">
        <v>5</v>
      </c>
      <c r="C1560" s="531" t="s">
        <v>2115</v>
      </c>
      <c r="D1560" s="494">
        <v>1</v>
      </c>
      <c r="E1560" s="531" t="s">
        <v>2060</v>
      </c>
      <c r="F1560" s="531">
        <v>20</v>
      </c>
      <c r="G1560" s="531" t="s">
        <v>2057</v>
      </c>
      <c r="H1560" s="531" t="s">
        <v>2057</v>
      </c>
      <c r="I1560" s="531" t="s">
        <v>2057</v>
      </c>
      <c r="J1560" s="505"/>
      <c r="K1560" s="505"/>
      <c r="L1560" s="402"/>
      <c r="M1560" s="505" t="s">
        <v>3528</v>
      </c>
      <c r="N1560" s="505" t="s">
        <v>178</v>
      </c>
      <c r="Q1560" s="493" t="s">
        <v>2047</v>
      </c>
    </row>
    <row r="1561" spans="1:24" ht="15.5">
      <c r="A1561" s="503">
        <v>9</v>
      </c>
      <c r="B1561" s="531">
        <v>5</v>
      </c>
      <c r="C1561" s="531" t="s">
        <v>2115</v>
      </c>
      <c r="D1561" s="494">
        <v>1</v>
      </c>
      <c r="E1561" s="531" t="s">
        <v>2060</v>
      </c>
      <c r="F1561" s="531">
        <v>20</v>
      </c>
      <c r="G1561" s="531" t="s">
        <v>2057</v>
      </c>
      <c r="H1561" s="531" t="s">
        <v>2057</v>
      </c>
      <c r="I1561" s="531" t="s">
        <v>2057</v>
      </c>
      <c r="J1561" s="531" t="s">
        <v>2048</v>
      </c>
      <c r="K1561" s="505"/>
      <c r="L1561" s="402"/>
      <c r="M1561" s="505" t="s">
        <v>3529</v>
      </c>
      <c r="N1561" s="505" t="s">
        <v>178</v>
      </c>
      <c r="Q1561" s="493" t="s">
        <v>2047</v>
      </c>
    </row>
    <row r="1562" spans="1:24" ht="15.5">
      <c r="A1562" s="508">
        <v>10</v>
      </c>
      <c r="B1562" s="527">
        <v>5</v>
      </c>
      <c r="C1562" s="527" t="s">
        <v>2115</v>
      </c>
      <c r="D1562" s="510">
        <v>1</v>
      </c>
      <c r="E1562" s="527" t="s">
        <v>2060</v>
      </c>
      <c r="F1562" s="527">
        <v>20</v>
      </c>
      <c r="G1562" s="527" t="s">
        <v>2057</v>
      </c>
      <c r="H1562" s="527" t="s">
        <v>2057</v>
      </c>
      <c r="I1562" s="527" t="s">
        <v>2057</v>
      </c>
      <c r="J1562" s="527" t="s">
        <v>2048</v>
      </c>
      <c r="K1562" s="527" t="s">
        <v>2048</v>
      </c>
      <c r="L1562" s="402" t="s">
        <v>562</v>
      </c>
      <c r="M1562" s="501" t="s">
        <v>1993</v>
      </c>
      <c r="N1562" s="501" t="s">
        <v>178</v>
      </c>
      <c r="O1562" t="s">
        <v>562</v>
      </c>
      <c r="P1562" t="e">
        <v>#N/A</v>
      </c>
      <c r="Q1562" s="493">
        <v>2000</v>
      </c>
      <c r="R1562">
        <v>30</v>
      </c>
      <c r="U1562" s="500" t="s">
        <v>206</v>
      </c>
      <c r="V1562" s="501">
        <v>0</v>
      </c>
    </row>
    <row r="1563" spans="1:24" ht="15.5">
      <c r="B1563" s="527"/>
      <c r="C1563" s="527"/>
      <c r="D1563" s="510"/>
      <c r="E1563" s="527"/>
      <c r="F1563" s="527"/>
      <c r="G1563" s="527"/>
      <c r="H1563" s="527"/>
      <c r="I1563" s="527"/>
      <c r="J1563" s="527"/>
      <c r="K1563" s="527"/>
      <c r="L1563" s="402"/>
      <c r="M1563" s="501"/>
      <c r="N1563" s="501"/>
      <c r="Q1563" s="493" t="s">
        <v>2047</v>
      </c>
    </row>
    <row r="1564" spans="1:24" ht="15.5">
      <c r="A1564" s="503">
        <v>5</v>
      </c>
      <c r="B1564" s="531">
        <v>5</v>
      </c>
      <c r="C1564" s="531" t="s">
        <v>2115</v>
      </c>
      <c r="D1564" s="494">
        <v>1</v>
      </c>
      <c r="E1564" s="531" t="s">
        <v>2060</v>
      </c>
      <c r="F1564" s="531">
        <v>21</v>
      </c>
      <c r="G1564" s="505"/>
      <c r="H1564" s="505"/>
      <c r="I1564" s="505"/>
      <c r="J1564" s="505"/>
      <c r="K1564" s="505"/>
      <c r="L1564" s="402"/>
      <c r="M1564" s="505" t="s">
        <v>3530</v>
      </c>
      <c r="N1564" s="505" t="s">
        <v>3531</v>
      </c>
      <c r="Q1564" s="493" t="s">
        <v>2047</v>
      </c>
    </row>
    <row r="1565" spans="1:24" ht="15.5">
      <c r="A1565" s="503">
        <v>6</v>
      </c>
      <c r="B1565" s="531">
        <v>5</v>
      </c>
      <c r="C1565" s="531" t="s">
        <v>2115</v>
      </c>
      <c r="D1565" s="494">
        <v>1</v>
      </c>
      <c r="E1565" s="531" t="s">
        <v>2060</v>
      </c>
      <c r="F1565" s="531">
        <v>21</v>
      </c>
      <c r="G1565" s="531" t="s">
        <v>2057</v>
      </c>
      <c r="H1565" s="505"/>
      <c r="I1565" s="505"/>
      <c r="J1565" s="505"/>
      <c r="K1565" s="505"/>
      <c r="L1565" s="402"/>
      <c r="M1565" s="505" t="s">
        <v>3532</v>
      </c>
      <c r="N1565" s="505" t="s">
        <v>3531</v>
      </c>
      <c r="Q1565" s="493" t="s">
        <v>2047</v>
      </c>
    </row>
    <row r="1566" spans="1:24" ht="15.5">
      <c r="A1566" s="503">
        <v>7</v>
      </c>
      <c r="B1566" s="531">
        <v>5</v>
      </c>
      <c r="C1566" s="531" t="s">
        <v>2115</v>
      </c>
      <c r="D1566" s="494">
        <v>1</v>
      </c>
      <c r="E1566" s="531" t="s">
        <v>2060</v>
      </c>
      <c r="F1566" s="531">
        <v>21</v>
      </c>
      <c r="G1566" s="531" t="s">
        <v>2057</v>
      </c>
      <c r="H1566" s="531" t="s">
        <v>2057</v>
      </c>
      <c r="I1566" s="505"/>
      <c r="J1566" s="505"/>
      <c r="K1566" s="505"/>
      <c r="L1566" s="402"/>
      <c r="M1566" s="505" t="s">
        <v>3533</v>
      </c>
      <c r="N1566" s="505" t="s">
        <v>3531</v>
      </c>
      <c r="Q1566" s="493" t="s">
        <v>2047</v>
      </c>
    </row>
    <row r="1567" spans="1:24" ht="15.5">
      <c r="A1567" s="503">
        <v>8</v>
      </c>
      <c r="B1567" s="531">
        <v>5</v>
      </c>
      <c r="C1567" s="531" t="s">
        <v>2115</v>
      </c>
      <c r="D1567" s="494">
        <v>1</v>
      </c>
      <c r="E1567" s="531" t="s">
        <v>2060</v>
      </c>
      <c r="F1567" s="531">
        <v>21</v>
      </c>
      <c r="G1567" s="531" t="s">
        <v>2057</v>
      </c>
      <c r="H1567" s="531" t="s">
        <v>2057</v>
      </c>
      <c r="I1567" s="531" t="s">
        <v>2057</v>
      </c>
      <c r="J1567" s="505"/>
      <c r="K1567" s="505"/>
      <c r="L1567" s="402"/>
      <c r="M1567" s="505" t="s">
        <v>3534</v>
      </c>
      <c r="N1567" s="505" t="s">
        <v>3531</v>
      </c>
      <c r="Q1567" s="493" t="s">
        <v>2047</v>
      </c>
    </row>
    <row r="1568" spans="1:24" ht="15.5">
      <c r="A1568" s="503">
        <v>9</v>
      </c>
      <c r="B1568" s="531">
        <v>5</v>
      </c>
      <c r="C1568" s="531" t="s">
        <v>2115</v>
      </c>
      <c r="D1568" s="494">
        <v>1</v>
      </c>
      <c r="E1568" s="531" t="s">
        <v>2060</v>
      </c>
      <c r="F1568" s="531">
        <v>21</v>
      </c>
      <c r="G1568" s="531" t="s">
        <v>2057</v>
      </c>
      <c r="H1568" s="531" t="s">
        <v>2057</v>
      </c>
      <c r="I1568" s="531" t="s">
        <v>2057</v>
      </c>
      <c r="J1568" s="531" t="s">
        <v>2048</v>
      </c>
      <c r="K1568" s="505"/>
      <c r="L1568" s="402"/>
      <c r="M1568" s="505" t="s">
        <v>3535</v>
      </c>
      <c r="N1568" s="505" t="s">
        <v>1531</v>
      </c>
      <c r="Q1568" s="493" t="s">
        <v>2047</v>
      </c>
    </row>
    <row r="1569" spans="1:22" ht="15.5">
      <c r="A1569" s="508">
        <v>10</v>
      </c>
      <c r="B1569" s="527">
        <v>5</v>
      </c>
      <c r="C1569" s="527" t="s">
        <v>2115</v>
      </c>
      <c r="D1569" s="510">
        <v>1</v>
      </c>
      <c r="E1569" s="527" t="s">
        <v>2060</v>
      </c>
      <c r="F1569" s="527">
        <v>21</v>
      </c>
      <c r="G1569" s="527" t="s">
        <v>2057</v>
      </c>
      <c r="H1569" s="527" t="s">
        <v>2057</v>
      </c>
      <c r="I1569" s="527" t="s">
        <v>2057</v>
      </c>
      <c r="J1569" s="527" t="s">
        <v>2048</v>
      </c>
      <c r="K1569" s="527" t="s">
        <v>2048</v>
      </c>
      <c r="L1569" s="402" t="s">
        <v>644</v>
      </c>
      <c r="M1569" s="501" t="s">
        <v>3536</v>
      </c>
      <c r="N1569" s="501" t="s">
        <v>1531</v>
      </c>
      <c r="O1569" t="s">
        <v>644</v>
      </c>
      <c r="P1569" t="e">
        <v>#N/A</v>
      </c>
      <c r="Q1569" s="493">
        <v>0</v>
      </c>
      <c r="R1569">
        <v>30</v>
      </c>
      <c r="U1569" s="500" t="s">
        <v>206</v>
      </c>
      <c r="V1569" s="501">
        <v>0</v>
      </c>
    </row>
    <row r="1570" spans="1:22" ht="15.5">
      <c r="B1570" s="527"/>
      <c r="C1570" s="527"/>
      <c r="D1570" s="510"/>
      <c r="E1570" s="527"/>
      <c r="F1570" s="527"/>
      <c r="G1570" s="527"/>
      <c r="H1570" s="527"/>
      <c r="I1570" s="527"/>
      <c r="J1570" s="527"/>
      <c r="K1570" s="527"/>
      <c r="L1570" s="402"/>
      <c r="M1570" s="501"/>
      <c r="N1570" s="501"/>
      <c r="Q1570" s="493" t="s">
        <v>2047</v>
      </c>
    </row>
    <row r="1571" spans="1:22" ht="15.5">
      <c r="A1571" s="503">
        <v>5</v>
      </c>
      <c r="B1571" s="531">
        <v>5</v>
      </c>
      <c r="C1571" s="531" t="s">
        <v>2115</v>
      </c>
      <c r="D1571" s="494">
        <v>1</v>
      </c>
      <c r="E1571" s="531" t="s">
        <v>2060</v>
      </c>
      <c r="F1571" s="531">
        <v>22</v>
      </c>
      <c r="G1571" s="505"/>
      <c r="H1571" s="505"/>
      <c r="I1571" s="505"/>
      <c r="J1571" s="505"/>
      <c r="K1571" s="505"/>
      <c r="L1571" s="402"/>
      <c r="M1571" s="505" t="s">
        <v>3537</v>
      </c>
      <c r="N1571" s="505" t="s">
        <v>3538</v>
      </c>
      <c r="Q1571" s="493" t="s">
        <v>2047</v>
      </c>
    </row>
    <row r="1572" spans="1:22" ht="15.5">
      <c r="A1572" s="503">
        <v>6</v>
      </c>
      <c r="B1572" s="531">
        <v>5</v>
      </c>
      <c r="C1572" s="531" t="s">
        <v>2115</v>
      </c>
      <c r="D1572" s="494">
        <v>1</v>
      </c>
      <c r="E1572" s="531" t="s">
        <v>2060</v>
      </c>
      <c r="F1572" s="531">
        <v>22</v>
      </c>
      <c r="G1572" s="531" t="s">
        <v>2057</v>
      </c>
      <c r="H1572" s="505"/>
      <c r="I1572" s="505"/>
      <c r="J1572" s="505"/>
      <c r="K1572" s="505"/>
      <c r="L1572" s="402"/>
      <c r="M1572" s="505" t="s">
        <v>3539</v>
      </c>
      <c r="N1572" s="505" t="s">
        <v>3538</v>
      </c>
      <c r="Q1572" s="493" t="s">
        <v>2047</v>
      </c>
    </row>
    <row r="1573" spans="1:22" ht="15.5">
      <c r="A1573" s="503">
        <v>7</v>
      </c>
      <c r="B1573" s="531">
        <v>5</v>
      </c>
      <c r="C1573" s="531" t="s">
        <v>2115</v>
      </c>
      <c r="D1573" s="494">
        <v>1</v>
      </c>
      <c r="E1573" s="531" t="s">
        <v>2060</v>
      </c>
      <c r="F1573" s="531">
        <v>22</v>
      </c>
      <c r="G1573" s="531" t="s">
        <v>2057</v>
      </c>
      <c r="H1573" s="531" t="s">
        <v>2057</v>
      </c>
      <c r="I1573" s="505"/>
      <c r="J1573" s="505"/>
      <c r="K1573" s="505"/>
      <c r="L1573" s="402"/>
      <c r="M1573" s="505" t="s">
        <v>3540</v>
      </c>
      <c r="N1573" s="505" t="s">
        <v>3538</v>
      </c>
      <c r="Q1573" s="493" t="s">
        <v>2047</v>
      </c>
    </row>
    <row r="1574" spans="1:22" ht="15.5">
      <c r="A1574" s="503">
        <v>8</v>
      </c>
      <c r="B1574" s="531">
        <v>5</v>
      </c>
      <c r="C1574" s="531" t="s">
        <v>2115</v>
      </c>
      <c r="D1574" s="494">
        <v>1</v>
      </c>
      <c r="E1574" s="531" t="s">
        <v>2060</v>
      </c>
      <c r="F1574" s="531">
        <v>22</v>
      </c>
      <c r="G1574" s="531" t="s">
        <v>2057</v>
      </c>
      <c r="H1574" s="531" t="s">
        <v>2057</v>
      </c>
      <c r="I1574" s="531" t="s">
        <v>2057</v>
      </c>
      <c r="J1574" s="505"/>
      <c r="K1574" s="505"/>
      <c r="L1574" s="402"/>
      <c r="M1574" s="505" t="s">
        <v>3541</v>
      </c>
      <c r="N1574" s="505" t="s">
        <v>3538</v>
      </c>
      <c r="Q1574" s="493" t="s">
        <v>2047</v>
      </c>
    </row>
    <row r="1575" spans="1:22" ht="15.5">
      <c r="A1575" s="503">
        <v>9</v>
      </c>
      <c r="B1575" s="531">
        <v>5</v>
      </c>
      <c r="C1575" s="531" t="s">
        <v>2115</v>
      </c>
      <c r="D1575" s="494">
        <v>1</v>
      </c>
      <c r="E1575" s="531" t="s">
        <v>2060</v>
      </c>
      <c r="F1575" s="531">
        <v>22</v>
      </c>
      <c r="G1575" s="531" t="s">
        <v>2057</v>
      </c>
      <c r="H1575" s="531" t="s">
        <v>2057</v>
      </c>
      <c r="I1575" s="531" t="s">
        <v>2057</v>
      </c>
      <c r="J1575" s="531" t="s">
        <v>2048</v>
      </c>
      <c r="K1575" s="505"/>
      <c r="L1575" s="402"/>
      <c r="M1575" s="505" t="s">
        <v>3542</v>
      </c>
      <c r="N1575" s="505" t="s">
        <v>3543</v>
      </c>
      <c r="Q1575" s="493" t="s">
        <v>2047</v>
      </c>
    </row>
    <row r="1576" spans="1:22" ht="15.5">
      <c r="A1576" s="508">
        <v>10</v>
      </c>
      <c r="B1576" s="527">
        <v>5</v>
      </c>
      <c r="C1576" s="527" t="s">
        <v>2115</v>
      </c>
      <c r="D1576" s="510">
        <v>1</v>
      </c>
      <c r="E1576" s="527" t="s">
        <v>2060</v>
      </c>
      <c r="F1576" s="527">
        <v>22</v>
      </c>
      <c r="G1576" s="527" t="s">
        <v>2057</v>
      </c>
      <c r="H1576" s="527" t="s">
        <v>2057</v>
      </c>
      <c r="I1576" s="527" t="s">
        <v>2057</v>
      </c>
      <c r="J1576" s="527" t="s">
        <v>2048</v>
      </c>
      <c r="K1576" s="527" t="s">
        <v>2048</v>
      </c>
      <c r="L1576" s="402"/>
      <c r="M1576" s="501" t="s">
        <v>3544</v>
      </c>
      <c r="N1576" s="501" t="s">
        <v>3543</v>
      </c>
      <c r="Q1576" s="493" t="s">
        <v>2047</v>
      </c>
    </row>
    <row r="1577" spans="1:22" ht="15.5">
      <c r="B1577" s="527"/>
      <c r="C1577" s="527"/>
      <c r="D1577" s="510"/>
      <c r="E1577" s="527"/>
      <c r="F1577" s="527"/>
      <c r="G1577" s="527"/>
      <c r="H1577" s="527"/>
      <c r="I1577" s="527"/>
      <c r="J1577" s="527"/>
      <c r="K1577" s="527"/>
      <c r="L1577" s="402"/>
      <c r="M1577" s="501"/>
      <c r="N1577" s="501"/>
      <c r="Q1577" s="493" t="s">
        <v>2047</v>
      </c>
    </row>
    <row r="1578" spans="1:22" ht="15.5">
      <c r="A1578" s="503">
        <v>9</v>
      </c>
      <c r="B1578" s="531">
        <v>5</v>
      </c>
      <c r="C1578" s="531" t="s">
        <v>2115</v>
      </c>
      <c r="D1578" s="494">
        <v>1</v>
      </c>
      <c r="E1578" s="531" t="s">
        <v>2060</v>
      </c>
      <c r="F1578" s="531">
        <v>22</v>
      </c>
      <c r="G1578" s="531" t="s">
        <v>2057</v>
      </c>
      <c r="H1578" s="531" t="s">
        <v>2057</v>
      </c>
      <c r="I1578" s="531" t="s">
        <v>2057</v>
      </c>
      <c r="J1578" s="531" t="s">
        <v>2060</v>
      </c>
      <c r="K1578" s="505"/>
      <c r="L1578" s="402"/>
      <c r="M1578" s="505" t="s">
        <v>3545</v>
      </c>
      <c r="N1578" s="505" t="s">
        <v>3546</v>
      </c>
      <c r="Q1578" s="493" t="s">
        <v>2047</v>
      </c>
    </row>
    <row r="1579" spans="1:22" ht="15.5">
      <c r="A1579" s="508">
        <v>10</v>
      </c>
      <c r="B1579" s="527">
        <v>5</v>
      </c>
      <c r="C1579" s="527" t="s">
        <v>2115</v>
      </c>
      <c r="D1579" s="510">
        <v>1</v>
      </c>
      <c r="E1579" s="527" t="s">
        <v>2060</v>
      </c>
      <c r="F1579" s="527">
        <v>22</v>
      </c>
      <c r="G1579" s="527" t="s">
        <v>2057</v>
      </c>
      <c r="H1579" s="527" t="s">
        <v>2057</v>
      </c>
      <c r="I1579" s="527" t="s">
        <v>2057</v>
      </c>
      <c r="J1579" s="527" t="s">
        <v>2060</v>
      </c>
      <c r="K1579" s="527" t="s">
        <v>2048</v>
      </c>
      <c r="L1579" s="402"/>
      <c r="M1579" s="501" t="s">
        <v>3547</v>
      </c>
      <c r="N1579" s="501" t="s">
        <v>3546</v>
      </c>
      <c r="Q1579" s="493" t="s">
        <v>2047</v>
      </c>
    </row>
    <row r="1580" spans="1:22" ht="15.5">
      <c r="B1580" s="527"/>
      <c r="C1580" s="527"/>
      <c r="D1580" s="510"/>
      <c r="E1580" s="527"/>
      <c r="F1580" s="527"/>
      <c r="G1580" s="527"/>
      <c r="H1580" s="527"/>
      <c r="I1580" s="527"/>
      <c r="J1580" s="527"/>
      <c r="K1580" s="527"/>
      <c r="L1580" s="402"/>
      <c r="M1580" s="501"/>
      <c r="N1580" s="501"/>
      <c r="Q1580" s="493" t="s">
        <v>2047</v>
      </c>
    </row>
    <row r="1581" spans="1:22" ht="15.5">
      <c r="A1581" s="503">
        <v>9</v>
      </c>
      <c r="B1581" s="531">
        <v>5</v>
      </c>
      <c r="C1581" s="531" t="s">
        <v>2115</v>
      </c>
      <c r="D1581" s="494">
        <v>1</v>
      </c>
      <c r="E1581" s="531" t="s">
        <v>2060</v>
      </c>
      <c r="F1581" s="531">
        <v>22</v>
      </c>
      <c r="G1581" s="531" t="s">
        <v>2057</v>
      </c>
      <c r="H1581" s="531" t="s">
        <v>2057</v>
      </c>
      <c r="I1581" s="531" t="s">
        <v>2057</v>
      </c>
      <c r="J1581" s="531" t="s">
        <v>2053</v>
      </c>
      <c r="K1581" s="505"/>
      <c r="L1581" s="402"/>
      <c r="M1581" s="505" t="s">
        <v>3548</v>
      </c>
      <c r="N1581" s="505" t="s">
        <v>3549</v>
      </c>
      <c r="Q1581" s="493" t="s">
        <v>2047</v>
      </c>
    </row>
    <row r="1582" spans="1:22" ht="15.5">
      <c r="A1582" s="508">
        <v>10</v>
      </c>
      <c r="B1582" s="527">
        <v>5</v>
      </c>
      <c r="C1582" s="527" t="s">
        <v>2115</v>
      </c>
      <c r="D1582" s="510">
        <v>1</v>
      </c>
      <c r="E1582" s="527" t="s">
        <v>2060</v>
      </c>
      <c r="F1582" s="527">
        <v>22</v>
      </c>
      <c r="G1582" s="527" t="s">
        <v>2057</v>
      </c>
      <c r="H1582" s="527" t="s">
        <v>2057</v>
      </c>
      <c r="I1582" s="527" t="s">
        <v>2057</v>
      </c>
      <c r="J1582" s="527" t="s">
        <v>2053</v>
      </c>
      <c r="K1582" s="527" t="s">
        <v>2048</v>
      </c>
      <c r="L1582" s="402"/>
      <c r="M1582" s="501" t="s">
        <v>3550</v>
      </c>
      <c r="N1582" s="501" t="s">
        <v>3549</v>
      </c>
      <c r="Q1582" s="493" t="s">
        <v>2047</v>
      </c>
    </row>
    <row r="1583" spans="1:22" ht="15.5">
      <c r="B1583" s="527"/>
      <c r="C1583" s="527"/>
      <c r="D1583" s="510"/>
      <c r="E1583" s="527"/>
      <c r="F1583" s="527"/>
      <c r="G1583" s="527"/>
      <c r="H1583" s="527"/>
      <c r="I1583" s="527"/>
      <c r="J1583" s="527"/>
      <c r="K1583" s="527"/>
      <c r="L1583" s="402"/>
      <c r="M1583" s="501"/>
      <c r="N1583" s="501"/>
      <c r="Q1583" s="493" t="s">
        <v>2047</v>
      </c>
    </row>
    <row r="1584" spans="1:22" ht="15.5">
      <c r="A1584" s="503">
        <v>9</v>
      </c>
      <c r="B1584" s="531">
        <v>5</v>
      </c>
      <c r="C1584" s="531" t="s">
        <v>2115</v>
      </c>
      <c r="D1584" s="494">
        <v>1</v>
      </c>
      <c r="E1584" s="531" t="s">
        <v>2060</v>
      </c>
      <c r="F1584" s="531">
        <v>22</v>
      </c>
      <c r="G1584" s="531" t="s">
        <v>2057</v>
      </c>
      <c r="H1584" s="531" t="s">
        <v>2057</v>
      </c>
      <c r="I1584" s="531" t="s">
        <v>2057</v>
      </c>
      <c r="J1584" s="531" t="s">
        <v>2071</v>
      </c>
      <c r="K1584" s="505"/>
      <c r="L1584" s="402"/>
      <c r="M1584" s="505" t="s">
        <v>3551</v>
      </c>
      <c r="N1584" s="505" t="s">
        <v>3552</v>
      </c>
      <c r="Q1584" s="493" t="s">
        <v>2047</v>
      </c>
    </row>
    <row r="1585" spans="1:22" ht="15.5">
      <c r="A1585" s="508">
        <v>10</v>
      </c>
      <c r="B1585" s="527">
        <v>5</v>
      </c>
      <c r="C1585" s="527" t="s">
        <v>2115</v>
      </c>
      <c r="D1585" s="510">
        <v>1</v>
      </c>
      <c r="E1585" s="527" t="s">
        <v>2060</v>
      </c>
      <c r="F1585" s="527">
        <v>22</v>
      </c>
      <c r="G1585" s="527" t="s">
        <v>2057</v>
      </c>
      <c r="H1585" s="527" t="s">
        <v>2057</v>
      </c>
      <c r="I1585" s="527" t="s">
        <v>2057</v>
      </c>
      <c r="J1585" s="527" t="s">
        <v>2071</v>
      </c>
      <c r="K1585" s="527" t="s">
        <v>2048</v>
      </c>
      <c r="L1585" s="402" t="s">
        <v>1548</v>
      </c>
      <c r="M1585" s="501" t="s">
        <v>3553</v>
      </c>
      <c r="N1585" s="501" t="s">
        <v>3552</v>
      </c>
      <c r="O1585" t="s">
        <v>1548</v>
      </c>
      <c r="P1585" t="e">
        <v>#N/A</v>
      </c>
      <c r="Q1585" s="493">
        <v>0</v>
      </c>
      <c r="R1585">
        <v>30</v>
      </c>
      <c r="U1585" s="500" t="s">
        <v>206</v>
      </c>
      <c r="V1585" s="501">
        <v>0</v>
      </c>
    </row>
    <row r="1586" spans="1:22">
      <c r="L1586" s="402"/>
      <c r="Q1586" s="493" t="s">
        <v>2047</v>
      </c>
    </row>
    <row r="1587" spans="1:22" ht="15.5">
      <c r="A1587" s="503">
        <v>5</v>
      </c>
      <c r="B1587" s="531">
        <v>5</v>
      </c>
      <c r="C1587" s="531" t="s">
        <v>2115</v>
      </c>
      <c r="D1587" s="494">
        <v>1</v>
      </c>
      <c r="E1587" s="531" t="s">
        <v>2060</v>
      </c>
      <c r="F1587" s="531">
        <v>28</v>
      </c>
      <c r="G1587" s="505"/>
      <c r="H1587" s="505"/>
      <c r="I1587" s="505"/>
      <c r="J1587" s="505"/>
      <c r="K1587" s="505"/>
      <c r="L1587" s="402"/>
      <c r="M1587" s="505" t="s">
        <v>3554</v>
      </c>
      <c r="N1587" s="505" t="s">
        <v>3555</v>
      </c>
      <c r="Q1587" s="493" t="s">
        <v>2047</v>
      </c>
    </row>
    <row r="1588" spans="1:22" ht="15.5">
      <c r="A1588" s="503">
        <v>6</v>
      </c>
      <c r="B1588" s="531">
        <v>5</v>
      </c>
      <c r="C1588" s="531" t="s">
        <v>2115</v>
      </c>
      <c r="D1588" s="494">
        <v>1</v>
      </c>
      <c r="E1588" s="531" t="s">
        <v>2060</v>
      </c>
      <c r="F1588" s="531">
        <v>28</v>
      </c>
      <c r="G1588" s="531" t="s">
        <v>2057</v>
      </c>
      <c r="H1588" s="505"/>
      <c r="I1588" s="505"/>
      <c r="J1588" s="505"/>
      <c r="K1588" s="505"/>
      <c r="L1588" s="402"/>
      <c r="M1588" s="505" t="s">
        <v>3556</v>
      </c>
      <c r="N1588" s="505" t="s">
        <v>3555</v>
      </c>
      <c r="Q1588" s="493" t="s">
        <v>2047</v>
      </c>
    </row>
    <row r="1589" spans="1:22" ht="15.5">
      <c r="A1589" s="503">
        <v>7</v>
      </c>
      <c r="B1589" s="531">
        <v>5</v>
      </c>
      <c r="C1589" s="531" t="s">
        <v>2115</v>
      </c>
      <c r="D1589" s="494">
        <v>1</v>
      </c>
      <c r="E1589" s="531" t="s">
        <v>2060</v>
      </c>
      <c r="F1589" s="531">
        <v>28</v>
      </c>
      <c r="G1589" s="531" t="s">
        <v>2057</v>
      </c>
      <c r="H1589" s="531" t="s">
        <v>2057</v>
      </c>
      <c r="I1589" s="505"/>
      <c r="J1589" s="505"/>
      <c r="K1589" s="505"/>
      <c r="L1589" s="402"/>
      <c r="M1589" s="505" t="s">
        <v>3557</v>
      </c>
      <c r="N1589" s="505" t="s">
        <v>3555</v>
      </c>
      <c r="Q1589" s="493" t="s">
        <v>2047</v>
      </c>
    </row>
    <row r="1590" spans="1:22" ht="15.5">
      <c r="A1590" s="503">
        <v>8</v>
      </c>
      <c r="B1590" s="531">
        <v>5</v>
      </c>
      <c r="C1590" s="531" t="s">
        <v>2115</v>
      </c>
      <c r="D1590" s="494">
        <v>1</v>
      </c>
      <c r="E1590" s="531" t="s">
        <v>2060</v>
      </c>
      <c r="F1590" s="531">
        <v>28</v>
      </c>
      <c r="G1590" s="531" t="s">
        <v>2057</v>
      </c>
      <c r="H1590" s="531" t="s">
        <v>2057</v>
      </c>
      <c r="I1590" s="531" t="s">
        <v>2057</v>
      </c>
      <c r="J1590" s="505"/>
      <c r="K1590" s="505"/>
      <c r="L1590" s="402"/>
      <c r="M1590" s="505" t="s">
        <v>3558</v>
      </c>
      <c r="N1590" s="505" t="s">
        <v>3555</v>
      </c>
      <c r="Q1590" s="493" t="s">
        <v>2047</v>
      </c>
    </row>
    <row r="1591" spans="1:22" ht="15.5">
      <c r="A1591" s="503">
        <v>9</v>
      </c>
      <c r="B1591" s="531">
        <v>5</v>
      </c>
      <c r="C1591" s="531" t="s">
        <v>2115</v>
      </c>
      <c r="D1591" s="494">
        <v>1</v>
      </c>
      <c r="E1591" s="531" t="s">
        <v>2060</v>
      </c>
      <c r="F1591" s="531">
        <v>28</v>
      </c>
      <c r="G1591" s="531" t="s">
        <v>2057</v>
      </c>
      <c r="H1591" s="531" t="s">
        <v>2057</v>
      </c>
      <c r="I1591" s="531" t="s">
        <v>2057</v>
      </c>
      <c r="J1591" s="531" t="s">
        <v>2071</v>
      </c>
      <c r="K1591" s="505"/>
      <c r="L1591" s="402"/>
      <c r="M1591" s="505" t="s">
        <v>3559</v>
      </c>
      <c r="N1591" s="505" t="s">
        <v>1745</v>
      </c>
      <c r="Q1591" s="493" t="s">
        <v>2047</v>
      </c>
    </row>
    <row r="1592" spans="1:22" ht="15.5">
      <c r="A1592" s="508">
        <v>10</v>
      </c>
      <c r="B1592" s="527">
        <v>5</v>
      </c>
      <c r="C1592" s="527" t="s">
        <v>2115</v>
      </c>
      <c r="D1592" s="510">
        <v>1</v>
      </c>
      <c r="E1592" s="527" t="s">
        <v>2060</v>
      </c>
      <c r="F1592" s="527">
        <v>28</v>
      </c>
      <c r="G1592" s="527" t="s">
        <v>2057</v>
      </c>
      <c r="H1592" s="527" t="s">
        <v>2057</v>
      </c>
      <c r="I1592" s="527" t="s">
        <v>2057</v>
      </c>
      <c r="J1592" s="527" t="s">
        <v>2071</v>
      </c>
      <c r="K1592" s="527" t="s">
        <v>2048</v>
      </c>
      <c r="L1592" s="402" t="s">
        <v>642</v>
      </c>
      <c r="M1592" s="501" t="s">
        <v>1936</v>
      </c>
      <c r="N1592" s="501" t="s">
        <v>1745</v>
      </c>
      <c r="O1592" t="s">
        <v>642</v>
      </c>
      <c r="P1592" t="e">
        <v>#N/A</v>
      </c>
      <c r="Q1592" s="493">
        <v>2191.35</v>
      </c>
      <c r="R1592">
        <v>30</v>
      </c>
      <c r="U1592" s="500" t="s">
        <v>206</v>
      </c>
      <c r="V1592" s="501">
        <v>0</v>
      </c>
    </row>
    <row r="1593" spans="1:22">
      <c r="L1593" s="402"/>
      <c r="Q1593" s="493" t="s">
        <v>2047</v>
      </c>
    </row>
    <row r="1594" spans="1:22" ht="15.5">
      <c r="A1594" s="503">
        <v>5</v>
      </c>
      <c r="B1594" s="531">
        <v>5</v>
      </c>
      <c r="C1594" s="531" t="s">
        <v>2115</v>
      </c>
      <c r="D1594" s="494">
        <v>1</v>
      </c>
      <c r="E1594" s="531" t="s">
        <v>2060</v>
      </c>
      <c r="F1594" s="531">
        <v>29</v>
      </c>
      <c r="G1594" s="505"/>
      <c r="H1594" s="505"/>
      <c r="I1594" s="505"/>
      <c r="J1594" s="505"/>
      <c r="K1594" s="505"/>
      <c r="L1594" s="402"/>
      <c r="M1594" s="505" t="s">
        <v>3560</v>
      </c>
      <c r="N1594" s="505" t="s">
        <v>787</v>
      </c>
      <c r="Q1594" s="493" t="s">
        <v>2047</v>
      </c>
    </row>
    <row r="1595" spans="1:22" ht="15.5">
      <c r="A1595" s="503">
        <v>6</v>
      </c>
      <c r="B1595" s="531">
        <v>5</v>
      </c>
      <c r="C1595" s="531" t="s">
        <v>2115</v>
      </c>
      <c r="D1595" s="494">
        <v>1</v>
      </c>
      <c r="E1595" s="531" t="s">
        <v>2060</v>
      </c>
      <c r="F1595" s="531">
        <v>29</v>
      </c>
      <c r="G1595" s="531" t="s">
        <v>2057</v>
      </c>
      <c r="H1595" s="505"/>
      <c r="I1595" s="505"/>
      <c r="J1595" s="505"/>
      <c r="K1595" s="505"/>
      <c r="L1595" s="402"/>
      <c r="M1595" s="505" t="s">
        <v>3561</v>
      </c>
      <c r="N1595" s="505" t="s">
        <v>787</v>
      </c>
      <c r="Q1595" s="493" t="s">
        <v>2047</v>
      </c>
    </row>
    <row r="1596" spans="1:22" ht="15.5">
      <c r="A1596" s="503">
        <v>7</v>
      </c>
      <c r="B1596" s="531">
        <v>5</v>
      </c>
      <c r="C1596" s="531" t="s">
        <v>2115</v>
      </c>
      <c r="D1596" s="494">
        <v>1</v>
      </c>
      <c r="E1596" s="531" t="s">
        <v>2060</v>
      </c>
      <c r="F1596" s="531">
        <v>29</v>
      </c>
      <c r="G1596" s="531" t="s">
        <v>2057</v>
      </c>
      <c r="H1596" s="531" t="s">
        <v>2057</v>
      </c>
      <c r="I1596" s="505"/>
      <c r="J1596" s="505"/>
      <c r="K1596" s="505"/>
      <c r="L1596" s="402"/>
      <c r="M1596" s="505" t="s">
        <v>3562</v>
      </c>
      <c r="N1596" s="505" t="s">
        <v>787</v>
      </c>
      <c r="Q1596" s="493" t="s">
        <v>2047</v>
      </c>
    </row>
    <row r="1597" spans="1:22" ht="15.5">
      <c r="A1597" s="503">
        <v>8</v>
      </c>
      <c r="B1597" s="531">
        <v>5</v>
      </c>
      <c r="C1597" s="531" t="s">
        <v>2115</v>
      </c>
      <c r="D1597" s="494">
        <v>1</v>
      </c>
      <c r="E1597" s="531" t="s">
        <v>2060</v>
      </c>
      <c r="F1597" s="531">
        <v>29</v>
      </c>
      <c r="G1597" s="531" t="s">
        <v>2057</v>
      </c>
      <c r="H1597" s="531" t="s">
        <v>2057</v>
      </c>
      <c r="I1597" s="531" t="s">
        <v>2057</v>
      </c>
      <c r="J1597" s="505"/>
      <c r="K1597" s="505"/>
      <c r="L1597" s="402"/>
      <c r="M1597" s="505" t="s">
        <v>3563</v>
      </c>
      <c r="N1597" s="505" t="s">
        <v>787</v>
      </c>
      <c r="Q1597" s="493" t="s">
        <v>2047</v>
      </c>
    </row>
    <row r="1598" spans="1:22" ht="15.5">
      <c r="A1598" s="503">
        <v>9</v>
      </c>
      <c r="B1598" s="531">
        <v>5</v>
      </c>
      <c r="C1598" s="531" t="s">
        <v>2115</v>
      </c>
      <c r="D1598" s="494">
        <v>1</v>
      </c>
      <c r="E1598" s="531" t="s">
        <v>2060</v>
      </c>
      <c r="F1598" s="531">
        <v>29</v>
      </c>
      <c r="G1598" s="531" t="s">
        <v>2057</v>
      </c>
      <c r="H1598" s="531" t="s">
        <v>2057</v>
      </c>
      <c r="I1598" s="531" t="s">
        <v>2057</v>
      </c>
      <c r="J1598" s="531" t="s">
        <v>2048</v>
      </c>
      <c r="K1598" s="505"/>
      <c r="L1598" s="402"/>
      <c r="M1598" s="505" t="s">
        <v>3564</v>
      </c>
      <c r="N1598" s="505" t="s">
        <v>787</v>
      </c>
      <c r="Q1598" s="493" t="s">
        <v>2047</v>
      </c>
    </row>
    <row r="1599" spans="1:22" ht="15.5">
      <c r="A1599" s="508">
        <v>10</v>
      </c>
      <c r="B1599" s="527">
        <v>5</v>
      </c>
      <c r="C1599" s="527" t="s">
        <v>2115</v>
      </c>
      <c r="D1599" s="510">
        <v>1</v>
      </c>
      <c r="E1599" s="527" t="s">
        <v>2060</v>
      </c>
      <c r="F1599" s="527">
        <v>29</v>
      </c>
      <c r="G1599" s="527" t="s">
        <v>2057</v>
      </c>
      <c r="H1599" s="527" t="s">
        <v>2057</v>
      </c>
      <c r="I1599" s="527" t="s">
        <v>2057</v>
      </c>
      <c r="J1599" s="527" t="s">
        <v>2048</v>
      </c>
      <c r="K1599" s="527" t="s">
        <v>2048</v>
      </c>
      <c r="L1599" s="402" t="s">
        <v>550</v>
      </c>
      <c r="M1599" s="501" t="s">
        <v>1985</v>
      </c>
      <c r="N1599" s="501" t="s">
        <v>787</v>
      </c>
      <c r="O1599" t="s">
        <v>550</v>
      </c>
      <c r="P1599" t="e">
        <v>#N/A</v>
      </c>
      <c r="Q1599" s="493">
        <v>20701.86</v>
      </c>
      <c r="R1599">
        <v>30</v>
      </c>
      <c r="U1599" s="500" t="s">
        <v>206</v>
      </c>
      <c r="V1599" s="501">
        <v>0</v>
      </c>
    </row>
    <row r="1600" spans="1:22" ht="15.5">
      <c r="B1600" s="527"/>
      <c r="C1600" s="527"/>
      <c r="D1600" s="510"/>
      <c r="E1600" s="527"/>
      <c r="F1600" s="527"/>
      <c r="G1600" s="527"/>
      <c r="H1600" s="527"/>
      <c r="I1600" s="527"/>
      <c r="J1600" s="527"/>
      <c r="K1600" s="527"/>
      <c r="L1600" s="402"/>
      <c r="M1600" s="501"/>
      <c r="N1600" s="501"/>
      <c r="Q1600" s="493" t="s">
        <v>2047</v>
      </c>
    </row>
    <row r="1601" spans="1:22" ht="15.5">
      <c r="A1601" s="503">
        <v>9</v>
      </c>
      <c r="B1601" s="531">
        <v>5</v>
      </c>
      <c r="C1601" s="531" t="s">
        <v>2115</v>
      </c>
      <c r="D1601" s="494">
        <v>1</v>
      </c>
      <c r="E1601" s="531" t="s">
        <v>2060</v>
      </c>
      <c r="F1601" s="531">
        <v>29</v>
      </c>
      <c r="G1601" s="531" t="s">
        <v>2057</v>
      </c>
      <c r="H1601" s="531" t="s">
        <v>2057</v>
      </c>
      <c r="I1601" s="531" t="s">
        <v>2057</v>
      </c>
      <c r="J1601" s="531" t="s">
        <v>2060</v>
      </c>
      <c r="K1601" s="505"/>
      <c r="L1601" s="402"/>
      <c r="M1601" s="505" t="s">
        <v>3565</v>
      </c>
      <c r="N1601" s="505" t="s">
        <v>3566</v>
      </c>
      <c r="Q1601" s="493" t="s">
        <v>2047</v>
      </c>
    </row>
    <row r="1602" spans="1:22" ht="15.5">
      <c r="A1602" s="508">
        <v>10</v>
      </c>
      <c r="B1602" s="527">
        <v>5</v>
      </c>
      <c r="C1602" s="527" t="s">
        <v>2115</v>
      </c>
      <c r="D1602" s="510">
        <v>1</v>
      </c>
      <c r="E1602" s="527" t="s">
        <v>2060</v>
      </c>
      <c r="F1602" s="527">
        <v>29</v>
      </c>
      <c r="G1602" s="527" t="s">
        <v>2057</v>
      </c>
      <c r="H1602" s="527" t="s">
        <v>2057</v>
      </c>
      <c r="I1602" s="527" t="s">
        <v>2057</v>
      </c>
      <c r="J1602" s="527" t="s">
        <v>2060</v>
      </c>
      <c r="K1602" s="527" t="s">
        <v>2048</v>
      </c>
      <c r="L1602" s="402"/>
      <c r="M1602" s="501" t="s">
        <v>3567</v>
      </c>
      <c r="N1602" s="501" t="s">
        <v>3566</v>
      </c>
      <c r="Q1602" s="493" t="s">
        <v>2047</v>
      </c>
    </row>
    <row r="1603" spans="1:22" ht="15.5">
      <c r="B1603" s="527"/>
      <c r="C1603" s="527"/>
      <c r="D1603" s="510"/>
      <c r="E1603" s="527"/>
      <c r="F1603" s="527"/>
      <c r="G1603" s="527"/>
      <c r="H1603" s="527"/>
      <c r="I1603" s="527"/>
      <c r="J1603" s="527"/>
      <c r="K1603" s="527"/>
      <c r="L1603" s="402"/>
      <c r="M1603" s="501"/>
      <c r="N1603" s="501"/>
      <c r="Q1603" s="493" t="s">
        <v>2047</v>
      </c>
    </row>
    <row r="1604" spans="1:22" ht="15.5">
      <c r="A1604" s="503">
        <v>9</v>
      </c>
      <c r="B1604" s="531">
        <v>5</v>
      </c>
      <c r="C1604" s="531" t="s">
        <v>2115</v>
      </c>
      <c r="D1604" s="494">
        <v>1</v>
      </c>
      <c r="E1604" s="531" t="s">
        <v>2060</v>
      </c>
      <c r="F1604" s="531">
        <v>29</v>
      </c>
      <c r="G1604" s="531" t="s">
        <v>2057</v>
      </c>
      <c r="H1604" s="531" t="s">
        <v>2057</v>
      </c>
      <c r="I1604" s="531" t="s">
        <v>2057</v>
      </c>
      <c r="J1604" s="531" t="s">
        <v>2053</v>
      </c>
      <c r="K1604" s="505"/>
      <c r="L1604" s="402"/>
      <c r="M1604" s="505" t="s">
        <v>3568</v>
      </c>
      <c r="N1604" s="505" t="s">
        <v>3569</v>
      </c>
      <c r="Q1604" s="493" t="s">
        <v>2047</v>
      </c>
    </row>
    <row r="1605" spans="1:22" ht="15.5">
      <c r="A1605" s="508">
        <v>10</v>
      </c>
      <c r="B1605" s="527">
        <v>5</v>
      </c>
      <c r="C1605" s="527" t="s">
        <v>2115</v>
      </c>
      <c r="D1605" s="510">
        <v>1</v>
      </c>
      <c r="E1605" s="527" t="s">
        <v>2060</v>
      </c>
      <c r="F1605" s="527">
        <v>29</v>
      </c>
      <c r="G1605" s="527" t="s">
        <v>2057</v>
      </c>
      <c r="H1605" s="527" t="s">
        <v>2057</v>
      </c>
      <c r="I1605" s="527" t="s">
        <v>2057</v>
      </c>
      <c r="J1605" s="527" t="s">
        <v>2053</v>
      </c>
      <c r="K1605" s="527" t="s">
        <v>2048</v>
      </c>
      <c r="L1605" s="402"/>
      <c r="M1605" s="501" t="s">
        <v>3570</v>
      </c>
      <c r="N1605" s="501" t="s">
        <v>3569</v>
      </c>
      <c r="Q1605" s="493" t="s">
        <v>2047</v>
      </c>
    </row>
    <row r="1606" spans="1:22" ht="15.5">
      <c r="B1606" s="527"/>
      <c r="C1606" s="527"/>
      <c r="D1606" s="510"/>
      <c r="E1606" s="527"/>
      <c r="F1606" s="527"/>
      <c r="G1606" s="527"/>
      <c r="H1606" s="527"/>
      <c r="I1606" s="527"/>
      <c r="J1606" s="527"/>
      <c r="K1606" s="527"/>
      <c r="L1606" s="402"/>
      <c r="M1606" s="501"/>
      <c r="N1606" s="501" t="s">
        <v>44</v>
      </c>
      <c r="Q1606" s="493" t="s">
        <v>2047</v>
      </c>
    </row>
    <row r="1607" spans="1:22" ht="15.5">
      <c r="A1607" s="503">
        <v>9</v>
      </c>
      <c r="B1607" s="531">
        <v>5</v>
      </c>
      <c r="C1607" s="531" t="s">
        <v>2115</v>
      </c>
      <c r="D1607" s="494">
        <v>1</v>
      </c>
      <c r="E1607" s="531" t="s">
        <v>2060</v>
      </c>
      <c r="F1607" s="531">
        <v>29</v>
      </c>
      <c r="G1607" s="531" t="s">
        <v>2057</v>
      </c>
      <c r="H1607" s="531" t="s">
        <v>2057</v>
      </c>
      <c r="I1607" s="531" t="s">
        <v>2057</v>
      </c>
      <c r="J1607" s="531" t="s">
        <v>2071</v>
      </c>
      <c r="K1607" s="505"/>
      <c r="L1607" s="402"/>
      <c r="M1607" s="505" t="s">
        <v>3571</v>
      </c>
      <c r="N1607" s="505" t="s">
        <v>3572</v>
      </c>
      <c r="Q1607" s="493" t="s">
        <v>2047</v>
      </c>
    </row>
    <row r="1608" spans="1:22" ht="15.5">
      <c r="A1608" s="508">
        <v>10</v>
      </c>
      <c r="B1608" s="527">
        <v>5</v>
      </c>
      <c r="C1608" s="527" t="s">
        <v>2115</v>
      </c>
      <c r="D1608" s="510">
        <v>1</v>
      </c>
      <c r="E1608" s="527" t="s">
        <v>2060</v>
      </c>
      <c r="F1608" s="527">
        <v>29</v>
      </c>
      <c r="G1608" s="527" t="s">
        <v>2057</v>
      </c>
      <c r="H1608" s="527" t="s">
        <v>2057</v>
      </c>
      <c r="I1608" s="527" t="s">
        <v>2057</v>
      </c>
      <c r="J1608" s="527" t="s">
        <v>2071</v>
      </c>
      <c r="K1608" s="527" t="s">
        <v>2048</v>
      </c>
      <c r="L1608" s="402" t="s">
        <v>561</v>
      </c>
      <c r="M1608" s="501" t="s">
        <v>3573</v>
      </c>
      <c r="N1608" s="501" t="s">
        <v>3572</v>
      </c>
      <c r="O1608" t="s">
        <v>561</v>
      </c>
      <c r="P1608" t="e">
        <v>#N/A</v>
      </c>
      <c r="Q1608" s="493">
        <v>0</v>
      </c>
      <c r="R1608">
        <v>30</v>
      </c>
      <c r="U1608" s="500" t="s">
        <v>206</v>
      </c>
      <c r="V1608" s="501">
        <v>0</v>
      </c>
    </row>
    <row r="1609" spans="1:22" ht="15.5">
      <c r="B1609" s="527"/>
      <c r="C1609" s="527"/>
      <c r="D1609" s="510"/>
      <c r="E1609" s="527"/>
      <c r="F1609" s="527"/>
      <c r="G1609" s="527"/>
      <c r="H1609" s="527"/>
      <c r="I1609" s="527"/>
      <c r="J1609" s="527"/>
      <c r="K1609" s="527"/>
      <c r="L1609" s="402"/>
      <c r="M1609" s="501"/>
      <c r="N1609" s="501"/>
      <c r="Q1609" s="493" t="s">
        <v>2047</v>
      </c>
    </row>
    <row r="1610" spans="1:22" ht="15.5">
      <c r="A1610" s="503">
        <v>9</v>
      </c>
      <c r="B1610" s="531">
        <v>5</v>
      </c>
      <c r="C1610" s="531" t="s">
        <v>2115</v>
      </c>
      <c r="D1610" s="494">
        <v>1</v>
      </c>
      <c r="E1610" s="531" t="s">
        <v>2060</v>
      </c>
      <c r="F1610" s="531">
        <v>29</v>
      </c>
      <c r="G1610" s="531" t="s">
        <v>2057</v>
      </c>
      <c r="H1610" s="531" t="s">
        <v>2057</v>
      </c>
      <c r="I1610" s="531" t="s">
        <v>2057</v>
      </c>
      <c r="J1610" s="531" t="s">
        <v>2079</v>
      </c>
      <c r="K1610" s="505"/>
      <c r="L1610" s="402"/>
      <c r="M1610" s="505" t="s">
        <v>3574</v>
      </c>
      <c r="N1610" s="505" t="s">
        <v>3575</v>
      </c>
      <c r="Q1610" s="493" t="s">
        <v>2047</v>
      </c>
    </row>
    <row r="1611" spans="1:22" ht="15.5">
      <c r="A1611" s="508">
        <v>10</v>
      </c>
      <c r="B1611" s="527">
        <v>5</v>
      </c>
      <c r="C1611" s="527" t="s">
        <v>2115</v>
      </c>
      <c r="D1611" s="510">
        <v>1</v>
      </c>
      <c r="E1611" s="527" t="s">
        <v>2060</v>
      </c>
      <c r="F1611" s="527">
        <v>29</v>
      </c>
      <c r="G1611" s="527" t="s">
        <v>2057</v>
      </c>
      <c r="H1611" s="527" t="s">
        <v>2057</v>
      </c>
      <c r="I1611" s="527" t="s">
        <v>2057</v>
      </c>
      <c r="J1611" s="527" t="s">
        <v>2079</v>
      </c>
      <c r="K1611" s="527" t="s">
        <v>2048</v>
      </c>
      <c r="L1611" s="402" t="s">
        <v>647</v>
      </c>
      <c r="M1611" s="501" t="s">
        <v>3576</v>
      </c>
      <c r="N1611" s="501" t="s">
        <v>3575</v>
      </c>
      <c r="O1611" t="s">
        <v>647</v>
      </c>
      <c r="P1611" t="e">
        <v>#N/A</v>
      </c>
      <c r="Q1611" s="493">
        <v>0</v>
      </c>
      <c r="R1611">
        <v>30</v>
      </c>
      <c r="U1611" s="500" t="s">
        <v>206</v>
      </c>
      <c r="V1611" s="501">
        <v>0</v>
      </c>
    </row>
    <row r="1612" spans="1:22" ht="15.5">
      <c r="B1612" s="527"/>
      <c r="C1612" s="527"/>
      <c r="D1612" s="510"/>
      <c r="E1612" s="527"/>
      <c r="F1612" s="527"/>
      <c r="G1612" s="527"/>
      <c r="H1612" s="527"/>
      <c r="I1612" s="527"/>
      <c r="J1612" s="527"/>
      <c r="K1612" s="527"/>
      <c r="L1612" s="402"/>
      <c r="M1612" s="501"/>
      <c r="N1612" s="501"/>
      <c r="Q1612" s="493" t="s">
        <v>2047</v>
      </c>
    </row>
    <row r="1613" spans="1:22" ht="15.5">
      <c r="A1613" s="503">
        <v>9</v>
      </c>
      <c r="B1613" s="531">
        <v>5</v>
      </c>
      <c r="C1613" s="531" t="s">
        <v>2115</v>
      </c>
      <c r="D1613" s="494">
        <v>1</v>
      </c>
      <c r="E1613" s="531" t="s">
        <v>2060</v>
      </c>
      <c r="F1613" s="531">
        <v>29</v>
      </c>
      <c r="G1613" s="531" t="s">
        <v>2057</v>
      </c>
      <c r="H1613" s="531" t="s">
        <v>2057</v>
      </c>
      <c r="I1613" s="531" t="s">
        <v>2057</v>
      </c>
      <c r="J1613" s="531" t="s">
        <v>2081</v>
      </c>
      <c r="K1613" s="505"/>
      <c r="L1613" s="402"/>
      <c r="M1613" s="505" t="s">
        <v>3577</v>
      </c>
      <c r="N1613" s="505" t="s">
        <v>3578</v>
      </c>
      <c r="Q1613" s="493" t="s">
        <v>2047</v>
      </c>
    </row>
    <row r="1614" spans="1:22" ht="15.5">
      <c r="A1614" s="508">
        <v>10</v>
      </c>
      <c r="B1614" s="527">
        <v>5</v>
      </c>
      <c r="C1614" s="527" t="s">
        <v>2115</v>
      </c>
      <c r="D1614" s="510">
        <v>1</v>
      </c>
      <c r="E1614" s="527" t="s">
        <v>2060</v>
      </c>
      <c r="F1614" s="527">
        <v>29</v>
      </c>
      <c r="G1614" s="527" t="s">
        <v>2057</v>
      </c>
      <c r="H1614" s="527" t="s">
        <v>2057</v>
      </c>
      <c r="I1614" s="527" t="s">
        <v>2057</v>
      </c>
      <c r="J1614" s="527" t="s">
        <v>2081</v>
      </c>
      <c r="K1614" s="527" t="s">
        <v>2048</v>
      </c>
      <c r="L1614" s="402"/>
      <c r="M1614" s="501" t="s">
        <v>3579</v>
      </c>
      <c r="N1614" s="501" t="s">
        <v>3578</v>
      </c>
      <c r="Q1614" s="493" t="s">
        <v>2047</v>
      </c>
    </row>
    <row r="1615" spans="1:22" ht="15.5">
      <c r="B1615" s="527"/>
      <c r="C1615" s="527"/>
      <c r="D1615" s="510"/>
      <c r="E1615" s="527"/>
      <c r="F1615" s="527"/>
      <c r="G1615" s="527"/>
      <c r="H1615" s="527"/>
      <c r="I1615" s="527"/>
      <c r="J1615" s="527"/>
      <c r="K1615" s="527"/>
      <c r="L1615" s="402"/>
      <c r="M1615" s="501"/>
      <c r="N1615" s="501"/>
      <c r="Q1615" s="493" t="s">
        <v>2047</v>
      </c>
    </row>
    <row r="1616" spans="1:22" ht="15.5">
      <c r="A1616" s="503">
        <v>9</v>
      </c>
      <c r="B1616" s="531">
        <v>5</v>
      </c>
      <c r="C1616" s="531" t="s">
        <v>2115</v>
      </c>
      <c r="D1616" s="494">
        <v>1</v>
      </c>
      <c r="E1616" s="531" t="s">
        <v>2060</v>
      </c>
      <c r="F1616" s="531">
        <v>29</v>
      </c>
      <c r="G1616" s="531" t="s">
        <v>2057</v>
      </c>
      <c r="H1616" s="531" t="s">
        <v>2057</v>
      </c>
      <c r="I1616" s="531" t="s">
        <v>2057</v>
      </c>
      <c r="J1616" s="531" t="s">
        <v>2110</v>
      </c>
      <c r="K1616" s="505"/>
      <c r="L1616" s="402"/>
      <c r="M1616" s="505" t="s">
        <v>3580</v>
      </c>
      <c r="N1616" s="505" t="s">
        <v>3581</v>
      </c>
      <c r="Q1616" s="493" t="s">
        <v>2047</v>
      </c>
    </row>
    <row r="1617" spans="1:22" ht="15.5">
      <c r="A1617" s="508">
        <v>10</v>
      </c>
      <c r="B1617" s="527">
        <v>5</v>
      </c>
      <c r="C1617" s="527" t="s">
        <v>2115</v>
      </c>
      <c r="D1617" s="510">
        <v>1</v>
      </c>
      <c r="E1617" s="527" t="s">
        <v>2060</v>
      </c>
      <c r="F1617" s="527">
        <v>29</v>
      </c>
      <c r="G1617" s="527" t="s">
        <v>2057</v>
      </c>
      <c r="H1617" s="527" t="s">
        <v>2057</v>
      </c>
      <c r="I1617" s="527" t="s">
        <v>2057</v>
      </c>
      <c r="J1617" s="527" t="s">
        <v>2110</v>
      </c>
      <c r="K1617" s="527" t="s">
        <v>2048</v>
      </c>
      <c r="L1617" s="402"/>
      <c r="M1617" s="501" t="s">
        <v>3582</v>
      </c>
      <c r="N1617" s="501" t="s">
        <v>3581</v>
      </c>
      <c r="Q1617" s="493" t="s">
        <v>2047</v>
      </c>
    </row>
    <row r="1618" spans="1:22" ht="15.5">
      <c r="B1618" s="527"/>
      <c r="C1618" s="527"/>
      <c r="D1618" s="510"/>
      <c r="E1618" s="527"/>
      <c r="F1618" s="527"/>
      <c r="G1618" s="527"/>
      <c r="H1618" s="527"/>
      <c r="I1618" s="527"/>
      <c r="J1618" s="527"/>
      <c r="K1618" s="527"/>
      <c r="L1618" s="402"/>
      <c r="M1618" s="501"/>
      <c r="N1618" s="501"/>
      <c r="Q1618" s="493" t="s">
        <v>2047</v>
      </c>
    </row>
    <row r="1619" spans="1:22" ht="15.5">
      <c r="A1619" s="503">
        <v>9</v>
      </c>
      <c r="B1619" s="531">
        <v>5</v>
      </c>
      <c r="C1619" s="531" t="s">
        <v>2115</v>
      </c>
      <c r="D1619" s="494">
        <v>1</v>
      </c>
      <c r="E1619" s="531" t="s">
        <v>2060</v>
      </c>
      <c r="F1619" s="531">
        <v>29</v>
      </c>
      <c r="G1619" s="531" t="s">
        <v>2057</v>
      </c>
      <c r="H1619" s="531" t="s">
        <v>2057</v>
      </c>
      <c r="I1619" s="531" t="s">
        <v>2057</v>
      </c>
      <c r="J1619" s="531" t="s">
        <v>2119</v>
      </c>
      <c r="K1619" s="505"/>
      <c r="L1619" s="402"/>
      <c r="M1619" s="505" t="s">
        <v>3583</v>
      </c>
      <c r="N1619" s="505" t="s">
        <v>3584</v>
      </c>
      <c r="Q1619" s="493" t="s">
        <v>2047</v>
      </c>
    </row>
    <row r="1620" spans="1:22" ht="15.5">
      <c r="A1620" s="508">
        <v>10</v>
      </c>
      <c r="B1620" s="527">
        <v>5</v>
      </c>
      <c r="C1620" s="527" t="s">
        <v>2115</v>
      </c>
      <c r="D1620" s="510">
        <v>1</v>
      </c>
      <c r="E1620" s="527" t="s">
        <v>2060</v>
      </c>
      <c r="F1620" s="527">
        <v>29</v>
      </c>
      <c r="G1620" s="527" t="s">
        <v>2057</v>
      </c>
      <c r="H1620" s="527" t="s">
        <v>2057</v>
      </c>
      <c r="I1620" s="527" t="s">
        <v>2057</v>
      </c>
      <c r="J1620" s="527" t="s">
        <v>2119</v>
      </c>
      <c r="K1620" s="527" t="s">
        <v>2048</v>
      </c>
      <c r="L1620" s="402"/>
      <c r="M1620" s="501" t="s">
        <v>3585</v>
      </c>
      <c r="N1620" s="501" t="s">
        <v>3584</v>
      </c>
      <c r="Q1620" s="493" t="s">
        <v>2047</v>
      </c>
    </row>
    <row r="1621" spans="1:22">
      <c r="L1621" s="402"/>
      <c r="Q1621" s="493" t="s">
        <v>2047</v>
      </c>
    </row>
    <row r="1622" spans="1:22" ht="15.5">
      <c r="A1622" s="503">
        <v>5</v>
      </c>
      <c r="B1622" s="531">
        <v>5</v>
      </c>
      <c r="C1622" s="531" t="s">
        <v>2115</v>
      </c>
      <c r="D1622" s="494">
        <v>1</v>
      </c>
      <c r="E1622" s="531" t="s">
        <v>2060</v>
      </c>
      <c r="F1622" s="531">
        <v>30</v>
      </c>
      <c r="G1622" s="505"/>
      <c r="H1622" s="505"/>
      <c r="I1622" s="505"/>
      <c r="J1622" s="505"/>
      <c r="K1622" s="505"/>
      <c r="L1622" s="402"/>
      <c r="M1622" s="505" t="s">
        <v>3586</v>
      </c>
      <c r="N1622" s="505" t="s">
        <v>3587</v>
      </c>
      <c r="Q1622" s="493" t="s">
        <v>2047</v>
      </c>
    </row>
    <row r="1623" spans="1:22" ht="15.5">
      <c r="A1623" s="503">
        <v>6</v>
      </c>
      <c r="B1623" s="531">
        <v>5</v>
      </c>
      <c r="C1623" s="531" t="s">
        <v>2115</v>
      </c>
      <c r="D1623" s="494">
        <v>1</v>
      </c>
      <c r="E1623" s="531" t="s">
        <v>2060</v>
      </c>
      <c r="F1623" s="531">
        <v>30</v>
      </c>
      <c r="G1623" s="531" t="s">
        <v>2057</v>
      </c>
      <c r="H1623" s="505"/>
      <c r="I1623" s="505"/>
      <c r="J1623" s="505"/>
      <c r="K1623" s="505"/>
      <c r="L1623" s="402"/>
      <c r="M1623" s="505" t="s">
        <v>3588</v>
      </c>
      <c r="N1623" s="505" t="s">
        <v>3587</v>
      </c>
      <c r="Q1623" s="493" t="s">
        <v>2047</v>
      </c>
    </row>
    <row r="1624" spans="1:22" ht="15.5">
      <c r="A1624" s="503">
        <v>7</v>
      </c>
      <c r="B1624" s="531">
        <v>5</v>
      </c>
      <c r="C1624" s="531" t="s">
        <v>2115</v>
      </c>
      <c r="D1624" s="494">
        <v>1</v>
      </c>
      <c r="E1624" s="531" t="s">
        <v>2060</v>
      </c>
      <c r="F1624" s="531">
        <v>30</v>
      </c>
      <c r="G1624" s="531" t="s">
        <v>2057</v>
      </c>
      <c r="H1624" s="531" t="s">
        <v>2057</v>
      </c>
      <c r="I1624" s="505"/>
      <c r="J1624" s="505"/>
      <c r="K1624" s="505"/>
      <c r="L1624" s="402"/>
      <c r="M1624" s="505" t="s">
        <v>3589</v>
      </c>
      <c r="N1624" s="505" t="s">
        <v>3587</v>
      </c>
      <c r="Q1624" s="493" t="s">
        <v>2047</v>
      </c>
    </row>
    <row r="1625" spans="1:22" ht="15.5">
      <c r="A1625" s="503">
        <v>8</v>
      </c>
      <c r="B1625" s="531">
        <v>5</v>
      </c>
      <c r="C1625" s="531" t="s">
        <v>2115</v>
      </c>
      <c r="D1625" s="494">
        <v>1</v>
      </c>
      <c r="E1625" s="531" t="s">
        <v>2060</v>
      </c>
      <c r="F1625" s="531">
        <v>30</v>
      </c>
      <c r="G1625" s="531" t="s">
        <v>2057</v>
      </c>
      <c r="H1625" s="531" t="s">
        <v>2057</v>
      </c>
      <c r="I1625" s="531" t="s">
        <v>2057</v>
      </c>
      <c r="J1625" s="505"/>
      <c r="K1625" s="505"/>
      <c r="L1625" s="402"/>
      <c r="M1625" s="505" t="s">
        <v>3590</v>
      </c>
      <c r="N1625" s="505" t="s">
        <v>3587</v>
      </c>
      <c r="Q1625" s="493" t="s">
        <v>2047</v>
      </c>
    </row>
    <row r="1626" spans="1:22" ht="15.5">
      <c r="A1626" s="503">
        <v>9</v>
      </c>
      <c r="B1626" s="531">
        <v>5</v>
      </c>
      <c r="C1626" s="531" t="s">
        <v>2115</v>
      </c>
      <c r="D1626" s="494">
        <v>1</v>
      </c>
      <c r="E1626" s="531" t="s">
        <v>2060</v>
      </c>
      <c r="F1626" s="531">
        <v>30</v>
      </c>
      <c r="G1626" s="531" t="s">
        <v>2057</v>
      </c>
      <c r="H1626" s="531" t="s">
        <v>2057</v>
      </c>
      <c r="I1626" s="531" t="s">
        <v>2057</v>
      </c>
      <c r="J1626" s="531" t="s">
        <v>2053</v>
      </c>
      <c r="K1626" s="505"/>
      <c r="L1626" s="402"/>
      <c r="M1626" s="505" t="s">
        <v>3591</v>
      </c>
      <c r="N1626" s="505" t="s">
        <v>1700</v>
      </c>
      <c r="Q1626" s="493" t="s">
        <v>2047</v>
      </c>
    </row>
    <row r="1627" spans="1:22" ht="15.5">
      <c r="A1627" s="508">
        <v>10</v>
      </c>
      <c r="B1627" s="527">
        <v>5</v>
      </c>
      <c r="C1627" s="527" t="s">
        <v>2115</v>
      </c>
      <c r="D1627" s="510">
        <v>1</v>
      </c>
      <c r="E1627" s="527" t="s">
        <v>2060</v>
      </c>
      <c r="F1627" s="527">
        <v>30</v>
      </c>
      <c r="G1627" s="527" t="s">
        <v>2057</v>
      </c>
      <c r="H1627" s="527" t="s">
        <v>2057</v>
      </c>
      <c r="I1627" s="527" t="s">
        <v>2057</v>
      </c>
      <c r="J1627" s="527" t="s">
        <v>2053</v>
      </c>
      <c r="K1627" s="527" t="s">
        <v>2048</v>
      </c>
      <c r="L1627" s="402" t="s">
        <v>564</v>
      </c>
      <c r="M1627" s="501" t="s">
        <v>1893</v>
      </c>
      <c r="N1627" s="501" t="s">
        <v>1700</v>
      </c>
      <c r="O1627" t="s">
        <v>564</v>
      </c>
      <c r="P1627" t="e">
        <v>#N/A</v>
      </c>
      <c r="Q1627" s="493">
        <v>2031.92</v>
      </c>
      <c r="R1627">
        <v>30</v>
      </c>
      <c r="U1627" s="500" t="s">
        <v>206</v>
      </c>
      <c r="V1627" s="501">
        <v>0</v>
      </c>
    </row>
    <row r="1628" spans="1:22" ht="15.5">
      <c r="B1628" s="527"/>
      <c r="C1628" s="527"/>
      <c r="D1628" s="510"/>
      <c r="E1628" s="527"/>
      <c r="F1628" s="527"/>
      <c r="G1628" s="527"/>
      <c r="H1628" s="527"/>
      <c r="I1628" s="527"/>
      <c r="J1628" s="527"/>
      <c r="K1628" s="527"/>
      <c r="L1628" s="402"/>
      <c r="M1628" s="501"/>
      <c r="N1628" s="501"/>
      <c r="Q1628" s="493" t="s">
        <v>2047</v>
      </c>
    </row>
    <row r="1629" spans="1:22" ht="15.5">
      <c r="A1629" s="503">
        <v>9</v>
      </c>
      <c r="B1629" s="531">
        <v>5</v>
      </c>
      <c r="C1629" s="531" t="s">
        <v>2115</v>
      </c>
      <c r="D1629" s="494">
        <v>1</v>
      </c>
      <c r="E1629" s="531" t="s">
        <v>2060</v>
      </c>
      <c r="F1629" s="531">
        <v>31</v>
      </c>
      <c r="G1629" s="531" t="s">
        <v>2057</v>
      </c>
      <c r="H1629" s="531" t="s">
        <v>2057</v>
      </c>
      <c r="I1629" s="531" t="s">
        <v>2057</v>
      </c>
      <c r="J1629" s="531" t="s">
        <v>2110</v>
      </c>
      <c r="K1629" s="505"/>
      <c r="L1629" s="402"/>
      <c r="M1629" s="505" t="s">
        <v>3592</v>
      </c>
      <c r="N1629" s="505" t="s">
        <v>3593</v>
      </c>
      <c r="Q1629" s="493" t="s">
        <v>2047</v>
      </c>
    </row>
    <row r="1630" spans="1:22" ht="15.5">
      <c r="A1630" s="508">
        <v>10</v>
      </c>
      <c r="B1630" s="527">
        <v>5</v>
      </c>
      <c r="C1630" s="527" t="s">
        <v>2115</v>
      </c>
      <c r="D1630" s="510">
        <v>1</v>
      </c>
      <c r="E1630" s="527" t="s">
        <v>2060</v>
      </c>
      <c r="F1630" s="527">
        <v>31</v>
      </c>
      <c r="G1630" s="527" t="s">
        <v>2057</v>
      </c>
      <c r="H1630" s="527" t="s">
        <v>2057</v>
      </c>
      <c r="I1630" s="527" t="s">
        <v>2057</v>
      </c>
      <c r="J1630" s="527" t="s">
        <v>2110</v>
      </c>
      <c r="K1630" s="527" t="s">
        <v>2048</v>
      </c>
      <c r="L1630" s="402"/>
      <c r="M1630" s="501" t="s">
        <v>3594</v>
      </c>
      <c r="N1630" s="501" t="s">
        <v>3593</v>
      </c>
      <c r="Q1630" s="493" t="s">
        <v>2047</v>
      </c>
    </row>
    <row r="1631" spans="1:22">
      <c r="L1631" s="402"/>
      <c r="Q1631" s="493" t="s">
        <v>2047</v>
      </c>
    </row>
    <row r="1632" spans="1:22" ht="15.5">
      <c r="A1632" s="503">
        <v>5</v>
      </c>
      <c r="B1632" s="531">
        <v>5</v>
      </c>
      <c r="C1632" s="531" t="s">
        <v>2115</v>
      </c>
      <c r="D1632" s="494">
        <v>1</v>
      </c>
      <c r="E1632" s="531" t="s">
        <v>2060</v>
      </c>
      <c r="F1632" s="531" t="s">
        <v>3595</v>
      </c>
      <c r="G1632" s="505"/>
      <c r="H1632" s="505"/>
      <c r="I1632" s="505"/>
      <c r="J1632" s="505"/>
      <c r="K1632" s="505"/>
      <c r="L1632" s="402"/>
      <c r="M1632" s="505" t="s">
        <v>3596</v>
      </c>
      <c r="N1632" s="505" t="s">
        <v>3597</v>
      </c>
      <c r="Q1632" s="493" t="s">
        <v>2047</v>
      </c>
    </row>
    <row r="1633" spans="1:24" ht="15.5">
      <c r="A1633" s="503">
        <v>6</v>
      </c>
      <c r="B1633" s="531">
        <v>5</v>
      </c>
      <c r="C1633" s="531" t="s">
        <v>2115</v>
      </c>
      <c r="D1633" s="494">
        <v>1</v>
      </c>
      <c r="E1633" s="531" t="s">
        <v>2060</v>
      </c>
      <c r="F1633" s="531" t="s">
        <v>3595</v>
      </c>
      <c r="G1633" s="531" t="s">
        <v>2057</v>
      </c>
      <c r="H1633" s="505"/>
      <c r="I1633" s="505"/>
      <c r="J1633" s="505"/>
      <c r="K1633" s="505"/>
      <c r="L1633" s="402"/>
      <c r="M1633" s="505" t="s">
        <v>3598</v>
      </c>
      <c r="N1633" s="505" t="s">
        <v>3597</v>
      </c>
      <c r="Q1633" s="493" t="s">
        <v>2047</v>
      </c>
    </row>
    <row r="1634" spans="1:24" ht="15.5">
      <c r="A1634" s="503">
        <v>7</v>
      </c>
      <c r="B1634" s="531">
        <v>5</v>
      </c>
      <c r="C1634" s="531" t="s">
        <v>2115</v>
      </c>
      <c r="D1634" s="494">
        <v>1</v>
      </c>
      <c r="E1634" s="531" t="s">
        <v>2060</v>
      </c>
      <c r="F1634" s="531" t="s">
        <v>3595</v>
      </c>
      <c r="G1634" s="531" t="s">
        <v>2057</v>
      </c>
      <c r="H1634" s="531" t="s">
        <v>2057</v>
      </c>
      <c r="I1634" s="505"/>
      <c r="J1634" s="505"/>
      <c r="K1634" s="505"/>
      <c r="L1634" s="402"/>
      <c r="M1634" s="505" t="s">
        <v>3599</v>
      </c>
      <c r="N1634" s="505" t="s">
        <v>3597</v>
      </c>
      <c r="Q1634" s="493" t="s">
        <v>2047</v>
      </c>
    </row>
    <row r="1635" spans="1:24" ht="15.5">
      <c r="A1635" s="503">
        <v>8</v>
      </c>
      <c r="B1635" s="531">
        <v>5</v>
      </c>
      <c r="C1635" s="531" t="s">
        <v>2115</v>
      </c>
      <c r="D1635" s="494">
        <v>1</v>
      </c>
      <c r="E1635" s="531" t="s">
        <v>2060</v>
      </c>
      <c r="F1635" s="531" t="s">
        <v>3595</v>
      </c>
      <c r="G1635" s="531" t="s">
        <v>2057</v>
      </c>
      <c r="H1635" s="531" t="s">
        <v>2057</v>
      </c>
      <c r="I1635" s="531" t="s">
        <v>2057</v>
      </c>
      <c r="J1635" s="505"/>
      <c r="K1635" s="505"/>
      <c r="L1635" s="402"/>
      <c r="M1635" s="505" t="s">
        <v>3600</v>
      </c>
      <c r="N1635" s="505" t="s">
        <v>3597</v>
      </c>
      <c r="Q1635" s="493" t="s">
        <v>2047</v>
      </c>
    </row>
    <row r="1636" spans="1:24" ht="15.5">
      <c r="A1636" s="503">
        <v>9</v>
      </c>
      <c r="B1636" s="531">
        <v>5</v>
      </c>
      <c r="C1636" s="531" t="s">
        <v>2115</v>
      </c>
      <c r="D1636" s="494">
        <v>1</v>
      </c>
      <c r="E1636" s="531" t="s">
        <v>2060</v>
      </c>
      <c r="F1636" s="531" t="s">
        <v>3595</v>
      </c>
      <c r="G1636" s="531" t="s">
        <v>2057</v>
      </c>
      <c r="H1636" s="531" t="s">
        <v>2057</v>
      </c>
      <c r="I1636" s="531" t="s">
        <v>2057</v>
      </c>
      <c r="J1636" s="531" t="s">
        <v>2048</v>
      </c>
      <c r="K1636" s="505"/>
      <c r="L1636" s="402"/>
      <c r="M1636" s="505" t="s">
        <v>3601</v>
      </c>
      <c r="N1636" s="505" t="s">
        <v>1758</v>
      </c>
      <c r="Q1636" s="493" t="s">
        <v>2047</v>
      </c>
    </row>
    <row r="1637" spans="1:24" ht="15.5">
      <c r="A1637" s="508">
        <v>10</v>
      </c>
      <c r="B1637" s="527">
        <v>5</v>
      </c>
      <c r="C1637" s="527" t="s">
        <v>2115</v>
      </c>
      <c r="D1637" s="510">
        <v>1</v>
      </c>
      <c r="E1637" s="527" t="s">
        <v>2060</v>
      </c>
      <c r="F1637" s="527" t="s">
        <v>3595</v>
      </c>
      <c r="G1637" s="527" t="s">
        <v>2057</v>
      </c>
      <c r="H1637" s="527" t="s">
        <v>2057</v>
      </c>
      <c r="I1637" s="527" t="s">
        <v>2057</v>
      </c>
      <c r="J1637" s="527" t="s">
        <v>2048</v>
      </c>
      <c r="K1637" s="527" t="s">
        <v>2048</v>
      </c>
      <c r="L1637" s="402" t="s">
        <v>566</v>
      </c>
      <c r="M1637" s="501" t="s">
        <v>1946</v>
      </c>
      <c r="N1637" s="501" t="s">
        <v>1758</v>
      </c>
      <c r="O1637" t="s">
        <v>566</v>
      </c>
      <c r="P1637" t="e">
        <v>#N/A</v>
      </c>
      <c r="Q1637" s="493">
        <v>258</v>
      </c>
      <c r="R1637">
        <v>30</v>
      </c>
      <c r="U1637" s="500" t="s">
        <v>206</v>
      </c>
      <c r="V1637" s="501">
        <v>0</v>
      </c>
    </row>
    <row r="1638" spans="1:24">
      <c r="L1638" s="402"/>
      <c r="Q1638" s="493" t="s">
        <v>2047</v>
      </c>
    </row>
    <row r="1639" spans="1:24" ht="15.5">
      <c r="A1639" s="503">
        <v>5</v>
      </c>
      <c r="B1639" s="505">
        <v>5</v>
      </c>
      <c r="C1639" s="531" t="s">
        <v>2115</v>
      </c>
      <c r="D1639" s="503">
        <v>1</v>
      </c>
      <c r="E1639" s="531" t="s">
        <v>2060</v>
      </c>
      <c r="F1639" s="531" t="s">
        <v>3602</v>
      </c>
      <c r="G1639" s="531"/>
      <c r="H1639" s="531"/>
      <c r="I1639" s="531"/>
      <c r="J1639" s="531"/>
      <c r="K1639" s="531"/>
      <c r="L1639" s="402"/>
      <c r="M1639" s="505" t="s">
        <v>3603</v>
      </c>
      <c r="N1639" s="505" t="s">
        <v>103</v>
      </c>
      <c r="Q1639" s="493" t="s">
        <v>2047</v>
      </c>
    </row>
    <row r="1640" spans="1:24" ht="15.5">
      <c r="A1640" s="503">
        <v>6</v>
      </c>
      <c r="B1640" s="505">
        <v>5</v>
      </c>
      <c r="C1640" s="531" t="s">
        <v>2115</v>
      </c>
      <c r="D1640" s="503">
        <v>1</v>
      </c>
      <c r="E1640" s="531" t="s">
        <v>2060</v>
      </c>
      <c r="F1640" s="531" t="s">
        <v>3602</v>
      </c>
      <c r="G1640" s="531" t="s">
        <v>2057</v>
      </c>
      <c r="H1640" s="531"/>
      <c r="I1640" s="531"/>
      <c r="J1640" s="531"/>
      <c r="K1640" s="531"/>
      <c r="L1640" s="402"/>
      <c r="M1640" s="505" t="s">
        <v>3604</v>
      </c>
      <c r="N1640" s="505" t="s">
        <v>103</v>
      </c>
      <c r="Q1640" s="493" t="s">
        <v>2047</v>
      </c>
    </row>
    <row r="1641" spans="1:24" ht="15.5">
      <c r="A1641" s="503">
        <v>7</v>
      </c>
      <c r="B1641" s="505">
        <v>5</v>
      </c>
      <c r="C1641" s="531" t="s">
        <v>2115</v>
      </c>
      <c r="D1641" s="503">
        <v>1</v>
      </c>
      <c r="E1641" s="531" t="s">
        <v>2060</v>
      </c>
      <c r="F1641" s="531" t="s">
        <v>3602</v>
      </c>
      <c r="G1641" s="531" t="s">
        <v>2057</v>
      </c>
      <c r="H1641" s="531" t="s">
        <v>2057</v>
      </c>
      <c r="I1641" s="531"/>
      <c r="J1641" s="531"/>
      <c r="K1641" s="531"/>
      <c r="L1641" s="402"/>
      <c r="M1641" s="505" t="s">
        <v>3605</v>
      </c>
      <c r="N1641" s="505" t="s">
        <v>103</v>
      </c>
      <c r="Q1641" s="493" t="s">
        <v>2047</v>
      </c>
    </row>
    <row r="1642" spans="1:24" ht="15.5">
      <c r="A1642" s="503">
        <v>8</v>
      </c>
      <c r="B1642" s="505">
        <v>5</v>
      </c>
      <c r="C1642" s="531" t="s">
        <v>2115</v>
      </c>
      <c r="D1642" s="503">
        <v>1</v>
      </c>
      <c r="E1642" s="531" t="s">
        <v>2060</v>
      </c>
      <c r="F1642" s="531" t="s">
        <v>3602</v>
      </c>
      <c r="G1642" s="531" t="s">
        <v>2057</v>
      </c>
      <c r="H1642" s="531" t="s">
        <v>2057</v>
      </c>
      <c r="I1642" s="531" t="s">
        <v>2057</v>
      </c>
      <c r="J1642" s="531"/>
      <c r="K1642" s="531"/>
      <c r="L1642" s="402"/>
      <c r="M1642" s="505" t="s">
        <v>3606</v>
      </c>
      <c r="N1642" s="505" t="s">
        <v>103</v>
      </c>
      <c r="Q1642" s="493" t="s">
        <v>2047</v>
      </c>
    </row>
    <row r="1643" spans="1:24" ht="15.5">
      <c r="A1643" s="503">
        <v>9</v>
      </c>
      <c r="B1643" s="505">
        <v>5</v>
      </c>
      <c r="C1643" s="531" t="s">
        <v>2115</v>
      </c>
      <c r="D1643" s="503">
        <v>1</v>
      </c>
      <c r="E1643" s="531" t="s">
        <v>2060</v>
      </c>
      <c r="F1643" s="531" t="s">
        <v>3602</v>
      </c>
      <c r="G1643" s="531" t="s">
        <v>2057</v>
      </c>
      <c r="H1643" s="531" t="s">
        <v>2057</v>
      </c>
      <c r="I1643" s="531" t="s">
        <v>2057</v>
      </c>
      <c r="J1643" s="531" t="s">
        <v>2048</v>
      </c>
      <c r="K1643" s="531"/>
      <c r="L1643" s="402"/>
      <c r="M1643" s="505" t="s">
        <v>3607</v>
      </c>
      <c r="N1643" s="505" t="s">
        <v>103</v>
      </c>
      <c r="Q1643" s="493" t="s">
        <v>2047</v>
      </c>
    </row>
    <row r="1644" spans="1:24" ht="15.5">
      <c r="A1644" s="508">
        <v>10</v>
      </c>
      <c r="B1644" s="501">
        <v>5</v>
      </c>
      <c r="C1644" s="527" t="s">
        <v>2115</v>
      </c>
      <c r="D1644" s="508">
        <v>1</v>
      </c>
      <c r="E1644" s="527" t="s">
        <v>2060</v>
      </c>
      <c r="F1644" s="527" t="s">
        <v>3602</v>
      </c>
      <c r="G1644" s="527" t="s">
        <v>2057</v>
      </c>
      <c r="H1644" s="527" t="s">
        <v>2057</v>
      </c>
      <c r="I1644" s="527" t="s">
        <v>2057</v>
      </c>
      <c r="J1644" s="527" t="s">
        <v>2048</v>
      </c>
      <c r="K1644" s="527" t="s">
        <v>2048</v>
      </c>
      <c r="L1644" s="402" t="s">
        <v>567</v>
      </c>
      <c r="M1644" s="501" t="s">
        <v>1991</v>
      </c>
      <c r="N1644" s="501" t="s">
        <v>103</v>
      </c>
      <c r="O1644" t="s">
        <v>567</v>
      </c>
      <c r="P1644" t="e">
        <v>#N/A</v>
      </c>
      <c r="Q1644" s="493">
        <v>25</v>
      </c>
      <c r="R1644">
        <v>30</v>
      </c>
      <c r="U1644" s="500" t="s">
        <v>206</v>
      </c>
      <c r="V1644" s="501">
        <v>0</v>
      </c>
      <c r="X1644" t="s">
        <v>3608</v>
      </c>
    </row>
    <row r="1645" spans="1:24" ht="15.5">
      <c r="A1645" s="508">
        <v>10</v>
      </c>
      <c r="B1645" s="501">
        <v>5</v>
      </c>
      <c r="C1645" s="527" t="s">
        <v>2115</v>
      </c>
      <c r="D1645" s="508">
        <v>1</v>
      </c>
      <c r="E1645" s="527" t="s">
        <v>2060</v>
      </c>
      <c r="F1645" s="527" t="s">
        <v>3602</v>
      </c>
      <c r="G1645" s="527" t="s">
        <v>2057</v>
      </c>
      <c r="H1645" s="527" t="s">
        <v>2057</v>
      </c>
      <c r="I1645" s="527" t="s">
        <v>2057</v>
      </c>
      <c r="J1645" s="527" t="s">
        <v>2048</v>
      </c>
      <c r="K1645" s="527" t="s">
        <v>2048</v>
      </c>
      <c r="L1645" s="402" t="s">
        <v>569</v>
      </c>
      <c r="M1645" s="501" t="s">
        <v>1991</v>
      </c>
      <c r="N1645" s="501" t="s">
        <v>103</v>
      </c>
      <c r="O1645" t="s">
        <v>569</v>
      </c>
      <c r="P1645" t="e">
        <v>#N/A</v>
      </c>
      <c r="Q1645" s="493">
        <v>165.88</v>
      </c>
      <c r="R1645">
        <v>30</v>
      </c>
      <c r="U1645" s="500" t="s">
        <v>206</v>
      </c>
      <c r="V1645" s="501">
        <v>0</v>
      </c>
      <c r="X1645" t="s">
        <v>3608</v>
      </c>
    </row>
    <row r="1646" spans="1:24">
      <c r="L1646" s="402"/>
      <c r="Q1646" s="493" t="s">
        <v>2047</v>
      </c>
    </row>
    <row r="1647" spans="1:24" ht="15.5">
      <c r="A1647" s="503">
        <v>9</v>
      </c>
      <c r="B1647" s="505">
        <v>5</v>
      </c>
      <c r="C1647" s="531" t="s">
        <v>2115</v>
      </c>
      <c r="D1647" s="503">
        <v>1</v>
      </c>
      <c r="E1647" s="531" t="s">
        <v>2060</v>
      </c>
      <c r="F1647" s="531" t="s">
        <v>3602</v>
      </c>
      <c r="G1647" s="531" t="s">
        <v>2057</v>
      </c>
      <c r="H1647" s="531" t="s">
        <v>2057</v>
      </c>
      <c r="I1647" s="531" t="s">
        <v>2057</v>
      </c>
      <c r="J1647" s="531" t="s">
        <v>2071</v>
      </c>
      <c r="K1647" s="531"/>
      <c r="L1647" s="402"/>
      <c r="M1647" s="505" t="s">
        <v>3609</v>
      </c>
      <c r="N1647" s="505" t="s">
        <v>1657</v>
      </c>
      <c r="Q1647" s="493" t="s">
        <v>2047</v>
      </c>
    </row>
    <row r="1648" spans="1:24" ht="15.5">
      <c r="A1648" s="508">
        <v>10</v>
      </c>
      <c r="B1648" s="501">
        <v>5</v>
      </c>
      <c r="C1648" s="527" t="s">
        <v>2115</v>
      </c>
      <c r="D1648" s="508">
        <v>1</v>
      </c>
      <c r="E1648" s="527" t="s">
        <v>2060</v>
      </c>
      <c r="F1648" s="527" t="s">
        <v>3602</v>
      </c>
      <c r="G1648" s="527" t="s">
        <v>2057</v>
      </c>
      <c r="H1648" s="527" t="s">
        <v>2057</v>
      </c>
      <c r="I1648" s="527" t="s">
        <v>2057</v>
      </c>
      <c r="J1648" s="527" t="s">
        <v>2071</v>
      </c>
      <c r="K1648" s="527" t="s">
        <v>2048</v>
      </c>
      <c r="L1648" s="402" t="s">
        <v>534</v>
      </c>
      <c r="M1648" s="501" t="s">
        <v>1852</v>
      </c>
      <c r="N1648" s="501" t="s">
        <v>1657</v>
      </c>
      <c r="O1648" t="s">
        <v>534</v>
      </c>
      <c r="P1648" t="e">
        <v>#N/A</v>
      </c>
      <c r="Q1648" s="493">
        <v>-458.58</v>
      </c>
      <c r="R1648" t="s">
        <v>2741</v>
      </c>
      <c r="U1648" s="500" t="s">
        <v>206</v>
      </c>
      <c r="V1648" s="501">
        <v>0</v>
      </c>
    </row>
    <row r="1649" spans="1:22">
      <c r="L1649" s="402"/>
      <c r="Q1649" s="493" t="s">
        <v>2047</v>
      </c>
    </row>
    <row r="1650" spans="1:22" ht="15.5">
      <c r="A1650" s="503">
        <v>8</v>
      </c>
      <c r="B1650" s="505">
        <v>5</v>
      </c>
      <c r="C1650" s="531" t="s">
        <v>2115</v>
      </c>
      <c r="D1650" s="503">
        <v>1</v>
      </c>
      <c r="E1650" s="531" t="s">
        <v>2060</v>
      </c>
      <c r="F1650" s="531" t="s">
        <v>3602</v>
      </c>
      <c r="G1650" s="531" t="s">
        <v>2057</v>
      </c>
      <c r="H1650" s="531" t="s">
        <v>2057</v>
      </c>
      <c r="I1650" s="531" t="s">
        <v>2071</v>
      </c>
      <c r="J1650" s="531"/>
      <c r="K1650" s="531"/>
      <c r="L1650" s="402"/>
      <c r="M1650" s="505" t="s">
        <v>3610</v>
      </c>
      <c r="N1650" s="505" t="s">
        <v>3611</v>
      </c>
      <c r="Q1650" s="493" t="s">
        <v>2047</v>
      </c>
    </row>
    <row r="1651" spans="1:22" ht="15.5">
      <c r="A1651" s="503">
        <v>9</v>
      </c>
      <c r="B1651" s="505">
        <v>5</v>
      </c>
      <c r="C1651" s="531" t="s">
        <v>2115</v>
      </c>
      <c r="D1651" s="503">
        <v>1</v>
      </c>
      <c r="E1651" s="531" t="s">
        <v>2060</v>
      </c>
      <c r="F1651" s="531" t="s">
        <v>3602</v>
      </c>
      <c r="G1651" s="531" t="s">
        <v>2057</v>
      </c>
      <c r="H1651" s="531" t="s">
        <v>2057</v>
      </c>
      <c r="I1651" s="531" t="s">
        <v>2071</v>
      </c>
      <c r="J1651" s="531" t="s">
        <v>2110</v>
      </c>
      <c r="K1651" s="531"/>
      <c r="L1651" s="402"/>
      <c r="M1651" s="505" t="s">
        <v>3612</v>
      </c>
      <c r="N1651" s="505" t="s">
        <v>1701</v>
      </c>
      <c r="Q1651" s="493" t="s">
        <v>2047</v>
      </c>
    </row>
    <row r="1652" spans="1:22" ht="15.5">
      <c r="A1652" s="508">
        <v>10</v>
      </c>
      <c r="B1652" s="501">
        <v>5</v>
      </c>
      <c r="C1652" s="527" t="s">
        <v>2115</v>
      </c>
      <c r="D1652" s="508">
        <v>1</v>
      </c>
      <c r="E1652" s="527" t="s">
        <v>2060</v>
      </c>
      <c r="F1652" s="527" t="s">
        <v>3602</v>
      </c>
      <c r="G1652" s="527" t="s">
        <v>2057</v>
      </c>
      <c r="H1652" s="527" t="s">
        <v>2057</v>
      </c>
      <c r="I1652" s="527" t="s">
        <v>2071</v>
      </c>
      <c r="J1652" s="527" t="s">
        <v>2110</v>
      </c>
      <c r="K1652" s="527" t="s">
        <v>2048</v>
      </c>
      <c r="L1652" s="402" t="s">
        <v>552</v>
      </c>
      <c r="M1652" s="501" t="s">
        <v>1894</v>
      </c>
      <c r="N1652" s="501" t="s">
        <v>1701</v>
      </c>
      <c r="O1652" t="s">
        <v>552</v>
      </c>
      <c r="P1652" t="e">
        <v>#N/A</v>
      </c>
      <c r="Q1652" s="493">
        <v>199332</v>
      </c>
      <c r="R1652">
        <v>30</v>
      </c>
      <c r="U1652" s="500" t="s">
        <v>206</v>
      </c>
      <c r="V1652" s="501">
        <v>0</v>
      </c>
    </row>
    <row r="1653" spans="1:22" ht="15.5">
      <c r="A1653" s="508"/>
      <c r="B1653" s="544"/>
      <c r="C1653" s="550"/>
      <c r="D1653" s="553"/>
      <c r="E1653" s="550"/>
      <c r="F1653" s="550"/>
      <c r="G1653" s="550"/>
      <c r="H1653" s="550"/>
      <c r="I1653" s="550"/>
      <c r="J1653" s="550"/>
      <c r="K1653" s="550"/>
      <c r="L1653" s="402"/>
      <c r="M1653" s="544"/>
      <c r="N1653" s="544"/>
      <c r="U1653" s="500"/>
      <c r="V1653" s="501"/>
    </row>
    <row r="1654" spans="1:22" ht="15.5">
      <c r="A1654" s="508"/>
      <c r="B1654" s="544"/>
      <c r="C1654" s="550"/>
      <c r="D1654" s="553"/>
      <c r="E1654" s="550"/>
      <c r="F1654" s="550"/>
      <c r="G1654" s="550"/>
      <c r="H1654" s="550"/>
      <c r="I1654" s="550"/>
      <c r="J1654" s="550"/>
      <c r="K1654" s="550"/>
      <c r="L1654" s="402"/>
      <c r="M1654" s="544"/>
      <c r="N1654" s="544"/>
      <c r="U1654" s="500"/>
      <c r="V1654" s="501"/>
    </row>
    <row r="1655" spans="1:22" ht="15.5">
      <c r="A1655" s="503">
        <v>2</v>
      </c>
      <c r="B1655" s="531">
        <v>5</v>
      </c>
      <c r="C1655" s="531" t="s">
        <v>2119</v>
      </c>
      <c r="D1655" s="494"/>
      <c r="E1655" s="505"/>
      <c r="F1655" s="505"/>
      <c r="G1655" s="505"/>
      <c r="H1655" s="505"/>
      <c r="I1655" s="505"/>
      <c r="J1655" s="505"/>
      <c r="K1655" s="505"/>
      <c r="L1655" s="402"/>
      <c r="M1655" s="505" t="s">
        <v>3613</v>
      </c>
      <c r="N1655" s="505" t="s">
        <v>3614</v>
      </c>
      <c r="Q1655" s="493" t="s">
        <v>2047</v>
      </c>
    </row>
    <row r="1656" spans="1:22" ht="15.5">
      <c r="A1656" s="503">
        <v>3</v>
      </c>
      <c r="B1656" s="531">
        <v>5</v>
      </c>
      <c r="C1656" s="531" t="s">
        <v>2119</v>
      </c>
      <c r="D1656" s="494">
        <v>1</v>
      </c>
      <c r="E1656" s="505"/>
      <c r="F1656" s="505"/>
      <c r="G1656" s="505"/>
      <c r="H1656" s="505"/>
      <c r="I1656" s="505"/>
      <c r="J1656" s="505"/>
      <c r="K1656" s="505"/>
      <c r="L1656" s="402"/>
      <c r="M1656" s="505" t="s">
        <v>3615</v>
      </c>
      <c r="N1656" s="505" t="s">
        <v>3616</v>
      </c>
      <c r="Q1656" s="493" t="s">
        <v>2047</v>
      </c>
    </row>
    <row r="1657" spans="1:22" ht="15.5">
      <c r="A1657" s="503">
        <v>4</v>
      </c>
      <c r="B1657" s="531">
        <v>5</v>
      </c>
      <c r="C1657" s="531" t="s">
        <v>2119</v>
      </c>
      <c r="D1657" s="494">
        <v>1</v>
      </c>
      <c r="E1657" s="531" t="s">
        <v>2053</v>
      </c>
      <c r="F1657" s="531"/>
      <c r="G1657" s="505"/>
      <c r="H1657" s="505"/>
      <c r="I1657" s="505"/>
      <c r="J1657" s="505"/>
      <c r="K1657" s="505"/>
      <c r="L1657" s="402"/>
      <c r="M1657" s="505" t="s">
        <v>3617</v>
      </c>
      <c r="N1657" s="505" t="s">
        <v>3616</v>
      </c>
      <c r="Q1657" s="493" t="s">
        <v>2047</v>
      </c>
    </row>
    <row r="1658" spans="1:22" ht="15.5">
      <c r="A1658" s="503">
        <v>5</v>
      </c>
      <c r="B1658" s="531">
        <v>5</v>
      </c>
      <c r="C1658" s="531" t="s">
        <v>2119</v>
      </c>
      <c r="D1658" s="494">
        <v>1</v>
      </c>
      <c r="E1658" s="531" t="s">
        <v>2053</v>
      </c>
      <c r="F1658" s="531" t="s">
        <v>2048</v>
      </c>
      <c r="G1658" s="505"/>
      <c r="H1658" s="505"/>
      <c r="I1658" s="505"/>
      <c r="J1658" s="505"/>
      <c r="K1658" s="505"/>
      <c r="L1658" s="402"/>
      <c r="M1658" s="505" t="s">
        <v>3618</v>
      </c>
      <c r="N1658" s="505" t="s">
        <v>3619</v>
      </c>
      <c r="Q1658" s="493" t="s">
        <v>2047</v>
      </c>
    </row>
    <row r="1659" spans="1:22" ht="15.5">
      <c r="A1659" s="503">
        <v>6</v>
      </c>
      <c r="B1659" s="531">
        <v>5</v>
      </c>
      <c r="C1659" s="531" t="s">
        <v>2119</v>
      </c>
      <c r="D1659" s="494">
        <v>1</v>
      </c>
      <c r="E1659" s="531" t="s">
        <v>2053</v>
      </c>
      <c r="F1659" s="531" t="s">
        <v>2048</v>
      </c>
      <c r="G1659" s="531" t="s">
        <v>2048</v>
      </c>
      <c r="H1659" s="505"/>
      <c r="I1659" s="505"/>
      <c r="J1659" s="505"/>
      <c r="K1659" s="505"/>
      <c r="L1659" s="402"/>
      <c r="M1659" s="505" t="s">
        <v>3620</v>
      </c>
      <c r="N1659" s="505" t="s">
        <v>3621</v>
      </c>
      <c r="Q1659" s="493" t="s">
        <v>2047</v>
      </c>
    </row>
    <row r="1660" spans="1:22" ht="15.5">
      <c r="A1660" s="503">
        <v>7</v>
      </c>
      <c r="B1660" s="531">
        <v>5</v>
      </c>
      <c r="C1660" s="531" t="s">
        <v>2119</v>
      </c>
      <c r="D1660" s="494">
        <v>1</v>
      </c>
      <c r="E1660" s="531" t="s">
        <v>2053</v>
      </c>
      <c r="F1660" s="531" t="s">
        <v>2048</v>
      </c>
      <c r="G1660" s="531" t="s">
        <v>2048</v>
      </c>
      <c r="H1660" s="531" t="s">
        <v>2057</v>
      </c>
      <c r="I1660" s="505"/>
      <c r="J1660" s="505"/>
      <c r="K1660" s="505"/>
      <c r="L1660" s="402"/>
      <c r="M1660" s="505" t="s">
        <v>3622</v>
      </c>
      <c r="N1660" s="505" t="s">
        <v>3621</v>
      </c>
      <c r="Q1660" s="493" t="s">
        <v>2047</v>
      </c>
    </row>
    <row r="1661" spans="1:22" ht="15.5">
      <c r="A1661" s="503">
        <v>8</v>
      </c>
      <c r="B1661" s="531">
        <v>5</v>
      </c>
      <c r="C1661" s="531" t="s">
        <v>2119</v>
      </c>
      <c r="D1661" s="494">
        <v>1</v>
      </c>
      <c r="E1661" s="531" t="s">
        <v>2053</v>
      </c>
      <c r="F1661" s="531" t="s">
        <v>2048</v>
      </c>
      <c r="G1661" s="531" t="s">
        <v>2048</v>
      </c>
      <c r="H1661" s="531" t="s">
        <v>2057</v>
      </c>
      <c r="I1661" s="531" t="s">
        <v>2057</v>
      </c>
      <c r="J1661" s="505"/>
      <c r="K1661" s="505"/>
      <c r="L1661" s="402"/>
      <c r="M1661" s="505" t="s">
        <v>3623</v>
      </c>
      <c r="N1661" s="505" t="s">
        <v>3621</v>
      </c>
      <c r="Q1661" s="493" t="s">
        <v>2047</v>
      </c>
    </row>
    <row r="1662" spans="1:22" ht="15.5">
      <c r="A1662" s="503">
        <v>9</v>
      </c>
      <c r="B1662" s="531">
        <v>5</v>
      </c>
      <c r="C1662" s="531" t="s">
        <v>2119</v>
      </c>
      <c r="D1662" s="494">
        <v>1</v>
      </c>
      <c r="E1662" s="531" t="s">
        <v>2053</v>
      </c>
      <c r="F1662" s="531" t="s">
        <v>2048</v>
      </c>
      <c r="G1662" s="531" t="s">
        <v>2048</v>
      </c>
      <c r="H1662" s="531" t="s">
        <v>2057</v>
      </c>
      <c r="I1662" s="531" t="s">
        <v>2057</v>
      </c>
      <c r="J1662" s="531" t="s">
        <v>2048</v>
      </c>
      <c r="K1662" s="505"/>
      <c r="L1662" s="402"/>
      <c r="M1662" s="505" t="s">
        <v>3624</v>
      </c>
      <c r="N1662" s="505" t="s">
        <v>3625</v>
      </c>
      <c r="Q1662" s="493" t="s">
        <v>2047</v>
      </c>
    </row>
    <row r="1663" spans="1:22" ht="15.5">
      <c r="A1663" s="508">
        <v>10</v>
      </c>
      <c r="B1663" s="527">
        <v>5</v>
      </c>
      <c r="C1663" s="527" t="s">
        <v>2119</v>
      </c>
      <c r="D1663" s="510">
        <v>1</v>
      </c>
      <c r="E1663" s="527" t="s">
        <v>2053</v>
      </c>
      <c r="F1663" s="527" t="s">
        <v>2048</v>
      </c>
      <c r="G1663" s="527" t="s">
        <v>2048</v>
      </c>
      <c r="H1663" s="527" t="s">
        <v>2057</v>
      </c>
      <c r="I1663" s="527" t="s">
        <v>2057</v>
      </c>
      <c r="J1663" s="527" t="s">
        <v>2048</v>
      </c>
      <c r="K1663" s="527" t="s">
        <v>2048</v>
      </c>
      <c r="L1663" s="402" t="s">
        <v>1215</v>
      </c>
      <c r="M1663" s="501" t="s">
        <v>1888</v>
      </c>
      <c r="N1663" s="501" t="s">
        <v>3625</v>
      </c>
      <c r="O1663" t="s">
        <v>1215</v>
      </c>
      <c r="P1663" t="e">
        <v>#N/A</v>
      </c>
      <c r="Q1663" s="493">
        <v>7029.11</v>
      </c>
      <c r="R1663">
        <v>30</v>
      </c>
      <c r="U1663" s="500" t="s">
        <v>206</v>
      </c>
      <c r="V1663" s="501">
        <v>0</v>
      </c>
    </row>
    <row r="1664" spans="1:22" ht="15.5">
      <c r="B1664" s="505"/>
      <c r="C1664" s="531"/>
      <c r="D1664" s="494"/>
      <c r="E1664" s="531"/>
      <c r="F1664" s="531"/>
      <c r="G1664" s="531"/>
      <c r="H1664" s="531"/>
      <c r="I1664" s="531"/>
      <c r="J1664" s="531"/>
      <c r="K1664" s="531"/>
      <c r="L1664" s="402"/>
      <c r="M1664" s="505"/>
      <c r="N1664" s="505"/>
      <c r="Q1664" s="493" t="s">
        <v>2047</v>
      </c>
    </row>
    <row r="1665" spans="1:22" ht="15.5">
      <c r="A1665" s="503">
        <v>9</v>
      </c>
      <c r="B1665" s="531">
        <v>5</v>
      </c>
      <c r="C1665" s="531" t="s">
        <v>2119</v>
      </c>
      <c r="D1665" s="494">
        <v>1</v>
      </c>
      <c r="E1665" s="531" t="s">
        <v>2053</v>
      </c>
      <c r="F1665" s="531" t="s">
        <v>2048</v>
      </c>
      <c r="G1665" s="531" t="s">
        <v>2048</v>
      </c>
      <c r="H1665" s="531" t="s">
        <v>2057</v>
      </c>
      <c r="I1665" s="531" t="s">
        <v>2057</v>
      </c>
      <c r="J1665" s="531" t="s">
        <v>2060</v>
      </c>
      <c r="K1665" s="505"/>
      <c r="L1665" s="402"/>
      <c r="M1665" s="505" t="s">
        <v>3626</v>
      </c>
      <c r="N1665" s="505" t="s">
        <v>3627</v>
      </c>
      <c r="Q1665" s="493" t="s">
        <v>2047</v>
      </c>
    </row>
    <row r="1666" spans="1:22" ht="15.5">
      <c r="A1666" s="508">
        <v>10</v>
      </c>
      <c r="B1666" s="527">
        <v>5</v>
      </c>
      <c r="C1666" s="527" t="s">
        <v>2119</v>
      </c>
      <c r="D1666" s="510">
        <v>1</v>
      </c>
      <c r="E1666" s="527" t="s">
        <v>2053</v>
      </c>
      <c r="F1666" s="527" t="s">
        <v>2048</v>
      </c>
      <c r="G1666" s="527" t="s">
        <v>2048</v>
      </c>
      <c r="H1666" s="527" t="s">
        <v>2057</v>
      </c>
      <c r="I1666" s="527" t="s">
        <v>2057</v>
      </c>
      <c r="J1666" s="527" t="s">
        <v>2060</v>
      </c>
      <c r="K1666" s="527" t="s">
        <v>2048</v>
      </c>
      <c r="L1666" s="402" t="s">
        <v>1017</v>
      </c>
      <c r="M1666" s="501" t="s">
        <v>1880</v>
      </c>
      <c r="N1666" s="501" t="s">
        <v>3627</v>
      </c>
      <c r="O1666" t="s">
        <v>1017</v>
      </c>
      <c r="P1666" t="e">
        <v>#N/A</v>
      </c>
      <c r="Q1666" s="493">
        <v>-5747.54</v>
      </c>
      <c r="R1666">
        <v>30</v>
      </c>
      <c r="U1666" s="500" t="s">
        <v>206</v>
      </c>
      <c r="V1666" s="501">
        <v>0</v>
      </c>
    </row>
    <row r="1667" spans="1:22" ht="15.5">
      <c r="B1667" s="505"/>
      <c r="C1667" s="531"/>
      <c r="D1667" s="494"/>
      <c r="E1667" s="531"/>
      <c r="F1667" s="531"/>
      <c r="G1667" s="531"/>
      <c r="H1667" s="531"/>
      <c r="I1667" s="531"/>
      <c r="J1667" s="531"/>
      <c r="K1667" s="531"/>
      <c r="L1667" s="402"/>
      <c r="M1667" s="505"/>
      <c r="N1667" s="505"/>
      <c r="Q1667" s="493" t="s">
        <v>2047</v>
      </c>
    </row>
    <row r="1668" spans="1:22" ht="15.5">
      <c r="A1668" s="503">
        <v>6</v>
      </c>
      <c r="B1668" s="531">
        <v>5</v>
      </c>
      <c r="C1668" s="531" t="s">
        <v>2119</v>
      </c>
      <c r="D1668" s="494">
        <v>1</v>
      </c>
      <c r="E1668" s="531" t="s">
        <v>2053</v>
      </c>
      <c r="F1668" s="531" t="s">
        <v>2048</v>
      </c>
      <c r="G1668" s="531" t="s">
        <v>2060</v>
      </c>
      <c r="H1668" s="505"/>
      <c r="I1668" s="505"/>
      <c r="J1668" s="505"/>
      <c r="K1668" s="505"/>
      <c r="L1668" s="402"/>
      <c r="M1668" s="505" t="s">
        <v>3628</v>
      </c>
      <c r="N1668" s="505" t="s">
        <v>3629</v>
      </c>
      <c r="Q1668" s="493" t="s">
        <v>2047</v>
      </c>
    </row>
    <row r="1669" spans="1:22" ht="15.5">
      <c r="A1669" s="503">
        <v>7</v>
      </c>
      <c r="B1669" s="531">
        <v>5</v>
      </c>
      <c r="C1669" s="531" t="s">
        <v>2119</v>
      </c>
      <c r="D1669" s="494">
        <v>1</v>
      </c>
      <c r="E1669" s="531" t="s">
        <v>2053</v>
      </c>
      <c r="F1669" s="531" t="s">
        <v>2048</v>
      </c>
      <c r="G1669" s="531" t="s">
        <v>2060</v>
      </c>
      <c r="H1669" s="531" t="s">
        <v>2057</v>
      </c>
      <c r="I1669" s="505"/>
      <c r="J1669" s="505"/>
      <c r="K1669" s="505"/>
      <c r="L1669" s="402"/>
      <c r="M1669" s="505" t="s">
        <v>3630</v>
      </c>
      <c r="N1669" s="505" t="s">
        <v>3629</v>
      </c>
      <c r="Q1669" s="493" t="s">
        <v>2047</v>
      </c>
    </row>
    <row r="1670" spans="1:22" ht="15.5">
      <c r="A1670" s="503">
        <v>8</v>
      </c>
      <c r="B1670" s="531">
        <v>5</v>
      </c>
      <c r="C1670" s="531" t="s">
        <v>2119</v>
      </c>
      <c r="D1670" s="494">
        <v>1</v>
      </c>
      <c r="E1670" s="531" t="s">
        <v>2053</v>
      </c>
      <c r="F1670" s="531" t="s">
        <v>2048</v>
      </c>
      <c r="G1670" s="531" t="s">
        <v>2060</v>
      </c>
      <c r="H1670" s="531" t="s">
        <v>2057</v>
      </c>
      <c r="I1670" s="531" t="s">
        <v>2057</v>
      </c>
      <c r="J1670" s="505"/>
      <c r="K1670" s="505"/>
      <c r="L1670" s="402"/>
      <c r="M1670" s="505" t="s">
        <v>3631</v>
      </c>
      <c r="N1670" s="505" t="s">
        <v>3629</v>
      </c>
      <c r="Q1670" s="493" t="s">
        <v>2047</v>
      </c>
    </row>
    <row r="1671" spans="1:22" ht="15.5">
      <c r="A1671" s="503">
        <v>9</v>
      </c>
      <c r="B1671" s="531">
        <v>5</v>
      </c>
      <c r="C1671" s="531" t="s">
        <v>2119</v>
      </c>
      <c r="D1671" s="494">
        <v>1</v>
      </c>
      <c r="E1671" s="531" t="s">
        <v>2053</v>
      </c>
      <c r="F1671" s="531" t="s">
        <v>2048</v>
      </c>
      <c r="G1671" s="531" t="s">
        <v>2060</v>
      </c>
      <c r="H1671" s="531" t="s">
        <v>2057</v>
      </c>
      <c r="I1671" s="531" t="s">
        <v>2057</v>
      </c>
      <c r="J1671" s="531" t="s">
        <v>2048</v>
      </c>
      <c r="K1671" s="505"/>
      <c r="L1671" s="402"/>
      <c r="M1671" s="505" t="s">
        <v>3632</v>
      </c>
      <c r="N1671" s="505" t="s">
        <v>3633</v>
      </c>
      <c r="Q1671" s="493" t="s">
        <v>2047</v>
      </c>
    </row>
    <row r="1672" spans="1:22" ht="15.5">
      <c r="A1672" s="508">
        <v>10</v>
      </c>
      <c r="B1672" s="527">
        <v>5</v>
      </c>
      <c r="C1672" s="527" t="s">
        <v>2119</v>
      </c>
      <c r="D1672" s="510">
        <v>1</v>
      </c>
      <c r="E1672" s="527" t="s">
        <v>2053</v>
      </c>
      <c r="F1672" s="527" t="s">
        <v>2048</v>
      </c>
      <c r="G1672" s="527" t="s">
        <v>2060</v>
      </c>
      <c r="H1672" s="527" t="s">
        <v>2057</v>
      </c>
      <c r="I1672" s="527" t="s">
        <v>2057</v>
      </c>
      <c r="J1672" s="527" t="s">
        <v>2048</v>
      </c>
      <c r="K1672" s="527" t="s">
        <v>2048</v>
      </c>
      <c r="L1672" s="402" t="s">
        <v>1527</v>
      </c>
      <c r="M1672" s="501" t="s">
        <v>1882</v>
      </c>
      <c r="N1672" s="501" t="s">
        <v>3633</v>
      </c>
      <c r="O1672" t="s">
        <v>1527</v>
      </c>
      <c r="P1672" t="e">
        <v>#N/A</v>
      </c>
      <c r="Q1672" s="493">
        <v>121.84</v>
      </c>
      <c r="R1672">
        <v>30</v>
      </c>
      <c r="U1672" s="500" t="s">
        <v>206</v>
      </c>
      <c r="V1672" s="501">
        <v>0</v>
      </c>
    </row>
    <row r="1673" spans="1:22" ht="15.5">
      <c r="B1673" s="505"/>
      <c r="C1673" s="531"/>
      <c r="D1673" s="494"/>
      <c r="E1673" s="531"/>
      <c r="F1673" s="531"/>
      <c r="G1673" s="531"/>
      <c r="H1673" s="531"/>
      <c r="I1673" s="531"/>
      <c r="J1673" s="531"/>
      <c r="K1673" s="531"/>
      <c r="L1673" s="402"/>
      <c r="M1673" s="505"/>
      <c r="N1673" s="505"/>
      <c r="Q1673" s="493" t="s">
        <v>2047</v>
      </c>
    </row>
    <row r="1674" spans="1:22" ht="15.5">
      <c r="A1674" s="503">
        <v>9</v>
      </c>
      <c r="B1674" s="531">
        <v>5</v>
      </c>
      <c r="C1674" s="531" t="s">
        <v>2119</v>
      </c>
      <c r="D1674" s="494">
        <v>1</v>
      </c>
      <c r="E1674" s="531" t="s">
        <v>2053</v>
      </c>
      <c r="F1674" s="531" t="s">
        <v>2048</v>
      </c>
      <c r="G1674" s="531" t="s">
        <v>2060</v>
      </c>
      <c r="H1674" s="531" t="s">
        <v>2057</v>
      </c>
      <c r="I1674" s="531" t="s">
        <v>2057</v>
      </c>
      <c r="J1674" s="531" t="s">
        <v>2060</v>
      </c>
      <c r="K1674" s="505"/>
      <c r="L1674" s="402"/>
      <c r="M1674" s="505" t="s">
        <v>3634</v>
      </c>
      <c r="N1674" s="505" t="s">
        <v>3635</v>
      </c>
      <c r="Q1674" s="493" t="s">
        <v>2047</v>
      </c>
    </row>
    <row r="1675" spans="1:22" ht="15.5">
      <c r="A1675" s="508">
        <v>10</v>
      </c>
      <c r="B1675" s="527">
        <v>5</v>
      </c>
      <c r="C1675" s="527" t="s">
        <v>2119</v>
      </c>
      <c r="D1675" s="510">
        <v>1</v>
      </c>
      <c r="E1675" s="527" t="s">
        <v>2053</v>
      </c>
      <c r="F1675" s="527" t="s">
        <v>2048</v>
      </c>
      <c r="G1675" s="527" t="s">
        <v>2060</v>
      </c>
      <c r="H1675" s="527" t="s">
        <v>2057</v>
      </c>
      <c r="I1675" s="527" t="s">
        <v>2057</v>
      </c>
      <c r="J1675" s="527" t="s">
        <v>2060</v>
      </c>
      <c r="K1675" s="527" t="s">
        <v>2048</v>
      </c>
      <c r="L1675" s="402" t="s">
        <v>1502</v>
      </c>
      <c r="M1675" s="501" t="s">
        <v>1889</v>
      </c>
      <c r="N1675" s="501" t="s">
        <v>3635</v>
      </c>
      <c r="O1675" t="s">
        <v>1502</v>
      </c>
      <c r="P1675" t="e">
        <v>#N/A</v>
      </c>
      <c r="Q1675" s="493">
        <v>-121.84</v>
      </c>
      <c r="R1675">
        <v>30</v>
      </c>
      <c r="U1675" s="500" t="s">
        <v>206</v>
      </c>
      <c r="V1675" s="501">
        <v>0</v>
      </c>
    </row>
    <row r="1676" spans="1:22" ht="15.5">
      <c r="B1676" s="505"/>
      <c r="C1676" s="531"/>
      <c r="D1676" s="494"/>
      <c r="E1676" s="531"/>
      <c r="F1676" s="531"/>
      <c r="G1676" s="531"/>
      <c r="H1676" s="531"/>
      <c r="I1676" s="531"/>
      <c r="J1676" s="531"/>
      <c r="K1676" s="531"/>
      <c r="L1676" s="402"/>
      <c r="M1676" s="505"/>
      <c r="N1676" s="505"/>
      <c r="Q1676" s="493" t="s">
        <v>2047</v>
      </c>
    </row>
    <row r="1677" spans="1:22" ht="15.5">
      <c r="A1677" s="503">
        <v>6</v>
      </c>
      <c r="B1677" s="531">
        <v>5</v>
      </c>
      <c r="C1677" s="531" t="s">
        <v>2119</v>
      </c>
      <c r="D1677" s="494">
        <v>1</v>
      </c>
      <c r="E1677" s="531" t="s">
        <v>2053</v>
      </c>
      <c r="F1677" s="531" t="s">
        <v>2048</v>
      </c>
      <c r="G1677" s="531" t="s">
        <v>2053</v>
      </c>
      <c r="H1677" s="505"/>
      <c r="I1677" s="505"/>
      <c r="J1677" s="505"/>
      <c r="K1677" s="505"/>
      <c r="L1677" s="402"/>
      <c r="M1677" s="505" t="s">
        <v>3636</v>
      </c>
      <c r="N1677" s="505" t="s">
        <v>3637</v>
      </c>
      <c r="Q1677" s="493" t="s">
        <v>2047</v>
      </c>
    </row>
    <row r="1678" spans="1:22" ht="15.5">
      <c r="A1678" s="503">
        <v>7</v>
      </c>
      <c r="B1678" s="531">
        <v>5</v>
      </c>
      <c r="C1678" s="531" t="s">
        <v>2119</v>
      </c>
      <c r="D1678" s="494">
        <v>1</v>
      </c>
      <c r="E1678" s="531" t="s">
        <v>2053</v>
      </c>
      <c r="F1678" s="531" t="s">
        <v>2048</v>
      </c>
      <c r="G1678" s="531" t="s">
        <v>2053</v>
      </c>
      <c r="H1678" s="531" t="s">
        <v>2057</v>
      </c>
      <c r="I1678" s="505"/>
      <c r="J1678" s="505"/>
      <c r="K1678" s="505"/>
      <c r="L1678" s="402"/>
      <c r="M1678" s="505" t="s">
        <v>3638</v>
      </c>
      <c r="N1678" s="505" t="s">
        <v>3637</v>
      </c>
      <c r="Q1678" s="493" t="s">
        <v>2047</v>
      </c>
    </row>
    <row r="1679" spans="1:22" ht="15.5">
      <c r="A1679" s="503">
        <v>8</v>
      </c>
      <c r="B1679" s="531">
        <v>5</v>
      </c>
      <c r="C1679" s="531" t="s">
        <v>2119</v>
      </c>
      <c r="D1679" s="494">
        <v>1</v>
      </c>
      <c r="E1679" s="531" t="s">
        <v>2053</v>
      </c>
      <c r="F1679" s="531" t="s">
        <v>2048</v>
      </c>
      <c r="G1679" s="531" t="s">
        <v>2053</v>
      </c>
      <c r="H1679" s="531" t="s">
        <v>2057</v>
      </c>
      <c r="I1679" s="531" t="s">
        <v>2057</v>
      </c>
      <c r="J1679" s="505"/>
      <c r="K1679" s="505"/>
      <c r="L1679" s="402"/>
      <c r="M1679" s="505" t="s">
        <v>3639</v>
      </c>
      <c r="N1679" s="505" t="s">
        <v>3637</v>
      </c>
      <c r="Q1679" s="493" t="s">
        <v>2047</v>
      </c>
    </row>
    <row r="1680" spans="1:22" ht="15.5">
      <c r="A1680" s="503">
        <v>9</v>
      </c>
      <c r="B1680" s="531">
        <v>5</v>
      </c>
      <c r="C1680" s="531" t="s">
        <v>2119</v>
      </c>
      <c r="D1680" s="494">
        <v>1</v>
      </c>
      <c r="E1680" s="531" t="s">
        <v>2053</v>
      </c>
      <c r="F1680" s="531" t="s">
        <v>2048</v>
      </c>
      <c r="G1680" s="531" t="s">
        <v>2053</v>
      </c>
      <c r="H1680" s="531" t="s">
        <v>2057</v>
      </c>
      <c r="I1680" s="531" t="s">
        <v>2057</v>
      </c>
      <c r="J1680" s="531" t="s">
        <v>2048</v>
      </c>
      <c r="K1680" s="505"/>
      <c r="L1680" s="402"/>
      <c r="M1680" s="505" t="s">
        <v>3640</v>
      </c>
      <c r="N1680" s="505" t="s">
        <v>3641</v>
      </c>
      <c r="Q1680" s="493" t="s">
        <v>2047</v>
      </c>
    </row>
    <row r="1681" spans="1:22" ht="15.5">
      <c r="A1681" s="508">
        <v>10</v>
      </c>
      <c r="B1681" s="527">
        <v>5</v>
      </c>
      <c r="C1681" s="527" t="s">
        <v>2119</v>
      </c>
      <c r="D1681" s="510">
        <v>1</v>
      </c>
      <c r="E1681" s="527" t="s">
        <v>2053</v>
      </c>
      <c r="F1681" s="527" t="s">
        <v>2048</v>
      </c>
      <c r="G1681" s="527" t="s">
        <v>2053</v>
      </c>
      <c r="H1681" s="527" t="s">
        <v>2057</v>
      </c>
      <c r="I1681" s="527" t="s">
        <v>2057</v>
      </c>
      <c r="J1681" s="527" t="s">
        <v>2048</v>
      </c>
      <c r="K1681" s="527" t="s">
        <v>2048</v>
      </c>
      <c r="L1681" s="402" t="s">
        <v>3642</v>
      </c>
      <c r="M1681" s="501" t="s">
        <v>3643</v>
      </c>
      <c r="N1681" s="501" t="s">
        <v>3641</v>
      </c>
      <c r="O1681" t="s">
        <v>3642</v>
      </c>
      <c r="P1681" t="e">
        <v>#N/A</v>
      </c>
      <c r="Q1681" s="493" t="s">
        <v>2047</v>
      </c>
      <c r="R1681">
        <v>30</v>
      </c>
      <c r="U1681" s="500" t="s">
        <v>206</v>
      </c>
      <c r="V1681" s="501">
        <v>0</v>
      </c>
    </row>
    <row r="1682" spans="1:22" ht="15.5">
      <c r="B1682" s="505"/>
      <c r="C1682" s="531"/>
      <c r="D1682" s="494"/>
      <c r="E1682" s="531"/>
      <c r="F1682" s="531"/>
      <c r="G1682" s="531"/>
      <c r="H1682" s="531"/>
      <c r="I1682" s="531"/>
      <c r="J1682" s="531"/>
      <c r="K1682" s="531"/>
      <c r="L1682" s="402"/>
      <c r="M1682" s="505"/>
      <c r="N1682" s="505"/>
      <c r="Q1682" s="493" t="s">
        <v>2047</v>
      </c>
    </row>
    <row r="1683" spans="1:22" ht="15.5">
      <c r="A1683" s="503">
        <v>9</v>
      </c>
      <c r="B1683" s="531">
        <v>5</v>
      </c>
      <c r="C1683" s="531" t="s">
        <v>2119</v>
      </c>
      <c r="D1683" s="494">
        <v>1</v>
      </c>
      <c r="E1683" s="531" t="s">
        <v>2053</v>
      </c>
      <c r="F1683" s="531" t="s">
        <v>2048</v>
      </c>
      <c r="G1683" s="531" t="s">
        <v>2053</v>
      </c>
      <c r="H1683" s="531" t="s">
        <v>2057</v>
      </c>
      <c r="I1683" s="531" t="s">
        <v>2057</v>
      </c>
      <c r="J1683" s="531" t="s">
        <v>2060</v>
      </c>
      <c r="K1683" s="505"/>
      <c r="L1683" s="402"/>
      <c r="M1683" s="505" t="s">
        <v>3644</v>
      </c>
      <c r="N1683" s="505" t="s">
        <v>3645</v>
      </c>
      <c r="Q1683" s="493" t="s">
        <v>2047</v>
      </c>
    </row>
    <row r="1684" spans="1:22" ht="15.5">
      <c r="A1684" s="508">
        <v>10</v>
      </c>
      <c r="B1684" s="527">
        <v>5</v>
      </c>
      <c r="C1684" s="527" t="s">
        <v>2119</v>
      </c>
      <c r="D1684" s="510">
        <v>1</v>
      </c>
      <c r="E1684" s="527" t="s">
        <v>2053</v>
      </c>
      <c r="F1684" s="527" t="s">
        <v>2048</v>
      </c>
      <c r="G1684" s="527" t="s">
        <v>2053</v>
      </c>
      <c r="H1684" s="527" t="s">
        <v>2057</v>
      </c>
      <c r="I1684" s="527" t="s">
        <v>2057</v>
      </c>
      <c r="J1684" s="527" t="s">
        <v>2060</v>
      </c>
      <c r="K1684" s="527" t="s">
        <v>2048</v>
      </c>
      <c r="L1684" s="402" t="s">
        <v>3646</v>
      </c>
      <c r="M1684" s="501" t="s">
        <v>3647</v>
      </c>
      <c r="N1684" s="501" t="s">
        <v>3645</v>
      </c>
      <c r="O1684" t="s">
        <v>3646</v>
      </c>
      <c r="P1684" t="e">
        <v>#N/A</v>
      </c>
      <c r="Q1684" s="493" t="s">
        <v>2047</v>
      </c>
      <c r="R1684">
        <v>30</v>
      </c>
      <c r="U1684" s="500" t="s">
        <v>206</v>
      </c>
      <c r="V1684" s="501">
        <v>0</v>
      </c>
    </row>
    <row r="1685" spans="1:22" ht="15.5">
      <c r="B1685" s="505"/>
      <c r="C1685" s="531"/>
      <c r="D1685" s="494"/>
      <c r="E1685" s="531"/>
      <c r="F1685" s="531"/>
      <c r="G1685" s="531"/>
      <c r="H1685" s="531"/>
      <c r="I1685" s="531"/>
      <c r="J1685" s="531"/>
      <c r="K1685" s="531"/>
      <c r="L1685" s="402"/>
      <c r="M1685" s="505"/>
      <c r="N1685" s="505"/>
      <c r="Q1685" s="493" t="s">
        <v>2047</v>
      </c>
    </row>
    <row r="1686" spans="1:22" ht="15.5">
      <c r="A1686" s="503">
        <v>9</v>
      </c>
      <c r="B1686" s="531">
        <v>5</v>
      </c>
      <c r="C1686" s="531" t="s">
        <v>2119</v>
      </c>
      <c r="D1686" s="494">
        <v>1</v>
      </c>
      <c r="E1686" s="531" t="s">
        <v>2053</v>
      </c>
      <c r="F1686" s="531" t="s">
        <v>2048</v>
      </c>
      <c r="G1686" s="531" t="s">
        <v>2053</v>
      </c>
      <c r="H1686" s="531" t="s">
        <v>2057</v>
      </c>
      <c r="I1686" s="531" t="s">
        <v>2057</v>
      </c>
      <c r="J1686" s="531" t="s">
        <v>2053</v>
      </c>
      <c r="K1686" s="505"/>
      <c r="L1686" s="402"/>
      <c r="M1686" s="505" t="s">
        <v>3648</v>
      </c>
      <c r="N1686" s="505" t="s">
        <v>3649</v>
      </c>
      <c r="Q1686" s="493" t="s">
        <v>2047</v>
      </c>
    </row>
    <row r="1687" spans="1:22" ht="15.5">
      <c r="A1687" s="508">
        <v>10</v>
      </c>
      <c r="B1687" s="527">
        <v>5</v>
      </c>
      <c r="C1687" s="527" t="s">
        <v>2119</v>
      </c>
      <c r="D1687" s="510">
        <v>1</v>
      </c>
      <c r="E1687" s="527" t="s">
        <v>2053</v>
      </c>
      <c r="F1687" s="527" t="s">
        <v>2048</v>
      </c>
      <c r="G1687" s="527" t="s">
        <v>2053</v>
      </c>
      <c r="H1687" s="527" t="s">
        <v>2057</v>
      </c>
      <c r="I1687" s="527" t="s">
        <v>2057</v>
      </c>
      <c r="J1687" s="527" t="s">
        <v>2053</v>
      </c>
      <c r="K1687" s="527" t="s">
        <v>2048</v>
      </c>
      <c r="L1687" s="402"/>
      <c r="M1687" s="501" t="s">
        <v>3650</v>
      </c>
      <c r="N1687" s="501" t="s">
        <v>3649</v>
      </c>
      <c r="Q1687" s="493" t="s">
        <v>2047</v>
      </c>
    </row>
    <row r="1688" spans="1:22" ht="15.5">
      <c r="B1688" s="501"/>
      <c r="C1688" s="527"/>
      <c r="D1688" s="510"/>
      <c r="E1688" s="527"/>
      <c r="F1688" s="527"/>
      <c r="G1688" s="527"/>
      <c r="H1688" s="527"/>
      <c r="I1688" s="527"/>
      <c r="J1688" s="527"/>
      <c r="K1688" s="527"/>
      <c r="L1688" s="402"/>
      <c r="M1688" s="501"/>
      <c r="N1688" s="501"/>
      <c r="Q1688" s="493" t="s">
        <v>2047</v>
      </c>
    </row>
    <row r="1689" spans="1:22" ht="15.5">
      <c r="A1689" s="503">
        <v>9</v>
      </c>
      <c r="B1689" s="531">
        <v>5</v>
      </c>
      <c r="C1689" s="531" t="s">
        <v>2119</v>
      </c>
      <c r="D1689" s="494">
        <v>1</v>
      </c>
      <c r="E1689" s="531" t="s">
        <v>2053</v>
      </c>
      <c r="F1689" s="531" t="s">
        <v>2048</v>
      </c>
      <c r="G1689" s="531" t="s">
        <v>2053</v>
      </c>
      <c r="H1689" s="531" t="s">
        <v>2057</v>
      </c>
      <c r="I1689" s="531" t="s">
        <v>2057</v>
      </c>
      <c r="J1689" s="531" t="s">
        <v>2071</v>
      </c>
      <c r="K1689" s="505"/>
      <c r="L1689" s="402"/>
      <c r="M1689" s="505" t="s">
        <v>3651</v>
      </c>
      <c r="N1689" s="505" t="s">
        <v>3652</v>
      </c>
      <c r="Q1689" s="493" t="s">
        <v>2047</v>
      </c>
    </row>
    <row r="1690" spans="1:22" ht="15.5">
      <c r="A1690" s="508">
        <v>10</v>
      </c>
      <c r="B1690" s="527">
        <v>5</v>
      </c>
      <c r="C1690" s="527" t="s">
        <v>2119</v>
      </c>
      <c r="D1690" s="510">
        <v>1</v>
      </c>
      <c r="E1690" s="527" t="s">
        <v>2053</v>
      </c>
      <c r="F1690" s="527" t="s">
        <v>2048</v>
      </c>
      <c r="G1690" s="527" t="s">
        <v>2053</v>
      </c>
      <c r="H1690" s="527" t="s">
        <v>2057</v>
      </c>
      <c r="I1690" s="527" t="s">
        <v>2057</v>
      </c>
      <c r="J1690" s="527" t="s">
        <v>2071</v>
      </c>
      <c r="K1690" s="527" t="s">
        <v>2048</v>
      </c>
      <c r="L1690" s="402"/>
      <c r="M1690" s="501" t="s">
        <v>3653</v>
      </c>
      <c r="N1690" s="501" t="s">
        <v>3652</v>
      </c>
      <c r="Q1690" s="493" t="s">
        <v>2047</v>
      </c>
    </row>
    <row r="1691" spans="1:22">
      <c r="L1691" s="402"/>
      <c r="Q1691" s="493" t="s">
        <v>2047</v>
      </c>
    </row>
    <row r="1692" spans="1:22" ht="15.5">
      <c r="A1692" s="503">
        <v>2</v>
      </c>
      <c r="B1692" s="531">
        <v>5</v>
      </c>
      <c r="C1692" s="531" t="s">
        <v>2105</v>
      </c>
      <c r="D1692" s="503"/>
      <c r="E1692" s="505"/>
      <c r="F1692" s="505"/>
      <c r="G1692" s="505"/>
      <c r="H1692" s="505"/>
      <c r="I1692" s="505"/>
      <c r="J1692" s="505"/>
      <c r="K1692" s="505"/>
      <c r="L1692" s="402"/>
      <c r="M1692" s="505" t="s">
        <v>3654</v>
      </c>
      <c r="N1692" s="505" t="s">
        <v>3655</v>
      </c>
      <c r="Q1692" s="493" t="s">
        <v>2047</v>
      </c>
    </row>
    <row r="1693" spans="1:22" ht="15.5">
      <c r="A1693" s="503">
        <v>3</v>
      </c>
      <c r="B1693" s="531">
        <v>5</v>
      </c>
      <c r="C1693" s="531" t="s">
        <v>2105</v>
      </c>
      <c r="D1693" s="494">
        <v>1</v>
      </c>
      <c r="E1693" s="505"/>
      <c r="F1693" s="505"/>
      <c r="G1693" s="505"/>
      <c r="H1693" s="505"/>
      <c r="I1693" s="505"/>
      <c r="J1693" s="505"/>
      <c r="K1693" s="505"/>
      <c r="L1693" s="402"/>
      <c r="M1693" s="505" t="s">
        <v>3656</v>
      </c>
      <c r="N1693" s="505" t="s">
        <v>3657</v>
      </c>
      <c r="Q1693" s="493" t="s">
        <v>2047</v>
      </c>
    </row>
    <row r="1694" spans="1:22" ht="15.5">
      <c r="A1694" s="503">
        <v>4</v>
      </c>
      <c r="B1694" s="531">
        <v>5</v>
      </c>
      <c r="C1694" s="531" t="s">
        <v>2105</v>
      </c>
      <c r="D1694" s="494">
        <v>1</v>
      </c>
      <c r="E1694" s="531" t="s">
        <v>2048</v>
      </c>
      <c r="F1694" s="531"/>
      <c r="G1694" s="505"/>
      <c r="H1694" s="505"/>
      <c r="I1694" s="505"/>
      <c r="J1694" s="505"/>
      <c r="K1694" s="505"/>
      <c r="L1694" s="402"/>
      <c r="M1694" s="505" t="s">
        <v>3658</v>
      </c>
      <c r="N1694" s="505" t="s">
        <v>3659</v>
      </c>
      <c r="Q1694" s="493" t="s">
        <v>2047</v>
      </c>
    </row>
    <row r="1695" spans="1:22" ht="15.5">
      <c r="A1695" s="503">
        <v>5</v>
      </c>
      <c r="B1695" s="531">
        <v>5</v>
      </c>
      <c r="C1695" s="531" t="s">
        <v>2105</v>
      </c>
      <c r="D1695" s="494">
        <v>1</v>
      </c>
      <c r="E1695" s="531" t="s">
        <v>2048</v>
      </c>
      <c r="F1695" s="531" t="s">
        <v>2048</v>
      </c>
      <c r="G1695" s="505"/>
      <c r="H1695" s="505"/>
      <c r="I1695" s="505"/>
      <c r="J1695" s="505"/>
      <c r="K1695" s="505"/>
      <c r="L1695" s="402"/>
      <c r="M1695" s="505" t="s">
        <v>3660</v>
      </c>
      <c r="N1695" s="505" t="s">
        <v>3661</v>
      </c>
      <c r="Q1695" s="493" t="s">
        <v>2047</v>
      </c>
    </row>
    <row r="1696" spans="1:22" ht="15.5">
      <c r="A1696" s="503">
        <v>6</v>
      </c>
      <c r="B1696" s="531">
        <v>5</v>
      </c>
      <c r="C1696" s="531" t="s">
        <v>2105</v>
      </c>
      <c r="D1696" s="494">
        <v>1</v>
      </c>
      <c r="E1696" s="531" t="s">
        <v>2048</v>
      </c>
      <c r="F1696" s="531" t="s">
        <v>2048</v>
      </c>
      <c r="G1696" s="531" t="s">
        <v>2048</v>
      </c>
      <c r="H1696" s="505"/>
      <c r="I1696" s="505"/>
      <c r="J1696" s="505"/>
      <c r="K1696" s="505"/>
      <c r="L1696" s="402"/>
      <c r="M1696" s="505" t="s">
        <v>3662</v>
      </c>
      <c r="N1696" s="505" t="s">
        <v>3663</v>
      </c>
      <c r="Q1696" s="493" t="s">
        <v>2047</v>
      </c>
    </row>
    <row r="1697" spans="1:22" ht="15.5">
      <c r="A1697" s="503">
        <v>7</v>
      </c>
      <c r="B1697" s="531">
        <v>5</v>
      </c>
      <c r="C1697" s="531" t="s">
        <v>2105</v>
      </c>
      <c r="D1697" s="494">
        <v>1</v>
      </c>
      <c r="E1697" s="531" t="s">
        <v>2048</v>
      </c>
      <c r="F1697" s="531" t="s">
        <v>2048</v>
      </c>
      <c r="G1697" s="531" t="s">
        <v>2048</v>
      </c>
      <c r="H1697" s="531" t="s">
        <v>2057</v>
      </c>
      <c r="I1697" s="505"/>
      <c r="J1697" s="505"/>
      <c r="K1697" s="505"/>
      <c r="L1697" s="402"/>
      <c r="M1697" s="505" t="s">
        <v>3664</v>
      </c>
      <c r="N1697" s="505" t="s">
        <v>3663</v>
      </c>
      <c r="Q1697" s="493" t="s">
        <v>2047</v>
      </c>
    </row>
    <row r="1698" spans="1:22" ht="15.5">
      <c r="A1698" s="503">
        <v>8</v>
      </c>
      <c r="B1698" s="531">
        <v>5</v>
      </c>
      <c r="C1698" s="531" t="s">
        <v>2105</v>
      </c>
      <c r="D1698" s="494">
        <v>1</v>
      </c>
      <c r="E1698" s="531" t="s">
        <v>2048</v>
      </c>
      <c r="F1698" s="531" t="s">
        <v>2048</v>
      </c>
      <c r="G1698" s="531" t="s">
        <v>2048</v>
      </c>
      <c r="H1698" s="531" t="s">
        <v>2057</v>
      </c>
      <c r="I1698" s="531" t="s">
        <v>2057</v>
      </c>
      <c r="J1698" s="505"/>
      <c r="K1698" s="505"/>
      <c r="L1698" s="402"/>
      <c r="M1698" s="505" t="s">
        <v>3665</v>
      </c>
      <c r="N1698" s="505" t="s">
        <v>3663</v>
      </c>
      <c r="Q1698" s="493" t="s">
        <v>2047</v>
      </c>
    </row>
    <row r="1699" spans="1:22" ht="15.5">
      <c r="A1699" s="503">
        <v>9</v>
      </c>
      <c r="B1699" s="531">
        <v>5</v>
      </c>
      <c r="C1699" s="531" t="s">
        <v>2105</v>
      </c>
      <c r="D1699" s="494">
        <v>1</v>
      </c>
      <c r="E1699" s="531" t="s">
        <v>2048</v>
      </c>
      <c r="F1699" s="531" t="s">
        <v>2048</v>
      </c>
      <c r="G1699" s="531" t="s">
        <v>2048</v>
      </c>
      <c r="H1699" s="531" t="s">
        <v>2057</v>
      </c>
      <c r="I1699" s="531" t="s">
        <v>2057</v>
      </c>
      <c r="J1699" s="531" t="s">
        <v>2057</v>
      </c>
      <c r="K1699" s="505"/>
      <c r="L1699" s="402"/>
      <c r="M1699" s="505" t="s">
        <v>3666</v>
      </c>
      <c r="N1699" s="505" t="s">
        <v>3663</v>
      </c>
      <c r="Q1699" s="493" t="s">
        <v>2047</v>
      </c>
    </row>
    <row r="1700" spans="1:22" ht="15.5">
      <c r="A1700" s="508">
        <v>10</v>
      </c>
      <c r="B1700" s="527">
        <v>5</v>
      </c>
      <c r="C1700" s="527" t="s">
        <v>2105</v>
      </c>
      <c r="D1700" s="510">
        <v>1</v>
      </c>
      <c r="E1700" s="527" t="s">
        <v>2048</v>
      </c>
      <c r="F1700" s="527" t="s">
        <v>2048</v>
      </c>
      <c r="G1700" s="527" t="s">
        <v>2048</v>
      </c>
      <c r="H1700" s="527" t="s">
        <v>2057</v>
      </c>
      <c r="I1700" s="527" t="s">
        <v>2057</v>
      </c>
      <c r="J1700" s="527" t="s">
        <v>2057</v>
      </c>
      <c r="K1700" s="527" t="s">
        <v>2048</v>
      </c>
      <c r="L1700" s="402" t="s">
        <v>3667</v>
      </c>
      <c r="M1700" s="501" t="s">
        <v>3668</v>
      </c>
      <c r="N1700" s="501" t="s">
        <v>3663</v>
      </c>
      <c r="O1700" t="s">
        <v>3667</v>
      </c>
      <c r="P1700" t="e">
        <v>#N/A</v>
      </c>
      <c r="Q1700" s="493" t="s">
        <v>2047</v>
      </c>
      <c r="R1700">
        <v>30</v>
      </c>
      <c r="U1700" s="500" t="s">
        <v>206</v>
      </c>
      <c r="V1700" s="501">
        <v>0</v>
      </c>
    </row>
    <row r="1701" spans="1:22" ht="15.5">
      <c r="B1701" s="531"/>
      <c r="C1701" s="531"/>
      <c r="D1701" s="494"/>
      <c r="E1701" s="531"/>
      <c r="F1701" s="531"/>
      <c r="G1701" s="531"/>
      <c r="H1701" s="531"/>
      <c r="I1701" s="531"/>
      <c r="J1701" s="505"/>
      <c r="K1701" s="505"/>
      <c r="L1701" s="402"/>
      <c r="M1701" s="505"/>
      <c r="N1701" s="505"/>
      <c r="Q1701" s="493" t="s">
        <v>2047</v>
      </c>
    </row>
    <row r="1702" spans="1:22" ht="15.5">
      <c r="A1702" s="503">
        <v>6</v>
      </c>
      <c r="B1702" s="531">
        <v>5</v>
      </c>
      <c r="C1702" s="531" t="s">
        <v>2105</v>
      </c>
      <c r="D1702" s="494">
        <v>1</v>
      </c>
      <c r="E1702" s="531" t="s">
        <v>2048</v>
      </c>
      <c r="F1702" s="531" t="s">
        <v>2048</v>
      </c>
      <c r="G1702" s="531" t="s">
        <v>2060</v>
      </c>
      <c r="H1702" s="505"/>
      <c r="I1702" s="505"/>
      <c r="J1702" s="505"/>
      <c r="K1702" s="505"/>
      <c r="L1702" s="402"/>
      <c r="M1702" s="505" t="s">
        <v>3669</v>
      </c>
      <c r="N1702" s="505" t="s">
        <v>1617</v>
      </c>
      <c r="Q1702" s="493" t="s">
        <v>2047</v>
      </c>
    </row>
    <row r="1703" spans="1:22" ht="15.5">
      <c r="A1703" s="503">
        <v>7</v>
      </c>
      <c r="B1703" s="531">
        <v>5</v>
      </c>
      <c r="C1703" s="531" t="s">
        <v>2105</v>
      </c>
      <c r="D1703" s="494">
        <v>1</v>
      </c>
      <c r="E1703" s="531" t="s">
        <v>2048</v>
      </c>
      <c r="F1703" s="531" t="s">
        <v>2048</v>
      </c>
      <c r="G1703" s="531" t="s">
        <v>2060</v>
      </c>
      <c r="H1703" s="531" t="s">
        <v>2057</v>
      </c>
      <c r="I1703" s="505"/>
      <c r="J1703" s="505"/>
      <c r="K1703" s="505"/>
      <c r="L1703" s="402"/>
      <c r="M1703" s="505" t="s">
        <v>3670</v>
      </c>
      <c r="N1703" s="505" t="s">
        <v>1617</v>
      </c>
      <c r="Q1703" s="493" t="s">
        <v>2047</v>
      </c>
    </row>
    <row r="1704" spans="1:22" ht="15.5">
      <c r="A1704" s="503">
        <v>8</v>
      </c>
      <c r="B1704" s="531">
        <v>5</v>
      </c>
      <c r="C1704" s="531" t="s">
        <v>2105</v>
      </c>
      <c r="D1704" s="494">
        <v>1</v>
      </c>
      <c r="E1704" s="531" t="s">
        <v>2048</v>
      </c>
      <c r="F1704" s="531" t="s">
        <v>2048</v>
      </c>
      <c r="G1704" s="531" t="s">
        <v>2060</v>
      </c>
      <c r="H1704" s="531" t="s">
        <v>2057</v>
      </c>
      <c r="I1704" s="531" t="s">
        <v>2057</v>
      </c>
      <c r="J1704" s="505"/>
      <c r="K1704" s="505"/>
      <c r="L1704" s="402"/>
      <c r="M1704" s="505" t="s">
        <v>3671</v>
      </c>
      <c r="N1704" s="505" t="s">
        <v>1617</v>
      </c>
      <c r="Q1704" s="493" t="s">
        <v>2047</v>
      </c>
    </row>
    <row r="1705" spans="1:22" ht="15.5">
      <c r="A1705" s="503">
        <v>9</v>
      </c>
      <c r="B1705" s="531">
        <v>5</v>
      </c>
      <c r="C1705" s="531" t="s">
        <v>2105</v>
      </c>
      <c r="D1705" s="494">
        <v>1</v>
      </c>
      <c r="E1705" s="531" t="s">
        <v>2048</v>
      </c>
      <c r="F1705" s="531" t="s">
        <v>2048</v>
      </c>
      <c r="G1705" s="531" t="s">
        <v>2060</v>
      </c>
      <c r="H1705" s="531" t="s">
        <v>2057</v>
      </c>
      <c r="I1705" s="531" t="s">
        <v>2057</v>
      </c>
      <c r="J1705" s="531" t="s">
        <v>2057</v>
      </c>
      <c r="K1705" s="505"/>
      <c r="L1705" s="402"/>
      <c r="M1705" s="505" t="s">
        <v>3672</v>
      </c>
      <c r="N1705" s="505" t="s">
        <v>1617</v>
      </c>
      <c r="Q1705" s="493" t="s">
        <v>2047</v>
      </c>
    </row>
    <row r="1706" spans="1:22" ht="15.5">
      <c r="A1706" s="508">
        <v>10</v>
      </c>
      <c r="B1706" s="527">
        <v>5</v>
      </c>
      <c r="C1706" s="527" t="s">
        <v>2105</v>
      </c>
      <c r="D1706" s="510">
        <v>1</v>
      </c>
      <c r="E1706" s="527" t="s">
        <v>2048</v>
      </c>
      <c r="F1706" s="527" t="s">
        <v>2048</v>
      </c>
      <c r="G1706" s="527" t="s">
        <v>2060</v>
      </c>
      <c r="H1706" s="527" t="s">
        <v>2057</v>
      </c>
      <c r="I1706" s="527" t="s">
        <v>2057</v>
      </c>
      <c r="J1706" s="527" t="s">
        <v>2057</v>
      </c>
      <c r="K1706" s="527" t="s">
        <v>2048</v>
      </c>
      <c r="L1706" s="402" t="s">
        <v>641</v>
      </c>
      <c r="M1706" s="501" t="s">
        <v>1811</v>
      </c>
      <c r="N1706" s="501" t="s">
        <v>1617</v>
      </c>
      <c r="O1706" t="s">
        <v>641</v>
      </c>
      <c r="P1706" t="e">
        <v>#N/A</v>
      </c>
      <c r="Q1706" s="493">
        <v>64328.88</v>
      </c>
      <c r="R1706">
        <v>30</v>
      </c>
      <c r="U1706" s="500" t="s">
        <v>206</v>
      </c>
      <c r="V1706" s="501">
        <v>0</v>
      </c>
    </row>
    <row r="1707" spans="1:22" ht="15.5">
      <c r="A1707" s="508"/>
      <c r="B1707" s="527"/>
      <c r="C1707" s="527"/>
      <c r="D1707" s="510"/>
      <c r="E1707" s="527"/>
      <c r="F1707" s="527"/>
      <c r="G1707" s="527"/>
      <c r="H1707" s="527"/>
      <c r="I1707" s="527"/>
      <c r="J1707" s="527"/>
      <c r="K1707" s="527"/>
      <c r="L1707" s="402"/>
      <c r="M1707" s="501"/>
      <c r="N1707" s="501"/>
      <c r="U1707" s="500"/>
      <c r="V1707" s="501"/>
    </row>
    <row r="1708" spans="1:22" ht="15.5">
      <c r="A1708" s="503">
        <v>4</v>
      </c>
      <c r="B1708" s="531">
        <v>5</v>
      </c>
      <c r="C1708" s="531" t="s">
        <v>2105</v>
      </c>
      <c r="D1708" s="494">
        <v>1</v>
      </c>
      <c r="E1708" s="531" t="s">
        <v>2060</v>
      </c>
      <c r="F1708" s="527"/>
      <c r="G1708" s="527"/>
      <c r="H1708" s="505"/>
      <c r="I1708" s="505"/>
      <c r="J1708" s="505"/>
      <c r="K1708" s="505"/>
      <c r="L1708" s="402"/>
      <c r="M1708" s="505" t="s">
        <v>3673</v>
      </c>
      <c r="N1708" s="505" t="s">
        <v>3674</v>
      </c>
      <c r="Q1708" s="493" t="s">
        <v>2047</v>
      </c>
    </row>
    <row r="1709" spans="1:22" ht="15.5">
      <c r="A1709" s="503">
        <v>5</v>
      </c>
      <c r="B1709" s="531">
        <v>5</v>
      </c>
      <c r="C1709" s="531" t="s">
        <v>2105</v>
      </c>
      <c r="D1709" s="494">
        <v>1</v>
      </c>
      <c r="E1709" s="531" t="s">
        <v>2060</v>
      </c>
      <c r="F1709" s="531" t="s">
        <v>2048</v>
      </c>
      <c r="G1709" s="531"/>
      <c r="H1709" s="505"/>
      <c r="I1709" s="505"/>
      <c r="J1709" s="505"/>
      <c r="K1709" s="505"/>
      <c r="L1709" s="402"/>
      <c r="M1709" s="505" t="s">
        <v>3675</v>
      </c>
      <c r="N1709" s="505" t="s">
        <v>3674</v>
      </c>
      <c r="Q1709" s="493" t="s">
        <v>2047</v>
      </c>
    </row>
    <row r="1710" spans="1:22" ht="15.5">
      <c r="A1710" s="503">
        <v>6</v>
      </c>
      <c r="B1710" s="531">
        <v>5</v>
      </c>
      <c r="C1710" s="531" t="s">
        <v>2105</v>
      </c>
      <c r="D1710" s="494">
        <v>1</v>
      </c>
      <c r="E1710" s="531" t="s">
        <v>2060</v>
      </c>
      <c r="F1710" s="531" t="s">
        <v>2048</v>
      </c>
      <c r="G1710" s="531" t="s">
        <v>2060</v>
      </c>
      <c r="H1710" s="505"/>
      <c r="I1710" s="505"/>
      <c r="J1710" s="505"/>
      <c r="K1710" s="505"/>
      <c r="L1710" s="402"/>
      <c r="M1710" s="505" t="s">
        <v>3676</v>
      </c>
      <c r="N1710" s="505" t="s">
        <v>3674</v>
      </c>
      <c r="Q1710" s="493" t="s">
        <v>2047</v>
      </c>
    </row>
    <row r="1711" spans="1:22" ht="15.5">
      <c r="A1711" s="503">
        <v>7</v>
      </c>
      <c r="B1711" s="531">
        <v>5</v>
      </c>
      <c r="C1711" s="531" t="s">
        <v>2105</v>
      </c>
      <c r="D1711" s="494">
        <v>1</v>
      </c>
      <c r="E1711" s="531" t="s">
        <v>2060</v>
      </c>
      <c r="F1711" s="531" t="s">
        <v>2048</v>
      </c>
      <c r="G1711" s="531" t="s">
        <v>2060</v>
      </c>
      <c r="H1711" s="531" t="s">
        <v>2060</v>
      </c>
      <c r="I1711" s="505"/>
      <c r="J1711" s="505"/>
      <c r="K1711" s="505"/>
      <c r="L1711" s="402"/>
      <c r="M1711" s="505" t="s">
        <v>3677</v>
      </c>
      <c r="N1711" s="505" t="s">
        <v>3674</v>
      </c>
      <c r="Q1711" s="493" t="s">
        <v>2047</v>
      </c>
    </row>
    <row r="1712" spans="1:22" ht="15.5">
      <c r="A1712" s="503">
        <v>8</v>
      </c>
      <c r="B1712" s="531">
        <v>5</v>
      </c>
      <c r="C1712" s="531" t="s">
        <v>2105</v>
      </c>
      <c r="D1712" s="494">
        <v>1</v>
      </c>
      <c r="E1712" s="531" t="s">
        <v>2060</v>
      </c>
      <c r="F1712" s="531" t="s">
        <v>2048</v>
      </c>
      <c r="G1712" s="531" t="s">
        <v>2060</v>
      </c>
      <c r="H1712" s="531" t="s">
        <v>2060</v>
      </c>
      <c r="I1712" s="531" t="s">
        <v>2057</v>
      </c>
      <c r="J1712" s="505"/>
      <c r="K1712" s="505"/>
      <c r="L1712" s="402"/>
      <c r="M1712" s="505" t="s">
        <v>3678</v>
      </c>
      <c r="N1712" s="505" t="s">
        <v>3674</v>
      </c>
      <c r="Q1712" s="493" t="s">
        <v>2047</v>
      </c>
    </row>
    <row r="1713" spans="1:23" ht="15.5">
      <c r="A1713" s="503">
        <v>9</v>
      </c>
      <c r="B1713" s="531">
        <v>5</v>
      </c>
      <c r="C1713" s="531" t="s">
        <v>2105</v>
      </c>
      <c r="D1713" s="494">
        <v>1</v>
      </c>
      <c r="E1713" s="531" t="s">
        <v>2060</v>
      </c>
      <c r="F1713" s="531" t="s">
        <v>2048</v>
      </c>
      <c r="G1713" s="531" t="s">
        <v>2060</v>
      </c>
      <c r="H1713" s="531" t="s">
        <v>2060</v>
      </c>
      <c r="I1713" s="531" t="s">
        <v>2057</v>
      </c>
      <c r="J1713" s="531" t="s">
        <v>2057</v>
      </c>
      <c r="K1713" s="505"/>
      <c r="L1713" s="402"/>
      <c r="M1713" s="505" t="s">
        <v>3679</v>
      </c>
      <c r="N1713" s="505" t="s">
        <v>3674</v>
      </c>
      <c r="Q1713" s="493" t="s">
        <v>2047</v>
      </c>
    </row>
    <row r="1714" spans="1:23" ht="15.5">
      <c r="A1714" s="508">
        <v>10</v>
      </c>
      <c r="B1714" s="527">
        <v>5</v>
      </c>
      <c r="C1714" s="527" t="s">
        <v>2105</v>
      </c>
      <c r="D1714" s="510">
        <v>1</v>
      </c>
      <c r="E1714" s="527" t="s">
        <v>2060</v>
      </c>
      <c r="F1714" s="527" t="s">
        <v>2048</v>
      </c>
      <c r="G1714" s="527" t="s">
        <v>2060</v>
      </c>
      <c r="H1714" s="527" t="s">
        <v>2060</v>
      </c>
      <c r="I1714" s="527" t="s">
        <v>2057</v>
      </c>
      <c r="J1714" s="527" t="s">
        <v>2057</v>
      </c>
      <c r="K1714" s="527" t="s">
        <v>2048</v>
      </c>
      <c r="L1714" s="402" t="s">
        <v>634</v>
      </c>
      <c r="M1714" s="501" t="s">
        <v>3680</v>
      </c>
      <c r="N1714" s="501" t="s">
        <v>3674</v>
      </c>
      <c r="O1714" t="s">
        <v>634</v>
      </c>
      <c r="P1714" t="e">
        <v>#N/A</v>
      </c>
      <c r="Q1714" s="493">
        <v>0</v>
      </c>
      <c r="R1714">
        <v>30</v>
      </c>
      <c r="U1714" s="500" t="s">
        <v>206</v>
      </c>
      <c r="V1714" s="501">
        <v>0</v>
      </c>
    </row>
    <row r="1715" spans="1:23" ht="15.5">
      <c r="B1715" s="527"/>
      <c r="C1715" s="527"/>
      <c r="D1715" s="510"/>
      <c r="E1715" s="527"/>
      <c r="F1715" s="527"/>
      <c r="G1715" s="527"/>
      <c r="H1715" s="527"/>
      <c r="I1715" s="527"/>
      <c r="J1715" s="527"/>
      <c r="K1715" s="527"/>
      <c r="L1715" s="402"/>
      <c r="M1715" s="501"/>
      <c r="N1715" s="501"/>
      <c r="Q1715" s="493" t="s">
        <v>2047</v>
      </c>
    </row>
    <row r="1716" spans="1:23" ht="15.5">
      <c r="A1716" s="503">
        <v>7</v>
      </c>
      <c r="B1716" s="554">
        <v>5</v>
      </c>
      <c r="C1716" s="554" t="s">
        <v>2105</v>
      </c>
      <c r="D1716" s="528">
        <v>1</v>
      </c>
      <c r="E1716" s="554" t="s">
        <v>2060</v>
      </c>
      <c r="F1716" s="531" t="s">
        <v>2048</v>
      </c>
      <c r="G1716" s="531" t="s">
        <v>2060</v>
      </c>
      <c r="H1716" s="531" t="s">
        <v>2071</v>
      </c>
      <c r="I1716" s="531"/>
      <c r="J1716" s="505"/>
      <c r="K1716" s="505"/>
      <c r="L1716" s="402"/>
      <c r="M1716" s="505" t="s">
        <v>3681</v>
      </c>
      <c r="N1716" s="505" t="s">
        <v>3682</v>
      </c>
      <c r="Q1716" s="493" t="s">
        <v>2047</v>
      </c>
    </row>
    <row r="1717" spans="1:23" ht="15.5">
      <c r="A1717" s="503">
        <v>8</v>
      </c>
      <c r="B1717" s="554">
        <v>5</v>
      </c>
      <c r="C1717" s="554" t="s">
        <v>2105</v>
      </c>
      <c r="D1717" s="528">
        <v>1</v>
      </c>
      <c r="E1717" s="554" t="s">
        <v>2060</v>
      </c>
      <c r="F1717" s="531" t="s">
        <v>2048</v>
      </c>
      <c r="G1717" s="531" t="s">
        <v>2060</v>
      </c>
      <c r="H1717" s="531" t="s">
        <v>2071</v>
      </c>
      <c r="I1717" s="531" t="s">
        <v>2057</v>
      </c>
      <c r="J1717" s="505"/>
      <c r="K1717" s="505"/>
      <c r="L1717" s="402"/>
      <c r="M1717" s="505" t="s">
        <v>3683</v>
      </c>
      <c r="N1717" s="505" t="s">
        <v>3682</v>
      </c>
      <c r="Q1717" s="493" t="s">
        <v>2047</v>
      </c>
    </row>
    <row r="1718" spans="1:23" ht="15.5">
      <c r="A1718" s="503">
        <v>9</v>
      </c>
      <c r="B1718" s="554">
        <v>5</v>
      </c>
      <c r="C1718" s="554" t="s">
        <v>2105</v>
      </c>
      <c r="D1718" s="528">
        <v>1</v>
      </c>
      <c r="E1718" s="554" t="s">
        <v>2060</v>
      </c>
      <c r="F1718" s="531" t="s">
        <v>2048</v>
      </c>
      <c r="G1718" s="531" t="s">
        <v>2060</v>
      </c>
      <c r="H1718" s="531" t="s">
        <v>2071</v>
      </c>
      <c r="I1718" s="531" t="s">
        <v>2057</v>
      </c>
      <c r="J1718" s="531" t="s">
        <v>2053</v>
      </c>
      <c r="K1718" s="505"/>
      <c r="L1718" s="402"/>
      <c r="M1718" s="505" t="s">
        <v>3684</v>
      </c>
      <c r="N1718" s="505" t="s">
        <v>3682</v>
      </c>
      <c r="Q1718" s="493" t="s">
        <v>2047</v>
      </c>
    </row>
    <row r="1719" spans="1:23" ht="15.5">
      <c r="A1719" s="508">
        <v>10</v>
      </c>
      <c r="B1719" s="550">
        <v>5</v>
      </c>
      <c r="C1719" s="550" t="s">
        <v>2105</v>
      </c>
      <c r="D1719" s="530">
        <v>1</v>
      </c>
      <c r="E1719" s="550" t="s">
        <v>2060</v>
      </c>
      <c r="F1719" s="527" t="s">
        <v>2048</v>
      </c>
      <c r="G1719" s="527" t="s">
        <v>2060</v>
      </c>
      <c r="H1719" s="527" t="s">
        <v>2071</v>
      </c>
      <c r="I1719" s="527" t="s">
        <v>2057</v>
      </c>
      <c r="J1719" s="527" t="s">
        <v>2053</v>
      </c>
      <c r="K1719" s="527" t="s">
        <v>2048</v>
      </c>
      <c r="L1719" s="402" t="s">
        <v>633</v>
      </c>
      <c r="M1719" s="501" t="s">
        <v>3685</v>
      </c>
      <c r="N1719" s="501" t="s">
        <v>3682</v>
      </c>
      <c r="O1719" t="s">
        <v>633</v>
      </c>
      <c r="P1719" t="e">
        <v>#N/A</v>
      </c>
      <c r="Q1719" s="493">
        <v>0</v>
      </c>
      <c r="R1719">
        <v>30</v>
      </c>
      <c r="U1719" s="500" t="s">
        <v>206</v>
      </c>
      <c r="V1719" s="501">
        <v>0</v>
      </c>
    </row>
    <row r="1720" spans="1:23">
      <c r="L1720" s="402"/>
      <c r="Q1720" s="493" t="s">
        <v>2047</v>
      </c>
    </row>
    <row r="1721" spans="1:23" ht="15.5">
      <c r="A1721" s="503">
        <v>4</v>
      </c>
      <c r="B1721" s="531">
        <v>5</v>
      </c>
      <c r="C1721" s="531" t="s">
        <v>2105</v>
      </c>
      <c r="D1721" s="494">
        <v>1</v>
      </c>
      <c r="E1721" s="531" t="s">
        <v>2053</v>
      </c>
      <c r="F1721" s="527"/>
      <c r="G1721" s="527"/>
      <c r="H1721" s="505"/>
      <c r="I1721" s="505"/>
      <c r="J1721" s="505"/>
      <c r="K1721" s="505"/>
      <c r="L1721" s="402"/>
      <c r="M1721" s="505" t="s">
        <v>3686</v>
      </c>
      <c r="N1721" s="505" t="s">
        <v>3687</v>
      </c>
      <c r="Q1721" s="493" t="s">
        <v>2047</v>
      </c>
    </row>
    <row r="1722" spans="1:23" ht="15.5">
      <c r="A1722" s="503">
        <v>5</v>
      </c>
      <c r="B1722" s="531">
        <v>5</v>
      </c>
      <c r="C1722" s="531" t="s">
        <v>2105</v>
      </c>
      <c r="D1722" s="494">
        <v>1</v>
      </c>
      <c r="E1722" s="531" t="s">
        <v>2053</v>
      </c>
      <c r="F1722" s="531" t="s">
        <v>2048</v>
      </c>
      <c r="G1722" s="505"/>
      <c r="H1722" s="505"/>
      <c r="I1722" s="505"/>
      <c r="J1722" s="505"/>
      <c r="K1722" s="505"/>
      <c r="L1722" s="402"/>
      <c r="M1722" s="505" t="s">
        <v>3688</v>
      </c>
      <c r="N1722" s="505" t="s">
        <v>3687</v>
      </c>
      <c r="Q1722" s="493" t="s">
        <v>2047</v>
      </c>
    </row>
    <row r="1723" spans="1:23" ht="15.5">
      <c r="A1723" s="503">
        <v>6</v>
      </c>
      <c r="B1723" s="531">
        <v>5</v>
      </c>
      <c r="C1723" s="531" t="s">
        <v>2105</v>
      </c>
      <c r="D1723" s="494">
        <v>1</v>
      </c>
      <c r="E1723" s="531" t="s">
        <v>2053</v>
      </c>
      <c r="F1723" s="531" t="s">
        <v>2048</v>
      </c>
      <c r="G1723" s="531" t="s">
        <v>2060</v>
      </c>
      <c r="H1723" s="505"/>
      <c r="I1723" s="505"/>
      <c r="J1723" s="505"/>
      <c r="K1723" s="505"/>
      <c r="L1723" s="402"/>
      <c r="M1723" s="505" t="s">
        <v>3689</v>
      </c>
      <c r="N1723" s="505" t="s">
        <v>3690</v>
      </c>
      <c r="Q1723" s="493" t="s">
        <v>2047</v>
      </c>
    </row>
    <row r="1724" spans="1:23" ht="15.5">
      <c r="A1724" s="503">
        <v>7</v>
      </c>
      <c r="B1724" s="531">
        <v>5</v>
      </c>
      <c r="C1724" s="531" t="s">
        <v>2105</v>
      </c>
      <c r="D1724" s="494">
        <v>1</v>
      </c>
      <c r="E1724" s="531" t="s">
        <v>2053</v>
      </c>
      <c r="F1724" s="531" t="s">
        <v>2048</v>
      </c>
      <c r="G1724" s="531" t="s">
        <v>2060</v>
      </c>
      <c r="H1724" s="531" t="s">
        <v>2048</v>
      </c>
      <c r="I1724" s="505"/>
      <c r="J1724" s="505"/>
      <c r="K1724" s="505"/>
      <c r="L1724" s="402"/>
      <c r="M1724" s="505" t="s">
        <v>3691</v>
      </c>
      <c r="N1724" s="505" t="s">
        <v>1679</v>
      </c>
      <c r="Q1724" s="493" t="s">
        <v>2047</v>
      </c>
    </row>
    <row r="1725" spans="1:23" ht="15.5">
      <c r="A1725" s="503">
        <v>8</v>
      </c>
      <c r="B1725" s="531">
        <v>5</v>
      </c>
      <c r="C1725" s="531" t="s">
        <v>2105</v>
      </c>
      <c r="D1725" s="494">
        <v>1</v>
      </c>
      <c r="E1725" s="531" t="s">
        <v>2053</v>
      </c>
      <c r="F1725" s="531" t="s">
        <v>2048</v>
      </c>
      <c r="G1725" s="531" t="s">
        <v>2060</v>
      </c>
      <c r="H1725" s="531" t="s">
        <v>2048</v>
      </c>
      <c r="I1725" s="531" t="s">
        <v>2057</v>
      </c>
      <c r="J1725" s="505"/>
      <c r="K1725" s="505"/>
      <c r="L1725" s="402"/>
      <c r="M1725" s="505" t="s">
        <v>3692</v>
      </c>
      <c r="N1725" s="505" t="s">
        <v>1679</v>
      </c>
      <c r="Q1725" s="493" t="s">
        <v>2047</v>
      </c>
    </row>
    <row r="1726" spans="1:23" ht="15.5">
      <c r="A1726" s="503">
        <v>9</v>
      </c>
      <c r="B1726" s="531">
        <v>5</v>
      </c>
      <c r="C1726" s="531" t="s">
        <v>2105</v>
      </c>
      <c r="D1726" s="494">
        <v>1</v>
      </c>
      <c r="E1726" s="531" t="s">
        <v>2053</v>
      </c>
      <c r="F1726" s="531" t="s">
        <v>2048</v>
      </c>
      <c r="G1726" s="531" t="s">
        <v>2060</v>
      </c>
      <c r="H1726" s="531" t="s">
        <v>2048</v>
      </c>
      <c r="I1726" s="531" t="s">
        <v>2057</v>
      </c>
      <c r="J1726" s="531" t="s">
        <v>2057</v>
      </c>
      <c r="K1726" s="505"/>
      <c r="L1726" s="402"/>
      <c r="M1726" s="505" t="s">
        <v>3693</v>
      </c>
      <c r="N1726" s="505" t="s">
        <v>1679</v>
      </c>
      <c r="Q1726" s="493" t="s">
        <v>2047</v>
      </c>
    </row>
    <row r="1727" spans="1:23" ht="15.5">
      <c r="A1727" s="508">
        <v>10</v>
      </c>
      <c r="B1727" s="527">
        <v>5</v>
      </c>
      <c r="C1727" s="527" t="s">
        <v>2105</v>
      </c>
      <c r="D1727" s="510">
        <v>1</v>
      </c>
      <c r="E1727" s="527" t="s">
        <v>2053</v>
      </c>
      <c r="F1727" s="527" t="s">
        <v>2048</v>
      </c>
      <c r="G1727" s="527" t="s">
        <v>2060</v>
      </c>
      <c r="H1727" s="527" t="s">
        <v>2048</v>
      </c>
      <c r="I1727" s="527" t="s">
        <v>2057</v>
      </c>
      <c r="J1727" s="527" t="s">
        <v>2057</v>
      </c>
      <c r="K1727" s="527" t="s">
        <v>2048</v>
      </c>
      <c r="L1727" s="402" t="s">
        <v>632</v>
      </c>
      <c r="M1727" s="501" t="s">
        <v>1881</v>
      </c>
      <c r="N1727" s="501" t="s">
        <v>1679</v>
      </c>
      <c r="O1727" t="s">
        <v>632</v>
      </c>
      <c r="P1727" t="e">
        <v>#N/A</v>
      </c>
      <c r="Q1727" s="493">
        <v>578.21</v>
      </c>
      <c r="R1727">
        <v>30</v>
      </c>
      <c r="U1727" s="500" t="s">
        <v>206</v>
      </c>
      <c r="V1727" s="501">
        <v>0</v>
      </c>
      <c r="W1727" t="s">
        <v>3694</v>
      </c>
    </row>
    <row r="1728" spans="1:23" ht="15.5">
      <c r="A1728" s="508">
        <v>10</v>
      </c>
      <c r="B1728" s="527">
        <v>5</v>
      </c>
      <c r="C1728" s="527" t="s">
        <v>2105</v>
      </c>
      <c r="D1728" s="510">
        <v>1</v>
      </c>
      <c r="E1728" s="527" t="s">
        <v>2053</v>
      </c>
      <c r="F1728" s="527" t="s">
        <v>2048</v>
      </c>
      <c r="G1728" s="527" t="s">
        <v>2060</v>
      </c>
      <c r="H1728" s="527" t="s">
        <v>2048</v>
      </c>
      <c r="I1728" s="527" t="s">
        <v>2057</v>
      </c>
      <c r="J1728" s="527" t="s">
        <v>2057</v>
      </c>
      <c r="K1728" s="527" t="s">
        <v>2048</v>
      </c>
      <c r="L1728" s="402" t="s">
        <v>3695</v>
      </c>
      <c r="M1728" s="501" t="s">
        <v>1881</v>
      </c>
      <c r="N1728" s="501" t="s">
        <v>1679</v>
      </c>
      <c r="O1728" t="s">
        <v>3695</v>
      </c>
      <c r="P1728" t="e">
        <v>#N/A</v>
      </c>
      <c r="Q1728" s="493" t="s">
        <v>2047</v>
      </c>
      <c r="R1728">
        <v>30</v>
      </c>
      <c r="U1728" s="500" t="s">
        <v>206</v>
      </c>
      <c r="V1728" s="501">
        <v>0</v>
      </c>
    </row>
    <row r="1729" spans="1:23" ht="15.5">
      <c r="B1729" s="527"/>
      <c r="C1729" s="527"/>
      <c r="D1729" s="510"/>
      <c r="E1729" s="527"/>
      <c r="F1729" s="527"/>
      <c r="G1729" s="527"/>
      <c r="H1729" s="527"/>
      <c r="I1729" s="527"/>
      <c r="J1729" s="527"/>
      <c r="K1729" s="527"/>
      <c r="L1729" s="402"/>
      <c r="M1729" s="501"/>
      <c r="N1729" s="501"/>
      <c r="Q1729" s="493" t="s">
        <v>2047</v>
      </c>
    </row>
    <row r="1730" spans="1:23" ht="15.5">
      <c r="A1730" s="503">
        <v>9</v>
      </c>
      <c r="B1730" s="554">
        <v>5</v>
      </c>
      <c r="C1730" s="554" t="s">
        <v>2105</v>
      </c>
      <c r="D1730" s="528">
        <v>1</v>
      </c>
      <c r="E1730" s="554" t="s">
        <v>2053</v>
      </c>
      <c r="F1730" s="531" t="s">
        <v>2048</v>
      </c>
      <c r="G1730" s="531" t="s">
        <v>2060</v>
      </c>
      <c r="H1730" s="531" t="s">
        <v>2048</v>
      </c>
      <c r="I1730" s="531" t="s">
        <v>2057</v>
      </c>
      <c r="J1730" s="531" t="s">
        <v>2071</v>
      </c>
      <c r="K1730" s="505"/>
      <c r="L1730" s="402"/>
      <c r="M1730" s="505" t="s">
        <v>3696</v>
      </c>
      <c r="N1730" s="505" t="s">
        <v>3697</v>
      </c>
      <c r="Q1730" s="493" t="s">
        <v>2047</v>
      </c>
    </row>
    <row r="1731" spans="1:23" ht="15.5">
      <c r="A1731" s="508">
        <v>10</v>
      </c>
      <c r="B1731" s="550">
        <v>5</v>
      </c>
      <c r="C1731" s="550" t="s">
        <v>2105</v>
      </c>
      <c r="D1731" s="530">
        <v>1</v>
      </c>
      <c r="E1731" s="550" t="s">
        <v>2053</v>
      </c>
      <c r="F1731" s="527" t="s">
        <v>2048</v>
      </c>
      <c r="G1731" s="527" t="s">
        <v>2060</v>
      </c>
      <c r="H1731" s="527" t="s">
        <v>2048</v>
      </c>
      <c r="I1731" s="527" t="s">
        <v>2057</v>
      </c>
      <c r="J1731" s="527" t="s">
        <v>2071</v>
      </c>
      <c r="K1731" s="527" t="s">
        <v>2048</v>
      </c>
      <c r="L1731" s="402"/>
      <c r="M1731" s="501" t="s">
        <v>3698</v>
      </c>
      <c r="N1731" s="501" t="s">
        <v>3697</v>
      </c>
      <c r="Q1731" s="493" t="s">
        <v>2047</v>
      </c>
    </row>
    <row r="1732" spans="1:23" ht="15.5">
      <c r="B1732" s="531"/>
      <c r="C1732" s="531"/>
      <c r="D1732" s="494"/>
      <c r="E1732" s="531"/>
      <c r="F1732" s="531"/>
      <c r="G1732" s="531"/>
      <c r="H1732" s="531"/>
      <c r="I1732" s="505"/>
      <c r="J1732" s="505"/>
      <c r="K1732" s="505"/>
      <c r="L1732" s="402"/>
      <c r="M1732" s="505"/>
      <c r="N1732" s="505"/>
      <c r="Q1732" s="493" t="s">
        <v>2047</v>
      </c>
    </row>
    <row r="1733" spans="1:23" ht="15.5">
      <c r="A1733" s="503">
        <v>7</v>
      </c>
      <c r="B1733" s="531">
        <v>5</v>
      </c>
      <c r="C1733" s="531" t="s">
        <v>2105</v>
      </c>
      <c r="D1733" s="494">
        <v>1</v>
      </c>
      <c r="E1733" s="531" t="s">
        <v>2053</v>
      </c>
      <c r="F1733" s="531" t="s">
        <v>2048</v>
      </c>
      <c r="G1733" s="531" t="s">
        <v>2060</v>
      </c>
      <c r="H1733" s="531" t="s">
        <v>2060</v>
      </c>
      <c r="I1733" s="505"/>
      <c r="J1733" s="505"/>
      <c r="K1733" s="505"/>
      <c r="L1733" s="402"/>
      <c r="M1733" s="505" t="s">
        <v>3699</v>
      </c>
      <c r="N1733" s="505" t="s">
        <v>1664</v>
      </c>
      <c r="Q1733" s="493" t="s">
        <v>2047</v>
      </c>
    </row>
    <row r="1734" spans="1:23" ht="15.5">
      <c r="A1734" s="503">
        <v>8</v>
      </c>
      <c r="B1734" s="531">
        <v>5</v>
      </c>
      <c r="C1734" s="531" t="s">
        <v>2105</v>
      </c>
      <c r="D1734" s="494">
        <v>1</v>
      </c>
      <c r="E1734" s="531" t="s">
        <v>2053</v>
      </c>
      <c r="F1734" s="531" t="s">
        <v>2048</v>
      </c>
      <c r="G1734" s="531" t="s">
        <v>2060</v>
      </c>
      <c r="H1734" s="531" t="s">
        <v>2060</v>
      </c>
      <c r="I1734" s="531" t="s">
        <v>2057</v>
      </c>
      <c r="J1734" s="505"/>
      <c r="K1734" s="505"/>
      <c r="L1734" s="402"/>
      <c r="M1734" s="505" t="s">
        <v>3700</v>
      </c>
      <c r="N1734" s="505" t="s">
        <v>1664</v>
      </c>
      <c r="Q1734" s="493" t="s">
        <v>2047</v>
      </c>
    </row>
    <row r="1735" spans="1:23" ht="15.5">
      <c r="A1735" s="503">
        <v>9</v>
      </c>
      <c r="B1735" s="531">
        <v>5</v>
      </c>
      <c r="C1735" s="531" t="s">
        <v>2105</v>
      </c>
      <c r="D1735" s="494">
        <v>1</v>
      </c>
      <c r="E1735" s="531" t="s">
        <v>2053</v>
      </c>
      <c r="F1735" s="531" t="s">
        <v>2048</v>
      </c>
      <c r="G1735" s="531" t="s">
        <v>2060</v>
      </c>
      <c r="H1735" s="531" t="s">
        <v>2060</v>
      </c>
      <c r="I1735" s="531" t="s">
        <v>2057</v>
      </c>
      <c r="J1735" s="531" t="s">
        <v>2057</v>
      </c>
      <c r="K1735" s="505"/>
      <c r="L1735" s="402"/>
      <c r="M1735" s="505" t="s">
        <v>3701</v>
      </c>
      <c r="N1735" s="505" t="s">
        <v>1664</v>
      </c>
      <c r="Q1735" s="493" t="s">
        <v>2047</v>
      </c>
    </row>
    <row r="1736" spans="1:23" ht="15.5">
      <c r="A1736" s="508">
        <v>10</v>
      </c>
      <c r="B1736" s="527">
        <v>5</v>
      </c>
      <c r="C1736" s="527" t="s">
        <v>2105</v>
      </c>
      <c r="D1736" s="510">
        <v>1</v>
      </c>
      <c r="E1736" s="527" t="s">
        <v>2053</v>
      </c>
      <c r="F1736" s="527" t="s">
        <v>2048</v>
      </c>
      <c r="G1736" s="527" t="s">
        <v>2060</v>
      </c>
      <c r="H1736" s="527" t="s">
        <v>2060</v>
      </c>
      <c r="I1736" s="527" t="s">
        <v>2057</v>
      </c>
      <c r="J1736" s="527" t="s">
        <v>2057</v>
      </c>
      <c r="K1736" s="527" t="s">
        <v>2048</v>
      </c>
      <c r="L1736" s="402" t="s">
        <v>586</v>
      </c>
      <c r="M1736" s="501" t="s">
        <v>1858</v>
      </c>
      <c r="N1736" s="501" t="s">
        <v>1664</v>
      </c>
      <c r="O1736" t="s">
        <v>586</v>
      </c>
      <c r="P1736" t="e">
        <v>#N/A</v>
      </c>
      <c r="Q1736" s="493">
        <v>304.22000000000003</v>
      </c>
      <c r="R1736">
        <v>30</v>
      </c>
      <c r="U1736" s="500" t="s">
        <v>206</v>
      </c>
      <c r="V1736" s="501">
        <v>0</v>
      </c>
      <c r="W1736" t="s">
        <v>3694</v>
      </c>
    </row>
    <row r="1737" spans="1:23" ht="15.5">
      <c r="B1737" s="531"/>
      <c r="C1737" s="531"/>
      <c r="D1737" s="494"/>
      <c r="E1737" s="531"/>
      <c r="F1737" s="531"/>
      <c r="G1737" s="531"/>
      <c r="H1737" s="505"/>
      <c r="I1737" s="505"/>
      <c r="J1737" s="505"/>
      <c r="K1737" s="505"/>
      <c r="L1737" s="402"/>
      <c r="M1737" s="505"/>
      <c r="N1737" s="505"/>
      <c r="Q1737" s="493" t="s">
        <v>2047</v>
      </c>
    </row>
    <row r="1738" spans="1:23" ht="15.5">
      <c r="A1738" s="503">
        <v>7</v>
      </c>
      <c r="B1738" s="531">
        <v>5</v>
      </c>
      <c r="C1738" s="531" t="s">
        <v>2105</v>
      </c>
      <c r="D1738" s="494">
        <v>1</v>
      </c>
      <c r="E1738" s="531" t="s">
        <v>2053</v>
      </c>
      <c r="F1738" s="531" t="s">
        <v>2048</v>
      </c>
      <c r="G1738" s="531" t="s">
        <v>2060</v>
      </c>
      <c r="H1738" s="531" t="s">
        <v>2053</v>
      </c>
      <c r="I1738" s="505"/>
      <c r="J1738" s="505"/>
      <c r="K1738" s="505"/>
      <c r="L1738" s="402"/>
      <c r="M1738" s="505" t="s">
        <v>3702</v>
      </c>
      <c r="N1738" s="505" t="s">
        <v>1640</v>
      </c>
      <c r="Q1738" s="493" t="s">
        <v>2047</v>
      </c>
    </row>
    <row r="1739" spans="1:23" ht="15.5">
      <c r="A1739" s="503">
        <v>8</v>
      </c>
      <c r="B1739" s="531">
        <v>5</v>
      </c>
      <c r="C1739" s="531" t="s">
        <v>2105</v>
      </c>
      <c r="D1739" s="494">
        <v>1</v>
      </c>
      <c r="E1739" s="531" t="s">
        <v>2053</v>
      </c>
      <c r="F1739" s="531" t="s">
        <v>2048</v>
      </c>
      <c r="G1739" s="531" t="s">
        <v>2060</v>
      </c>
      <c r="H1739" s="531" t="s">
        <v>2053</v>
      </c>
      <c r="I1739" s="531" t="s">
        <v>2057</v>
      </c>
      <c r="J1739" s="505"/>
      <c r="K1739" s="505"/>
      <c r="L1739" s="402"/>
      <c r="M1739" s="505" t="s">
        <v>3703</v>
      </c>
      <c r="N1739" s="505" t="s">
        <v>1640</v>
      </c>
      <c r="Q1739" s="493" t="s">
        <v>2047</v>
      </c>
    </row>
    <row r="1740" spans="1:23" ht="15.5">
      <c r="A1740" s="503">
        <v>9</v>
      </c>
      <c r="B1740" s="531">
        <v>5</v>
      </c>
      <c r="C1740" s="531" t="s">
        <v>2105</v>
      </c>
      <c r="D1740" s="494">
        <v>1</v>
      </c>
      <c r="E1740" s="531" t="s">
        <v>2053</v>
      </c>
      <c r="F1740" s="531" t="s">
        <v>2048</v>
      </c>
      <c r="G1740" s="531" t="s">
        <v>2060</v>
      </c>
      <c r="H1740" s="531" t="s">
        <v>2053</v>
      </c>
      <c r="I1740" s="531" t="s">
        <v>2057</v>
      </c>
      <c r="J1740" s="531" t="s">
        <v>2057</v>
      </c>
      <c r="K1740" s="505"/>
      <c r="L1740" s="402"/>
      <c r="M1740" s="505" t="s">
        <v>3704</v>
      </c>
      <c r="N1740" s="505" t="s">
        <v>1640</v>
      </c>
      <c r="Q1740" s="493" t="s">
        <v>2047</v>
      </c>
    </row>
    <row r="1741" spans="1:23" ht="15.5">
      <c r="A1741" s="508">
        <v>10</v>
      </c>
      <c r="B1741" s="527">
        <v>5</v>
      </c>
      <c r="C1741" s="527" t="s">
        <v>2105</v>
      </c>
      <c r="D1741" s="510">
        <v>1</v>
      </c>
      <c r="E1741" s="527" t="s">
        <v>2053</v>
      </c>
      <c r="F1741" s="527" t="s">
        <v>2048</v>
      </c>
      <c r="G1741" s="527" t="s">
        <v>2060</v>
      </c>
      <c r="H1741" s="527" t="s">
        <v>2053</v>
      </c>
      <c r="I1741" s="527" t="s">
        <v>2057</v>
      </c>
      <c r="J1741" s="527" t="s">
        <v>2057</v>
      </c>
      <c r="K1741" s="527" t="s">
        <v>2048</v>
      </c>
      <c r="L1741" s="402" t="s">
        <v>585</v>
      </c>
      <c r="M1741" s="501" t="s">
        <v>1839</v>
      </c>
      <c r="N1741" s="501" t="s">
        <v>1640</v>
      </c>
      <c r="O1741" t="s">
        <v>585</v>
      </c>
      <c r="P1741" t="e">
        <v>#N/A</v>
      </c>
      <c r="Q1741" s="493">
        <v>201.89</v>
      </c>
      <c r="R1741">
        <v>30</v>
      </c>
      <c r="U1741" s="500" t="s">
        <v>206</v>
      </c>
      <c r="V1741" s="501">
        <v>0</v>
      </c>
      <c r="W1741" t="s">
        <v>3694</v>
      </c>
    </row>
    <row r="1742" spans="1:23" ht="15.5">
      <c r="B1742" s="501"/>
      <c r="C1742" s="527"/>
      <c r="D1742" s="510"/>
      <c r="E1742" s="527"/>
      <c r="F1742" s="527"/>
      <c r="G1742" s="527"/>
      <c r="H1742" s="527"/>
      <c r="I1742" s="527"/>
      <c r="J1742" s="527"/>
      <c r="K1742" s="527"/>
      <c r="L1742" s="402"/>
      <c r="M1742" s="501"/>
      <c r="N1742" s="501"/>
      <c r="Q1742" s="493" t="s">
        <v>2047</v>
      </c>
    </row>
    <row r="1743" spans="1:23" ht="15.5">
      <c r="A1743" s="503">
        <v>7</v>
      </c>
      <c r="B1743" s="531">
        <v>5</v>
      </c>
      <c r="C1743" s="531" t="s">
        <v>2105</v>
      </c>
      <c r="D1743" s="494">
        <v>1</v>
      </c>
      <c r="E1743" s="531" t="s">
        <v>2053</v>
      </c>
      <c r="F1743" s="531" t="s">
        <v>2048</v>
      </c>
      <c r="G1743" s="531" t="s">
        <v>2060</v>
      </c>
      <c r="H1743" s="531" t="s">
        <v>2071</v>
      </c>
      <c r="I1743" s="505"/>
      <c r="J1743" s="505"/>
      <c r="K1743" s="505"/>
      <c r="L1743" s="402"/>
      <c r="M1743" s="505" t="s">
        <v>3705</v>
      </c>
      <c r="N1743" s="505" t="s">
        <v>3706</v>
      </c>
      <c r="Q1743" s="493" t="s">
        <v>2047</v>
      </c>
    </row>
    <row r="1744" spans="1:23" ht="15.5">
      <c r="A1744" s="503">
        <v>8</v>
      </c>
      <c r="B1744" s="531">
        <v>5</v>
      </c>
      <c r="C1744" s="531" t="s">
        <v>2105</v>
      </c>
      <c r="D1744" s="494">
        <v>1</v>
      </c>
      <c r="E1744" s="531" t="s">
        <v>2053</v>
      </c>
      <c r="F1744" s="531" t="s">
        <v>2048</v>
      </c>
      <c r="G1744" s="531" t="s">
        <v>2060</v>
      </c>
      <c r="H1744" s="531" t="s">
        <v>2071</v>
      </c>
      <c r="I1744" s="531" t="s">
        <v>2057</v>
      </c>
      <c r="J1744" s="505"/>
      <c r="K1744" s="505"/>
      <c r="L1744" s="402"/>
      <c r="M1744" s="505" t="s">
        <v>3707</v>
      </c>
      <c r="N1744" s="505" t="s">
        <v>3706</v>
      </c>
      <c r="Q1744" s="493" t="s">
        <v>2047</v>
      </c>
    </row>
    <row r="1745" spans="1:23" ht="15.5">
      <c r="A1745" s="503">
        <v>9</v>
      </c>
      <c r="B1745" s="531">
        <v>5</v>
      </c>
      <c r="C1745" s="531" t="s">
        <v>2105</v>
      </c>
      <c r="D1745" s="494">
        <v>1</v>
      </c>
      <c r="E1745" s="531" t="s">
        <v>2053</v>
      </c>
      <c r="F1745" s="531" t="s">
        <v>2048</v>
      </c>
      <c r="G1745" s="531" t="s">
        <v>2060</v>
      </c>
      <c r="H1745" s="531" t="s">
        <v>2071</v>
      </c>
      <c r="I1745" s="531" t="s">
        <v>2057</v>
      </c>
      <c r="J1745" s="531" t="s">
        <v>2057</v>
      </c>
      <c r="K1745" s="505"/>
      <c r="L1745" s="402"/>
      <c r="M1745" s="505" t="s">
        <v>3708</v>
      </c>
      <c r="N1745" s="505" t="s">
        <v>3706</v>
      </c>
      <c r="Q1745" s="493" t="s">
        <v>2047</v>
      </c>
    </row>
    <row r="1746" spans="1:23" ht="15.5">
      <c r="A1746" s="508">
        <v>10</v>
      </c>
      <c r="B1746" s="527">
        <v>5</v>
      </c>
      <c r="C1746" s="527" t="s">
        <v>2105</v>
      </c>
      <c r="D1746" s="510">
        <v>1</v>
      </c>
      <c r="E1746" s="527" t="s">
        <v>2053</v>
      </c>
      <c r="F1746" s="527" t="s">
        <v>2048</v>
      </c>
      <c r="G1746" s="527" t="s">
        <v>2060</v>
      </c>
      <c r="H1746" s="527" t="s">
        <v>2071</v>
      </c>
      <c r="I1746" s="527" t="s">
        <v>2057</v>
      </c>
      <c r="J1746" s="527" t="s">
        <v>2057</v>
      </c>
      <c r="K1746" s="527" t="s">
        <v>2048</v>
      </c>
      <c r="L1746" s="402" t="s">
        <v>3709</v>
      </c>
      <c r="M1746" s="501" t="s">
        <v>3710</v>
      </c>
      <c r="N1746" s="501" t="s">
        <v>3706</v>
      </c>
      <c r="O1746" t="s">
        <v>3709</v>
      </c>
      <c r="P1746" t="e">
        <v>#N/A</v>
      </c>
      <c r="Q1746" s="493" t="s">
        <v>2047</v>
      </c>
      <c r="R1746">
        <v>30</v>
      </c>
      <c r="U1746" s="500" t="s">
        <v>206</v>
      </c>
      <c r="V1746" s="501">
        <v>0</v>
      </c>
    </row>
    <row r="1747" spans="1:23" ht="15.5">
      <c r="B1747" s="527"/>
      <c r="C1747" s="527"/>
      <c r="D1747" s="510"/>
      <c r="E1747" s="527"/>
      <c r="F1747" s="527"/>
      <c r="G1747" s="527"/>
      <c r="H1747" s="527"/>
      <c r="I1747" s="527"/>
      <c r="J1747" s="527"/>
      <c r="K1747" s="527"/>
      <c r="L1747" s="402"/>
      <c r="M1747" s="501"/>
      <c r="N1747" s="501"/>
      <c r="Q1747" s="493" t="s">
        <v>2047</v>
      </c>
    </row>
    <row r="1748" spans="1:23" ht="15.5">
      <c r="A1748" s="503">
        <v>7</v>
      </c>
      <c r="B1748" s="531">
        <v>5</v>
      </c>
      <c r="C1748" s="531" t="s">
        <v>2105</v>
      </c>
      <c r="D1748" s="494">
        <v>1</v>
      </c>
      <c r="E1748" s="531" t="s">
        <v>2053</v>
      </c>
      <c r="F1748" s="531" t="s">
        <v>2048</v>
      </c>
      <c r="G1748" s="531" t="s">
        <v>2060</v>
      </c>
      <c r="H1748" s="531" t="s">
        <v>2079</v>
      </c>
      <c r="I1748" s="505"/>
      <c r="J1748" s="505"/>
      <c r="K1748" s="505"/>
      <c r="L1748" s="402"/>
      <c r="M1748" s="505" t="s">
        <v>3711</v>
      </c>
      <c r="N1748" s="505" t="s">
        <v>3712</v>
      </c>
      <c r="Q1748" s="493" t="s">
        <v>2047</v>
      </c>
    </row>
    <row r="1749" spans="1:23" ht="15.5">
      <c r="A1749" s="503">
        <v>8</v>
      </c>
      <c r="B1749" s="531">
        <v>5</v>
      </c>
      <c r="C1749" s="531" t="s">
        <v>2105</v>
      </c>
      <c r="D1749" s="494">
        <v>1</v>
      </c>
      <c r="E1749" s="531" t="s">
        <v>2053</v>
      </c>
      <c r="F1749" s="531" t="s">
        <v>2048</v>
      </c>
      <c r="G1749" s="531" t="s">
        <v>2060</v>
      </c>
      <c r="H1749" s="531" t="s">
        <v>2079</v>
      </c>
      <c r="I1749" s="531" t="s">
        <v>2057</v>
      </c>
      <c r="J1749" s="505"/>
      <c r="K1749" s="505"/>
      <c r="L1749" s="402"/>
      <c r="M1749" s="505" t="s">
        <v>3713</v>
      </c>
      <c r="N1749" s="505" t="s">
        <v>3712</v>
      </c>
      <c r="Q1749" s="493" t="s">
        <v>2047</v>
      </c>
    </row>
    <row r="1750" spans="1:23" ht="15.5">
      <c r="A1750" s="503">
        <v>9</v>
      </c>
      <c r="B1750" s="531">
        <v>5</v>
      </c>
      <c r="C1750" s="531" t="s">
        <v>2105</v>
      </c>
      <c r="D1750" s="494">
        <v>1</v>
      </c>
      <c r="E1750" s="531" t="s">
        <v>2053</v>
      </c>
      <c r="F1750" s="531" t="s">
        <v>2048</v>
      </c>
      <c r="G1750" s="531" t="s">
        <v>2060</v>
      </c>
      <c r="H1750" s="531" t="s">
        <v>2079</v>
      </c>
      <c r="I1750" s="531" t="s">
        <v>2057</v>
      </c>
      <c r="J1750" s="531" t="s">
        <v>2057</v>
      </c>
      <c r="K1750" s="505"/>
      <c r="L1750" s="402"/>
      <c r="M1750" s="505" t="s">
        <v>3714</v>
      </c>
      <c r="N1750" s="505" t="s">
        <v>3712</v>
      </c>
      <c r="Q1750" s="493" t="s">
        <v>2047</v>
      </c>
    </row>
    <row r="1751" spans="1:23" ht="15.5">
      <c r="A1751" s="508">
        <v>10</v>
      </c>
      <c r="B1751" s="527">
        <v>5</v>
      </c>
      <c r="C1751" s="527" t="s">
        <v>2105</v>
      </c>
      <c r="D1751" s="510">
        <v>1</v>
      </c>
      <c r="E1751" s="527" t="s">
        <v>2053</v>
      </c>
      <c r="F1751" s="527" t="s">
        <v>2048</v>
      </c>
      <c r="G1751" s="527" t="s">
        <v>2060</v>
      </c>
      <c r="H1751" s="527" t="s">
        <v>2079</v>
      </c>
      <c r="I1751" s="527" t="s">
        <v>2057</v>
      </c>
      <c r="J1751" s="527" t="s">
        <v>2057</v>
      </c>
      <c r="K1751" s="527" t="s">
        <v>2048</v>
      </c>
      <c r="L1751" s="402" t="s">
        <v>635</v>
      </c>
      <c r="M1751" s="501" t="s">
        <v>3715</v>
      </c>
      <c r="N1751" s="501" t="s">
        <v>3712</v>
      </c>
      <c r="O1751" t="s">
        <v>635</v>
      </c>
      <c r="P1751" t="e">
        <v>#N/A</v>
      </c>
      <c r="Q1751" s="493">
        <v>0</v>
      </c>
      <c r="R1751">
        <v>30</v>
      </c>
      <c r="U1751" s="500" t="s">
        <v>206</v>
      </c>
      <c r="V1751" s="501">
        <v>0</v>
      </c>
      <c r="W1751" t="s">
        <v>3694</v>
      </c>
    </row>
    <row r="1752" spans="1:23">
      <c r="L1752" s="402"/>
      <c r="Q1752" s="493" t="s">
        <v>2047</v>
      </c>
    </row>
    <row r="1753" spans="1:23" ht="15.5">
      <c r="A1753" s="503">
        <v>2</v>
      </c>
      <c r="B1753" s="531">
        <v>5</v>
      </c>
      <c r="C1753" s="531" t="s">
        <v>2123</v>
      </c>
      <c r="D1753" s="503"/>
      <c r="E1753" s="505"/>
      <c r="F1753" s="505"/>
      <c r="G1753" s="505"/>
      <c r="H1753" s="505"/>
      <c r="I1753" s="505"/>
      <c r="J1753" s="505"/>
      <c r="K1753" s="505"/>
      <c r="L1753" s="402"/>
      <c r="M1753" s="505" t="s">
        <v>3716</v>
      </c>
      <c r="N1753" s="505" t="s">
        <v>803</v>
      </c>
      <c r="Q1753" s="493" t="s">
        <v>2047</v>
      </c>
    </row>
    <row r="1754" spans="1:23" ht="15.5">
      <c r="A1754" s="503">
        <v>3</v>
      </c>
      <c r="B1754" s="531">
        <v>5</v>
      </c>
      <c r="C1754" s="531" t="s">
        <v>2123</v>
      </c>
      <c r="D1754" s="494">
        <v>1</v>
      </c>
      <c r="E1754" s="505"/>
      <c r="F1754" s="505"/>
      <c r="G1754" s="505"/>
      <c r="H1754" s="505"/>
      <c r="I1754" s="505"/>
      <c r="J1754" s="505"/>
      <c r="K1754" s="505"/>
      <c r="L1754" s="402"/>
      <c r="M1754" s="505" t="s">
        <v>3717</v>
      </c>
      <c r="N1754" s="505" t="s">
        <v>803</v>
      </c>
      <c r="Q1754" s="493" t="s">
        <v>2047</v>
      </c>
    </row>
    <row r="1755" spans="1:23" ht="15.5">
      <c r="A1755" s="503">
        <v>4</v>
      </c>
      <c r="B1755" s="531">
        <v>5</v>
      </c>
      <c r="C1755" s="531" t="s">
        <v>2123</v>
      </c>
      <c r="D1755" s="494">
        <v>1</v>
      </c>
      <c r="E1755" s="531" t="s">
        <v>2048</v>
      </c>
      <c r="F1755" s="531"/>
      <c r="G1755" s="505"/>
      <c r="H1755" s="505"/>
      <c r="I1755" s="505"/>
      <c r="J1755" s="505"/>
      <c r="K1755" s="505"/>
      <c r="L1755" s="402"/>
      <c r="M1755" s="505" t="s">
        <v>3718</v>
      </c>
      <c r="N1755" s="505" t="s">
        <v>797</v>
      </c>
      <c r="Q1755" s="493" t="s">
        <v>2047</v>
      </c>
    </row>
    <row r="1756" spans="1:23" ht="15.5">
      <c r="A1756" s="503">
        <v>5</v>
      </c>
      <c r="B1756" s="531">
        <v>5</v>
      </c>
      <c r="C1756" s="531" t="s">
        <v>2123</v>
      </c>
      <c r="D1756" s="494">
        <v>1</v>
      </c>
      <c r="E1756" s="531" t="s">
        <v>2048</v>
      </c>
      <c r="F1756" s="531" t="s">
        <v>2057</v>
      </c>
      <c r="G1756" s="505"/>
      <c r="H1756" s="505"/>
      <c r="I1756" s="505"/>
      <c r="J1756" s="505"/>
      <c r="K1756" s="505"/>
      <c r="L1756" s="402"/>
      <c r="M1756" s="505" t="s">
        <v>3719</v>
      </c>
      <c r="N1756" s="505" t="s">
        <v>797</v>
      </c>
      <c r="Q1756" s="493" t="s">
        <v>2047</v>
      </c>
    </row>
    <row r="1757" spans="1:23" ht="15.5">
      <c r="A1757" s="503">
        <v>6</v>
      </c>
      <c r="B1757" s="531">
        <v>5</v>
      </c>
      <c r="C1757" s="531" t="s">
        <v>2123</v>
      </c>
      <c r="D1757" s="494">
        <v>1</v>
      </c>
      <c r="E1757" s="531" t="s">
        <v>2048</v>
      </c>
      <c r="F1757" s="531" t="s">
        <v>2057</v>
      </c>
      <c r="G1757" s="531" t="s">
        <v>2057</v>
      </c>
      <c r="H1757" s="505"/>
      <c r="I1757" s="505"/>
      <c r="J1757" s="505"/>
      <c r="K1757" s="505"/>
      <c r="L1757" s="402"/>
      <c r="M1757" s="505" t="s">
        <v>3720</v>
      </c>
      <c r="N1757" s="505" t="s">
        <v>797</v>
      </c>
      <c r="Q1757" s="493" t="s">
        <v>2047</v>
      </c>
    </row>
    <row r="1758" spans="1:23" ht="15.5">
      <c r="A1758" s="503">
        <v>7</v>
      </c>
      <c r="B1758" s="531">
        <v>5</v>
      </c>
      <c r="C1758" s="531" t="s">
        <v>2123</v>
      </c>
      <c r="D1758" s="494">
        <v>1</v>
      </c>
      <c r="E1758" s="531" t="s">
        <v>2048</v>
      </c>
      <c r="F1758" s="531" t="s">
        <v>2057</v>
      </c>
      <c r="G1758" s="531" t="s">
        <v>2057</v>
      </c>
      <c r="H1758" s="531" t="s">
        <v>2057</v>
      </c>
      <c r="I1758" s="505"/>
      <c r="J1758" s="505"/>
      <c r="K1758" s="505"/>
      <c r="L1758" s="402"/>
      <c r="M1758" s="505" t="s">
        <v>3721</v>
      </c>
      <c r="N1758" s="505" t="s">
        <v>797</v>
      </c>
      <c r="Q1758" s="493" t="s">
        <v>2047</v>
      </c>
    </row>
    <row r="1759" spans="1:23" ht="15.5">
      <c r="A1759" s="503">
        <v>8</v>
      </c>
      <c r="B1759" s="531">
        <v>5</v>
      </c>
      <c r="C1759" s="531" t="s">
        <v>2123</v>
      </c>
      <c r="D1759" s="494">
        <v>1</v>
      </c>
      <c r="E1759" s="531" t="s">
        <v>2048</v>
      </c>
      <c r="F1759" s="531" t="s">
        <v>2057</v>
      </c>
      <c r="G1759" s="531" t="s">
        <v>2057</v>
      </c>
      <c r="H1759" s="531" t="s">
        <v>2057</v>
      </c>
      <c r="I1759" s="531" t="s">
        <v>2057</v>
      </c>
      <c r="J1759" s="505"/>
      <c r="K1759" s="505"/>
      <c r="L1759" s="402"/>
      <c r="M1759" s="505" t="s">
        <v>3722</v>
      </c>
      <c r="N1759" s="505" t="s">
        <v>797</v>
      </c>
      <c r="Q1759" s="493" t="s">
        <v>2047</v>
      </c>
    </row>
    <row r="1760" spans="1:23" ht="15.5">
      <c r="A1760" s="503">
        <v>9</v>
      </c>
      <c r="B1760" s="531">
        <v>5</v>
      </c>
      <c r="C1760" s="531" t="s">
        <v>2123</v>
      </c>
      <c r="D1760" s="494">
        <v>1</v>
      </c>
      <c r="E1760" s="531" t="s">
        <v>2048</v>
      </c>
      <c r="F1760" s="531" t="s">
        <v>2057</v>
      </c>
      <c r="G1760" s="531" t="s">
        <v>2057</v>
      </c>
      <c r="H1760" s="531" t="s">
        <v>2057</v>
      </c>
      <c r="I1760" s="531" t="s">
        <v>2057</v>
      </c>
      <c r="J1760" s="531" t="s">
        <v>2048</v>
      </c>
      <c r="K1760" s="505"/>
      <c r="L1760" s="402"/>
      <c r="M1760" s="505" t="s">
        <v>3723</v>
      </c>
      <c r="N1760" s="505" t="s">
        <v>1750</v>
      </c>
      <c r="Q1760" s="493" t="s">
        <v>2047</v>
      </c>
    </row>
    <row r="1761" spans="1:22" ht="15.5">
      <c r="A1761" s="508">
        <v>10</v>
      </c>
      <c r="B1761" s="527">
        <v>5</v>
      </c>
      <c r="C1761" s="527" t="s">
        <v>2123</v>
      </c>
      <c r="D1761" s="510">
        <v>1</v>
      </c>
      <c r="E1761" s="527" t="s">
        <v>2048</v>
      </c>
      <c r="F1761" s="527" t="s">
        <v>2057</v>
      </c>
      <c r="G1761" s="527" t="s">
        <v>2057</v>
      </c>
      <c r="H1761" s="527" t="s">
        <v>2057</v>
      </c>
      <c r="I1761" s="527" t="s">
        <v>2057</v>
      </c>
      <c r="J1761" s="527" t="s">
        <v>2048</v>
      </c>
      <c r="K1761" s="527" t="s">
        <v>2048</v>
      </c>
      <c r="L1761" s="402" t="s">
        <v>795</v>
      </c>
      <c r="M1761" s="501" t="s">
        <v>1935</v>
      </c>
      <c r="N1761" s="501" t="s">
        <v>1750</v>
      </c>
      <c r="O1761" t="s">
        <v>795</v>
      </c>
      <c r="P1761" t="e">
        <v>#N/A</v>
      </c>
      <c r="Q1761" s="493">
        <v>42849.05</v>
      </c>
      <c r="R1761">
        <v>30</v>
      </c>
      <c r="U1761" s="500" t="s">
        <v>206</v>
      </c>
      <c r="V1761" s="501">
        <v>0</v>
      </c>
    </row>
    <row r="1762" spans="1:22" ht="15.5">
      <c r="B1762" s="505"/>
      <c r="C1762" s="531"/>
      <c r="D1762" s="494"/>
      <c r="E1762" s="531"/>
      <c r="F1762" s="531"/>
      <c r="G1762" s="531"/>
      <c r="H1762" s="531"/>
      <c r="I1762" s="531"/>
      <c r="J1762" s="531"/>
      <c r="K1762" s="531"/>
      <c r="L1762" s="402"/>
      <c r="M1762" s="505"/>
      <c r="N1762" s="505"/>
      <c r="Q1762" s="493" t="s">
        <v>2047</v>
      </c>
    </row>
    <row r="1763" spans="1:22" ht="15.5">
      <c r="A1763" s="503">
        <v>9</v>
      </c>
      <c r="B1763" s="531">
        <v>5</v>
      </c>
      <c r="C1763" s="531" t="s">
        <v>2123</v>
      </c>
      <c r="D1763" s="494">
        <v>1</v>
      </c>
      <c r="E1763" s="531" t="s">
        <v>2048</v>
      </c>
      <c r="F1763" s="531" t="s">
        <v>2057</v>
      </c>
      <c r="G1763" s="531" t="s">
        <v>2057</v>
      </c>
      <c r="H1763" s="531" t="s">
        <v>2057</v>
      </c>
      <c r="I1763" s="531" t="s">
        <v>2057</v>
      </c>
      <c r="J1763" s="531" t="s">
        <v>2060</v>
      </c>
      <c r="K1763" s="505"/>
      <c r="L1763" s="402"/>
      <c r="M1763" s="505" t="s">
        <v>3724</v>
      </c>
      <c r="N1763" s="505" t="s">
        <v>1747</v>
      </c>
      <c r="Q1763" s="493" t="s">
        <v>2047</v>
      </c>
    </row>
    <row r="1764" spans="1:22" ht="15.5">
      <c r="A1764" s="508">
        <v>10</v>
      </c>
      <c r="B1764" s="527">
        <v>5</v>
      </c>
      <c r="C1764" s="527" t="s">
        <v>2123</v>
      </c>
      <c r="D1764" s="510">
        <v>1</v>
      </c>
      <c r="E1764" s="527" t="s">
        <v>2048</v>
      </c>
      <c r="F1764" s="527" t="s">
        <v>2057</v>
      </c>
      <c r="G1764" s="527" t="s">
        <v>2057</v>
      </c>
      <c r="H1764" s="527" t="s">
        <v>2057</v>
      </c>
      <c r="I1764" s="527" t="s">
        <v>2057</v>
      </c>
      <c r="J1764" s="527" t="s">
        <v>2060</v>
      </c>
      <c r="K1764" s="527" t="s">
        <v>2048</v>
      </c>
      <c r="L1764" s="402" t="s">
        <v>1459</v>
      </c>
      <c r="M1764" s="501" t="s">
        <v>1928</v>
      </c>
      <c r="N1764" s="501" t="s">
        <v>1747</v>
      </c>
      <c r="O1764" t="s">
        <v>1459</v>
      </c>
      <c r="P1764" t="e">
        <v>#N/A</v>
      </c>
      <c r="Q1764" s="493">
        <v>-0.4</v>
      </c>
      <c r="R1764">
        <v>30</v>
      </c>
      <c r="U1764" s="500" t="s">
        <v>206</v>
      </c>
      <c r="V1764" s="501">
        <v>0</v>
      </c>
    </row>
    <row r="1765" spans="1:22" ht="15.5">
      <c r="B1765" s="505"/>
      <c r="C1765" s="531"/>
      <c r="D1765" s="494"/>
      <c r="E1765" s="527"/>
      <c r="F1765" s="527"/>
      <c r="G1765" s="527"/>
      <c r="H1765" s="527"/>
      <c r="I1765" s="527"/>
      <c r="J1765" s="527"/>
      <c r="K1765" s="527"/>
      <c r="L1765" s="402"/>
      <c r="M1765" s="501"/>
      <c r="N1765" s="501"/>
      <c r="Q1765" s="493" t="s">
        <v>2047</v>
      </c>
    </row>
    <row r="1766" spans="1:22" ht="15.5">
      <c r="A1766" s="503">
        <v>9</v>
      </c>
      <c r="B1766" s="531">
        <v>5</v>
      </c>
      <c r="C1766" s="531" t="s">
        <v>2123</v>
      </c>
      <c r="D1766" s="494">
        <v>1</v>
      </c>
      <c r="E1766" s="531" t="s">
        <v>2048</v>
      </c>
      <c r="F1766" s="531" t="s">
        <v>2057</v>
      </c>
      <c r="G1766" s="531" t="s">
        <v>2057</v>
      </c>
      <c r="H1766" s="531" t="s">
        <v>2057</v>
      </c>
      <c r="I1766" s="531" t="s">
        <v>2057</v>
      </c>
      <c r="J1766" s="531" t="s">
        <v>2071</v>
      </c>
      <c r="K1766" s="505"/>
      <c r="L1766" s="402"/>
      <c r="M1766" s="505" t="s">
        <v>3725</v>
      </c>
      <c r="N1766" s="505" t="s">
        <v>3726</v>
      </c>
      <c r="Q1766" s="493" t="s">
        <v>2047</v>
      </c>
    </row>
    <row r="1767" spans="1:22" ht="15.5">
      <c r="A1767" s="508">
        <v>10</v>
      </c>
      <c r="B1767" s="527">
        <v>5</v>
      </c>
      <c r="C1767" s="527" t="s">
        <v>2123</v>
      </c>
      <c r="D1767" s="510">
        <v>1</v>
      </c>
      <c r="E1767" s="527" t="s">
        <v>2048</v>
      </c>
      <c r="F1767" s="527" t="s">
        <v>2057</v>
      </c>
      <c r="G1767" s="527" t="s">
        <v>2057</v>
      </c>
      <c r="H1767" s="527" t="s">
        <v>2057</v>
      </c>
      <c r="I1767" s="527" t="s">
        <v>2057</v>
      </c>
      <c r="J1767" s="527" t="s">
        <v>2071</v>
      </c>
      <c r="K1767" s="527" t="s">
        <v>2048</v>
      </c>
      <c r="L1767" s="402"/>
      <c r="M1767" s="501" t="s">
        <v>3727</v>
      </c>
      <c r="N1767" s="501" t="s">
        <v>3726</v>
      </c>
      <c r="Q1767" s="493" t="s">
        <v>2047</v>
      </c>
    </row>
    <row r="1768" spans="1:22" ht="15.5">
      <c r="B1768" s="505"/>
      <c r="C1768" s="531"/>
      <c r="D1768" s="494"/>
      <c r="E1768" s="531"/>
      <c r="F1768" s="531"/>
      <c r="G1768" s="531"/>
      <c r="H1768" s="531"/>
      <c r="I1768" s="531"/>
      <c r="J1768" s="531"/>
      <c r="K1768" s="531"/>
      <c r="L1768" s="402"/>
      <c r="M1768" s="505"/>
      <c r="N1768" s="505"/>
      <c r="Q1768" s="493" t="s">
        <v>2047</v>
      </c>
    </row>
    <row r="1769" spans="1:22" ht="15.5">
      <c r="A1769" s="503">
        <v>4</v>
      </c>
      <c r="B1769" s="531">
        <v>5</v>
      </c>
      <c r="C1769" s="531" t="s">
        <v>2123</v>
      </c>
      <c r="D1769" s="494">
        <v>1</v>
      </c>
      <c r="E1769" s="531" t="s">
        <v>2060</v>
      </c>
      <c r="F1769" s="531"/>
      <c r="G1769" s="505"/>
      <c r="H1769" s="505"/>
      <c r="I1769" s="505"/>
      <c r="J1769" s="505"/>
      <c r="K1769" s="505"/>
      <c r="L1769" s="402"/>
      <c r="M1769" s="505" t="s">
        <v>3728</v>
      </c>
      <c r="N1769" s="505" t="s">
        <v>2295</v>
      </c>
      <c r="Q1769" s="493" t="s">
        <v>2047</v>
      </c>
    </row>
    <row r="1770" spans="1:22" ht="15.5">
      <c r="A1770" s="503">
        <v>5</v>
      </c>
      <c r="B1770" s="531">
        <v>5</v>
      </c>
      <c r="C1770" s="531" t="s">
        <v>2123</v>
      </c>
      <c r="D1770" s="494">
        <v>1</v>
      </c>
      <c r="E1770" s="531" t="s">
        <v>2060</v>
      </c>
      <c r="F1770" s="531" t="s">
        <v>2048</v>
      </c>
      <c r="G1770" s="505"/>
      <c r="H1770" s="505"/>
      <c r="I1770" s="505"/>
      <c r="J1770" s="505"/>
      <c r="K1770" s="505"/>
      <c r="L1770" s="402"/>
      <c r="M1770" s="505" t="s">
        <v>3729</v>
      </c>
      <c r="N1770" s="505" t="s">
        <v>3730</v>
      </c>
      <c r="Q1770" s="493" t="s">
        <v>2047</v>
      </c>
    </row>
    <row r="1771" spans="1:22" ht="15.5">
      <c r="A1771" s="503">
        <v>6</v>
      </c>
      <c r="B1771" s="531">
        <v>5</v>
      </c>
      <c r="C1771" s="531" t="s">
        <v>2123</v>
      </c>
      <c r="D1771" s="494">
        <v>1</v>
      </c>
      <c r="E1771" s="531" t="s">
        <v>2060</v>
      </c>
      <c r="F1771" s="531" t="s">
        <v>2048</v>
      </c>
      <c r="G1771" s="531" t="s">
        <v>2057</v>
      </c>
      <c r="H1771" s="505"/>
      <c r="I1771" s="505"/>
      <c r="J1771" s="505"/>
      <c r="K1771" s="505"/>
      <c r="L1771" s="402"/>
      <c r="M1771" s="505" t="s">
        <v>3731</v>
      </c>
      <c r="N1771" s="505" t="s">
        <v>3730</v>
      </c>
      <c r="Q1771" s="493" t="s">
        <v>2047</v>
      </c>
    </row>
    <row r="1772" spans="1:22" ht="15.5">
      <c r="A1772" s="503">
        <v>7</v>
      </c>
      <c r="B1772" s="531">
        <v>5</v>
      </c>
      <c r="C1772" s="531" t="s">
        <v>2123</v>
      </c>
      <c r="D1772" s="494">
        <v>1</v>
      </c>
      <c r="E1772" s="531" t="s">
        <v>2060</v>
      </c>
      <c r="F1772" s="531" t="s">
        <v>2048</v>
      </c>
      <c r="G1772" s="531" t="s">
        <v>2057</v>
      </c>
      <c r="H1772" s="531" t="s">
        <v>2057</v>
      </c>
      <c r="I1772" s="505"/>
      <c r="J1772" s="505"/>
      <c r="K1772" s="505"/>
      <c r="L1772" s="402"/>
      <c r="M1772" s="505" t="s">
        <v>3732</v>
      </c>
      <c r="N1772" s="505" t="s">
        <v>3730</v>
      </c>
      <c r="Q1772" s="493" t="s">
        <v>2047</v>
      </c>
    </row>
    <row r="1773" spans="1:22" ht="15.5">
      <c r="A1773" s="503">
        <v>8</v>
      </c>
      <c r="B1773" s="531">
        <v>5</v>
      </c>
      <c r="C1773" s="531" t="s">
        <v>2123</v>
      </c>
      <c r="D1773" s="494">
        <v>1</v>
      </c>
      <c r="E1773" s="531" t="s">
        <v>2060</v>
      </c>
      <c r="F1773" s="531" t="s">
        <v>2048</v>
      </c>
      <c r="G1773" s="531" t="s">
        <v>2057</v>
      </c>
      <c r="H1773" s="531" t="s">
        <v>2057</v>
      </c>
      <c r="I1773" s="531" t="s">
        <v>2057</v>
      </c>
      <c r="J1773" s="505"/>
      <c r="K1773" s="505"/>
      <c r="L1773" s="402"/>
      <c r="M1773" s="505" t="s">
        <v>3733</v>
      </c>
      <c r="N1773" s="505" t="s">
        <v>3730</v>
      </c>
      <c r="Q1773" s="493" t="s">
        <v>2047</v>
      </c>
    </row>
    <row r="1774" spans="1:22" ht="15.5">
      <c r="A1774" s="503">
        <v>9</v>
      </c>
      <c r="B1774" s="531">
        <v>5</v>
      </c>
      <c r="C1774" s="531" t="s">
        <v>2123</v>
      </c>
      <c r="D1774" s="494">
        <v>1</v>
      </c>
      <c r="E1774" s="531" t="s">
        <v>2060</v>
      </c>
      <c r="F1774" s="531" t="s">
        <v>2048</v>
      </c>
      <c r="G1774" s="531" t="s">
        <v>2057</v>
      </c>
      <c r="H1774" s="531" t="s">
        <v>2057</v>
      </c>
      <c r="I1774" s="531" t="s">
        <v>2057</v>
      </c>
      <c r="J1774" s="531" t="s">
        <v>2060</v>
      </c>
      <c r="K1774" s="505"/>
      <c r="L1774" s="402"/>
      <c r="M1774" s="505" t="s">
        <v>3734</v>
      </c>
      <c r="N1774" s="505" t="s">
        <v>1748</v>
      </c>
      <c r="Q1774" s="493" t="s">
        <v>2047</v>
      </c>
    </row>
    <row r="1775" spans="1:22" ht="15.5">
      <c r="A1775" s="508">
        <v>10</v>
      </c>
      <c r="B1775" s="527">
        <v>5</v>
      </c>
      <c r="C1775" s="527" t="s">
        <v>2123</v>
      </c>
      <c r="D1775" s="510">
        <v>1</v>
      </c>
      <c r="E1775" s="527" t="s">
        <v>2060</v>
      </c>
      <c r="F1775" s="527" t="s">
        <v>2048</v>
      </c>
      <c r="G1775" s="527" t="s">
        <v>2057</v>
      </c>
      <c r="H1775" s="527" t="s">
        <v>2057</v>
      </c>
      <c r="I1775" s="527" t="s">
        <v>2057</v>
      </c>
      <c r="J1775" s="527" t="s">
        <v>2060</v>
      </c>
      <c r="K1775" s="527" t="s">
        <v>2048</v>
      </c>
      <c r="L1775" s="402" t="s">
        <v>806</v>
      </c>
      <c r="M1775" s="501" t="s">
        <v>1934</v>
      </c>
      <c r="N1775" s="501" t="s">
        <v>1748</v>
      </c>
      <c r="O1775" t="s">
        <v>806</v>
      </c>
      <c r="P1775" t="e">
        <v>#N/A</v>
      </c>
      <c r="Q1775" s="493">
        <v>-320.39</v>
      </c>
      <c r="R1775">
        <v>30</v>
      </c>
      <c r="U1775" s="500" t="s">
        <v>206</v>
      </c>
      <c r="V1775" s="501">
        <v>0</v>
      </c>
    </row>
    <row r="1776" spans="1:22" ht="15.5">
      <c r="B1776" s="505"/>
      <c r="C1776" s="531"/>
      <c r="D1776" s="494"/>
      <c r="E1776" s="531"/>
      <c r="F1776" s="531"/>
      <c r="G1776" s="531"/>
      <c r="H1776" s="531"/>
      <c r="I1776" s="531"/>
      <c r="J1776" s="531"/>
      <c r="K1776" s="531"/>
      <c r="L1776" s="402"/>
      <c r="M1776" s="505"/>
      <c r="N1776" s="505"/>
      <c r="Q1776" s="493" t="s">
        <v>2047</v>
      </c>
    </row>
    <row r="1777" spans="1:17" ht="15.5">
      <c r="A1777" s="503">
        <v>9</v>
      </c>
      <c r="B1777" s="531">
        <v>5</v>
      </c>
      <c r="C1777" s="531" t="s">
        <v>2123</v>
      </c>
      <c r="D1777" s="494">
        <v>1</v>
      </c>
      <c r="E1777" s="531" t="s">
        <v>2060</v>
      </c>
      <c r="F1777" s="531" t="s">
        <v>2048</v>
      </c>
      <c r="G1777" s="531" t="s">
        <v>2057</v>
      </c>
      <c r="H1777" s="531" t="s">
        <v>2057</v>
      </c>
      <c r="I1777" s="531" t="s">
        <v>2057</v>
      </c>
      <c r="J1777" s="531" t="s">
        <v>2079</v>
      </c>
      <c r="K1777" s="505"/>
      <c r="L1777" s="402"/>
      <c r="M1777" s="505" t="s">
        <v>3735</v>
      </c>
      <c r="N1777" s="505" t="s">
        <v>3736</v>
      </c>
      <c r="Q1777" s="493" t="s">
        <v>2047</v>
      </c>
    </row>
    <row r="1778" spans="1:17" ht="15.5">
      <c r="A1778" s="508">
        <v>10</v>
      </c>
      <c r="B1778" s="527">
        <v>5</v>
      </c>
      <c r="C1778" s="527" t="s">
        <v>2123</v>
      </c>
      <c r="D1778" s="510">
        <v>1</v>
      </c>
      <c r="E1778" s="527" t="s">
        <v>2060</v>
      </c>
      <c r="F1778" s="527" t="s">
        <v>2048</v>
      </c>
      <c r="G1778" s="527" t="s">
        <v>2057</v>
      </c>
      <c r="H1778" s="527" t="s">
        <v>2057</v>
      </c>
      <c r="I1778" s="527" t="s">
        <v>2057</v>
      </c>
      <c r="J1778" s="527" t="s">
        <v>2079</v>
      </c>
      <c r="K1778" s="527" t="s">
        <v>2048</v>
      </c>
      <c r="L1778" s="402"/>
      <c r="M1778" s="501" t="s">
        <v>3737</v>
      </c>
      <c r="N1778" s="501" t="s">
        <v>3736</v>
      </c>
      <c r="Q1778" s="493" t="s">
        <v>2047</v>
      </c>
    </row>
    <row r="1779" spans="1:17" ht="15.5">
      <c r="B1779" s="505"/>
      <c r="C1779" s="531"/>
      <c r="D1779" s="494"/>
      <c r="E1779" s="531"/>
      <c r="F1779" s="531"/>
      <c r="G1779" s="531"/>
      <c r="H1779" s="531"/>
      <c r="I1779" s="531"/>
      <c r="J1779" s="531"/>
      <c r="K1779" s="531"/>
      <c r="L1779" s="402"/>
      <c r="M1779" s="505"/>
      <c r="N1779" s="505"/>
      <c r="Q1779" s="493" t="s">
        <v>2047</v>
      </c>
    </row>
    <row r="1780" spans="1:17" ht="15.5">
      <c r="A1780" s="503">
        <v>9</v>
      </c>
      <c r="B1780" s="531">
        <v>5</v>
      </c>
      <c r="C1780" s="531" t="s">
        <v>2123</v>
      </c>
      <c r="D1780" s="494">
        <v>1</v>
      </c>
      <c r="E1780" s="531" t="s">
        <v>2060</v>
      </c>
      <c r="F1780" s="531" t="s">
        <v>2048</v>
      </c>
      <c r="G1780" s="531" t="s">
        <v>2057</v>
      </c>
      <c r="H1780" s="531" t="s">
        <v>2057</v>
      </c>
      <c r="I1780" s="531" t="s">
        <v>2057</v>
      </c>
      <c r="J1780" s="531" t="s">
        <v>2081</v>
      </c>
      <c r="K1780" s="505"/>
      <c r="L1780" s="402"/>
      <c r="M1780" s="505" t="s">
        <v>3738</v>
      </c>
      <c r="N1780" s="505" t="s">
        <v>3739</v>
      </c>
      <c r="Q1780" s="493" t="s">
        <v>2047</v>
      </c>
    </row>
    <row r="1781" spans="1:17" ht="15.5">
      <c r="A1781" s="508">
        <v>10</v>
      </c>
      <c r="B1781" s="527">
        <v>5</v>
      </c>
      <c r="C1781" s="527" t="s">
        <v>2123</v>
      </c>
      <c r="D1781" s="510">
        <v>1</v>
      </c>
      <c r="E1781" s="527" t="s">
        <v>2060</v>
      </c>
      <c r="F1781" s="527" t="s">
        <v>2048</v>
      </c>
      <c r="G1781" s="527" t="s">
        <v>2057</v>
      </c>
      <c r="H1781" s="527" t="s">
        <v>2057</v>
      </c>
      <c r="I1781" s="527" t="s">
        <v>2057</v>
      </c>
      <c r="J1781" s="527" t="s">
        <v>2081</v>
      </c>
      <c r="K1781" s="527" t="s">
        <v>2048</v>
      </c>
      <c r="L1781" s="402"/>
      <c r="M1781" s="501" t="s">
        <v>3740</v>
      </c>
      <c r="N1781" s="501" t="s">
        <v>3739</v>
      </c>
      <c r="Q1781" s="493" t="s">
        <v>2047</v>
      </c>
    </row>
    <row r="1782" spans="1:17" ht="15.5">
      <c r="B1782" s="505"/>
      <c r="C1782" s="531"/>
      <c r="D1782" s="494"/>
      <c r="E1782" s="531"/>
      <c r="F1782" s="531"/>
      <c r="G1782" s="531"/>
      <c r="H1782" s="531"/>
      <c r="I1782" s="531"/>
      <c r="J1782" s="531"/>
      <c r="K1782" s="531"/>
      <c r="L1782" s="402"/>
      <c r="M1782" s="505"/>
      <c r="N1782" s="505"/>
      <c r="Q1782" s="493" t="s">
        <v>2047</v>
      </c>
    </row>
    <row r="1783" spans="1:17" ht="15.5">
      <c r="A1783" s="503">
        <v>5</v>
      </c>
      <c r="B1783" s="531">
        <v>5</v>
      </c>
      <c r="C1783" s="531" t="s">
        <v>2123</v>
      </c>
      <c r="D1783" s="494">
        <v>1</v>
      </c>
      <c r="E1783" s="531" t="s">
        <v>2060</v>
      </c>
      <c r="F1783" s="531" t="s">
        <v>2060</v>
      </c>
      <c r="G1783" s="505"/>
      <c r="H1783" s="505"/>
      <c r="I1783" s="505"/>
      <c r="J1783" s="505"/>
      <c r="K1783" s="505"/>
      <c r="L1783" s="402"/>
      <c r="M1783" s="505" t="s">
        <v>3741</v>
      </c>
      <c r="N1783" s="505" t="s">
        <v>812</v>
      </c>
      <c r="Q1783" s="493" t="s">
        <v>2047</v>
      </c>
    </row>
    <row r="1784" spans="1:17" ht="15.5">
      <c r="A1784" s="503">
        <v>6</v>
      </c>
      <c r="B1784" s="531">
        <v>5</v>
      </c>
      <c r="C1784" s="531" t="s">
        <v>2123</v>
      </c>
      <c r="D1784" s="494">
        <v>1</v>
      </c>
      <c r="E1784" s="531" t="s">
        <v>2060</v>
      </c>
      <c r="F1784" s="531" t="s">
        <v>2060</v>
      </c>
      <c r="G1784" s="531" t="s">
        <v>2057</v>
      </c>
      <c r="H1784" s="505"/>
      <c r="I1784" s="505"/>
      <c r="J1784" s="505"/>
      <c r="K1784" s="505"/>
      <c r="L1784" s="402"/>
      <c r="M1784" s="505" t="s">
        <v>3742</v>
      </c>
      <c r="N1784" s="505" t="s">
        <v>812</v>
      </c>
      <c r="Q1784" s="493" t="s">
        <v>2047</v>
      </c>
    </row>
    <row r="1785" spans="1:17" ht="15.5">
      <c r="A1785" s="503">
        <v>7</v>
      </c>
      <c r="B1785" s="531">
        <v>5</v>
      </c>
      <c r="C1785" s="531" t="s">
        <v>2123</v>
      </c>
      <c r="D1785" s="494">
        <v>1</v>
      </c>
      <c r="E1785" s="531" t="s">
        <v>2060</v>
      </c>
      <c r="F1785" s="531" t="s">
        <v>2060</v>
      </c>
      <c r="G1785" s="531" t="s">
        <v>2057</v>
      </c>
      <c r="H1785" s="531" t="s">
        <v>2057</v>
      </c>
      <c r="I1785" s="505"/>
      <c r="J1785" s="505"/>
      <c r="K1785" s="505"/>
      <c r="L1785" s="402"/>
      <c r="M1785" s="505" t="s">
        <v>3743</v>
      </c>
      <c r="N1785" s="505" t="s">
        <v>812</v>
      </c>
      <c r="Q1785" s="493" t="s">
        <v>2047</v>
      </c>
    </row>
    <row r="1786" spans="1:17" ht="15.5">
      <c r="A1786" s="503">
        <v>8</v>
      </c>
      <c r="B1786" s="531">
        <v>5</v>
      </c>
      <c r="C1786" s="531" t="s">
        <v>2123</v>
      </c>
      <c r="D1786" s="494">
        <v>1</v>
      </c>
      <c r="E1786" s="531" t="s">
        <v>2060</v>
      </c>
      <c r="F1786" s="531" t="s">
        <v>2060</v>
      </c>
      <c r="G1786" s="531" t="s">
        <v>2057</v>
      </c>
      <c r="H1786" s="531" t="s">
        <v>2057</v>
      </c>
      <c r="I1786" s="531" t="s">
        <v>2057</v>
      </c>
      <c r="J1786" s="505"/>
      <c r="K1786" s="505"/>
      <c r="L1786" s="402"/>
      <c r="M1786" s="505" t="s">
        <v>3744</v>
      </c>
      <c r="N1786" s="505" t="s">
        <v>812</v>
      </c>
      <c r="Q1786" s="493" t="s">
        <v>2047</v>
      </c>
    </row>
    <row r="1787" spans="1:17" ht="15.5">
      <c r="A1787" s="503">
        <v>9</v>
      </c>
      <c r="B1787" s="531">
        <v>5</v>
      </c>
      <c r="C1787" s="531" t="s">
        <v>2123</v>
      </c>
      <c r="D1787" s="494">
        <v>1</v>
      </c>
      <c r="E1787" s="531" t="s">
        <v>2060</v>
      </c>
      <c r="F1787" s="531" t="s">
        <v>2060</v>
      </c>
      <c r="G1787" s="531" t="s">
        <v>2057</v>
      </c>
      <c r="H1787" s="531" t="s">
        <v>2057</v>
      </c>
      <c r="I1787" s="531" t="s">
        <v>2057</v>
      </c>
      <c r="J1787" s="531" t="s">
        <v>2048</v>
      </c>
      <c r="K1787" s="505"/>
      <c r="L1787" s="402"/>
      <c r="M1787" s="505" t="s">
        <v>3745</v>
      </c>
      <c r="N1787" s="505" t="s">
        <v>3746</v>
      </c>
      <c r="Q1787" s="493" t="s">
        <v>2047</v>
      </c>
    </row>
    <row r="1788" spans="1:17" ht="15.5">
      <c r="A1788" s="508">
        <v>10</v>
      </c>
      <c r="B1788" s="527">
        <v>5</v>
      </c>
      <c r="C1788" s="527" t="s">
        <v>2123</v>
      </c>
      <c r="D1788" s="510">
        <v>1</v>
      </c>
      <c r="E1788" s="527" t="s">
        <v>2060</v>
      </c>
      <c r="F1788" s="527" t="s">
        <v>2060</v>
      </c>
      <c r="G1788" s="527" t="s">
        <v>2057</v>
      </c>
      <c r="H1788" s="527" t="s">
        <v>2057</v>
      </c>
      <c r="I1788" s="527" t="s">
        <v>2057</v>
      </c>
      <c r="J1788" s="527" t="s">
        <v>2048</v>
      </c>
      <c r="K1788" s="527" t="s">
        <v>2048</v>
      </c>
      <c r="L1788" s="402"/>
      <c r="M1788" s="501" t="s">
        <v>3747</v>
      </c>
      <c r="N1788" s="501" t="s">
        <v>3746</v>
      </c>
      <c r="Q1788" s="493" t="s">
        <v>2047</v>
      </c>
    </row>
    <row r="1789" spans="1:17">
      <c r="L1789" s="402"/>
      <c r="Q1789" s="493" t="s">
        <v>2047</v>
      </c>
    </row>
    <row r="1790" spans="1:17" ht="15.5">
      <c r="A1790" s="508">
        <v>1</v>
      </c>
      <c r="B1790" s="531" t="s">
        <v>2095</v>
      </c>
      <c r="C1790" s="505"/>
      <c r="D1790" s="505"/>
      <c r="E1790" s="505"/>
      <c r="F1790" s="505"/>
      <c r="G1790" s="505"/>
      <c r="H1790" s="505"/>
      <c r="I1790" s="505"/>
      <c r="J1790" s="505"/>
      <c r="K1790" s="505"/>
      <c r="L1790" s="402"/>
      <c r="M1790" s="505" t="s">
        <v>2095</v>
      </c>
      <c r="N1790" s="505" t="s">
        <v>3748</v>
      </c>
      <c r="Q1790" s="493" t="s">
        <v>2047</v>
      </c>
    </row>
    <row r="1791" spans="1:17" ht="15.5">
      <c r="A1791" s="508">
        <v>2</v>
      </c>
      <c r="B1791" s="531" t="s">
        <v>2095</v>
      </c>
      <c r="C1791" s="531" t="s">
        <v>2048</v>
      </c>
      <c r="D1791" s="505"/>
      <c r="E1791" s="505"/>
      <c r="F1791" s="505"/>
      <c r="G1791" s="505"/>
      <c r="H1791" s="505"/>
      <c r="I1791" s="505"/>
      <c r="J1791" s="505"/>
      <c r="K1791" s="505"/>
      <c r="L1791" s="402"/>
      <c r="M1791" s="505" t="s">
        <v>3749</v>
      </c>
      <c r="N1791" s="505" t="s">
        <v>3750</v>
      </c>
      <c r="Q1791" s="493" t="s">
        <v>2047</v>
      </c>
    </row>
    <row r="1792" spans="1:17" ht="15.5">
      <c r="A1792" s="508">
        <v>3</v>
      </c>
      <c r="B1792" s="531" t="s">
        <v>2095</v>
      </c>
      <c r="C1792" s="531" t="s">
        <v>2048</v>
      </c>
      <c r="D1792" s="531" t="s">
        <v>209</v>
      </c>
      <c r="E1792" s="505"/>
      <c r="F1792" s="505"/>
      <c r="G1792" s="505"/>
      <c r="H1792" s="505"/>
      <c r="I1792" s="505"/>
      <c r="J1792" s="505"/>
      <c r="K1792" s="505"/>
      <c r="L1792" s="402"/>
      <c r="M1792" s="505" t="s">
        <v>3751</v>
      </c>
      <c r="N1792" s="505" t="s">
        <v>3752</v>
      </c>
      <c r="Q1792" s="493" t="s">
        <v>2047</v>
      </c>
    </row>
    <row r="1793" spans="1:22" ht="15.5">
      <c r="A1793" s="508">
        <v>4</v>
      </c>
      <c r="B1793" s="531" t="s">
        <v>2095</v>
      </c>
      <c r="C1793" s="531" t="s">
        <v>2048</v>
      </c>
      <c r="D1793" s="531" t="s">
        <v>209</v>
      </c>
      <c r="E1793" s="531" t="s">
        <v>2048</v>
      </c>
      <c r="F1793" s="531"/>
      <c r="G1793" s="505"/>
      <c r="H1793" s="505"/>
      <c r="I1793" s="505"/>
      <c r="J1793" s="505"/>
      <c r="K1793" s="505"/>
      <c r="L1793" s="402"/>
      <c r="M1793" s="505" t="s">
        <v>3753</v>
      </c>
      <c r="N1793" s="505" t="s">
        <v>3754</v>
      </c>
      <c r="Q1793" s="493" t="s">
        <v>2047</v>
      </c>
    </row>
    <row r="1794" spans="1:22" ht="15.5">
      <c r="A1794" s="508">
        <v>5</v>
      </c>
      <c r="B1794" s="531" t="s">
        <v>2095</v>
      </c>
      <c r="C1794" s="531" t="s">
        <v>2048</v>
      </c>
      <c r="D1794" s="531" t="s">
        <v>209</v>
      </c>
      <c r="E1794" s="531" t="s">
        <v>2048</v>
      </c>
      <c r="F1794" s="531" t="s">
        <v>2060</v>
      </c>
      <c r="G1794" s="505"/>
      <c r="H1794" s="505"/>
      <c r="I1794" s="505"/>
      <c r="J1794" s="505"/>
      <c r="K1794" s="505"/>
      <c r="L1794" s="402"/>
      <c r="M1794" s="505" t="s">
        <v>3755</v>
      </c>
      <c r="N1794" s="505" t="s">
        <v>3756</v>
      </c>
      <c r="Q1794" s="493" t="s">
        <v>2047</v>
      </c>
    </row>
    <row r="1795" spans="1:22" ht="15.5">
      <c r="A1795" s="508">
        <v>6</v>
      </c>
      <c r="B1795" s="531" t="s">
        <v>2095</v>
      </c>
      <c r="C1795" s="531" t="s">
        <v>2048</v>
      </c>
      <c r="D1795" s="531" t="s">
        <v>209</v>
      </c>
      <c r="E1795" s="531" t="s">
        <v>2048</v>
      </c>
      <c r="F1795" s="531" t="s">
        <v>2060</v>
      </c>
      <c r="G1795" s="531" t="s">
        <v>2057</v>
      </c>
      <c r="H1795" s="505"/>
      <c r="I1795" s="505"/>
      <c r="J1795" s="505"/>
      <c r="K1795" s="505"/>
      <c r="L1795" s="402"/>
      <c r="M1795" s="505" t="s">
        <v>3757</v>
      </c>
      <c r="N1795" s="505" t="s">
        <v>3756</v>
      </c>
      <c r="Q1795" s="493" t="s">
        <v>2047</v>
      </c>
    </row>
    <row r="1796" spans="1:22" ht="15.5">
      <c r="A1796" s="508">
        <v>7</v>
      </c>
      <c r="B1796" s="531" t="s">
        <v>2095</v>
      </c>
      <c r="C1796" s="531" t="s">
        <v>2048</v>
      </c>
      <c r="D1796" s="531" t="s">
        <v>209</v>
      </c>
      <c r="E1796" s="531" t="s">
        <v>2048</v>
      </c>
      <c r="F1796" s="531" t="s">
        <v>2060</v>
      </c>
      <c r="G1796" s="531" t="s">
        <v>2057</v>
      </c>
      <c r="H1796" s="531" t="s">
        <v>2057</v>
      </c>
      <c r="I1796" s="505"/>
      <c r="J1796" s="505"/>
      <c r="K1796" s="505"/>
      <c r="L1796" s="402"/>
      <c r="M1796" s="505" t="s">
        <v>3758</v>
      </c>
      <c r="N1796" s="505" t="s">
        <v>3756</v>
      </c>
      <c r="Q1796" s="493" t="s">
        <v>2047</v>
      </c>
    </row>
    <row r="1797" spans="1:22" ht="15.5">
      <c r="A1797" s="508">
        <v>8</v>
      </c>
      <c r="B1797" s="531" t="s">
        <v>2095</v>
      </c>
      <c r="C1797" s="531" t="s">
        <v>2048</v>
      </c>
      <c r="D1797" s="531" t="s">
        <v>209</v>
      </c>
      <c r="E1797" s="531" t="s">
        <v>2048</v>
      </c>
      <c r="F1797" s="531" t="s">
        <v>2060</v>
      </c>
      <c r="G1797" s="531" t="s">
        <v>2057</v>
      </c>
      <c r="H1797" s="531" t="s">
        <v>2057</v>
      </c>
      <c r="I1797" s="531" t="s">
        <v>2048</v>
      </c>
      <c r="J1797" s="505"/>
      <c r="K1797" s="505"/>
      <c r="L1797" s="402"/>
      <c r="M1797" s="505" t="s">
        <v>3759</v>
      </c>
      <c r="N1797" s="505" t="s">
        <v>3760</v>
      </c>
      <c r="Q1797" s="493" t="s">
        <v>2047</v>
      </c>
    </row>
    <row r="1798" spans="1:22" ht="15.5">
      <c r="A1798" s="508">
        <v>9</v>
      </c>
      <c r="B1798" s="531" t="s">
        <v>2095</v>
      </c>
      <c r="C1798" s="531" t="s">
        <v>2048</v>
      </c>
      <c r="D1798" s="531" t="s">
        <v>209</v>
      </c>
      <c r="E1798" s="531" t="s">
        <v>2048</v>
      </c>
      <c r="F1798" s="531" t="s">
        <v>2060</v>
      </c>
      <c r="G1798" s="531" t="s">
        <v>2057</v>
      </c>
      <c r="H1798" s="531" t="s">
        <v>2057</v>
      </c>
      <c r="I1798" s="531" t="s">
        <v>2048</v>
      </c>
      <c r="J1798" s="531" t="s">
        <v>2057</v>
      </c>
      <c r="K1798" s="505"/>
      <c r="L1798" s="402"/>
      <c r="M1798" s="505" t="s">
        <v>3761</v>
      </c>
      <c r="N1798" s="505" t="s">
        <v>3760</v>
      </c>
      <c r="Q1798" s="493" t="s">
        <v>2047</v>
      </c>
    </row>
    <row r="1799" spans="1:22" ht="15.5">
      <c r="A1799" s="508">
        <v>10</v>
      </c>
      <c r="B1799" s="527" t="s">
        <v>2095</v>
      </c>
      <c r="C1799" s="527" t="s">
        <v>2048</v>
      </c>
      <c r="D1799" s="527" t="s">
        <v>209</v>
      </c>
      <c r="E1799" s="527" t="s">
        <v>2048</v>
      </c>
      <c r="F1799" s="527" t="s">
        <v>2060</v>
      </c>
      <c r="G1799" s="527" t="s">
        <v>2057</v>
      </c>
      <c r="H1799" s="527" t="s">
        <v>2057</v>
      </c>
      <c r="I1799" s="527" t="s">
        <v>2048</v>
      </c>
      <c r="J1799" s="527" t="s">
        <v>2057</v>
      </c>
      <c r="K1799" s="527" t="s">
        <v>2048</v>
      </c>
      <c r="L1799" s="402"/>
      <c r="M1799" s="501" t="s">
        <v>3762</v>
      </c>
      <c r="N1799" s="501" t="s">
        <v>3760</v>
      </c>
      <c r="Q1799" s="493" t="s">
        <v>2047</v>
      </c>
    </row>
    <row r="1800" spans="1:22" ht="15.5">
      <c r="A1800" s="508"/>
      <c r="B1800" s="527"/>
      <c r="C1800" s="527"/>
      <c r="D1800" s="527"/>
      <c r="E1800" s="527"/>
      <c r="F1800" s="527"/>
      <c r="G1800" s="527"/>
      <c r="H1800" s="527"/>
      <c r="I1800" s="527"/>
      <c r="J1800" s="527"/>
      <c r="K1800" s="527"/>
      <c r="L1800" s="402"/>
      <c r="M1800" s="501"/>
      <c r="N1800" s="501"/>
      <c r="Q1800" s="493" t="s">
        <v>2047</v>
      </c>
    </row>
    <row r="1801" spans="1:22" ht="15.5">
      <c r="A1801" s="508">
        <v>8</v>
      </c>
      <c r="B1801" s="531" t="s">
        <v>2095</v>
      </c>
      <c r="C1801" s="531" t="s">
        <v>2048</v>
      </c>
      <c r="D1801" s="531" t="s">
        <v>209</v>
      </c>
      <c r="E1801" s="531" t="s">
        <v>2048</v>
      </c>
      <c r="F1801" s="531" t="s">
        <v>2060</v>
      </c>
      <c r="G1801" s="531" t="s">
        <v>2057</v>
      </c>
      <c r="H1801" s="531" t="s">
        <v>2057</v>
      </c>
      <c r="I1801" s="531" t="s">
        <v>2060</v>
      </c>
      <c r="J1801" s="505"/>
      <c r="K1801" s="505"/>
      <c r="L1801" s="402"/>
      <c r="M1801" s="505" t="s">
        <v>3763</v>
      </c>
      <c r="N1801" s="505" t="s">
        <v>1623</v>
      </c>
      <c r="Q1801" s="493" t="s">
        <v>2047</v>
      </c>
    </row>
    <row r="1802" spans="1:22" ht="15.5">
      <c r="A1802" s="508">
        <v>9</v>
      </c>
      <c r="B1802" s="531" t="s">
        <v>2095</v>
      </c>
      <c r="C1802" s="531" t="s">
        <v>2048</v>
      </c>
      <c r="D1802" s="531" t="s">
        <v>209</v>
      </c>
      <c r="E1802" s="531" t="s">
        <v>2048</v>
      </c>
      <c r="F1802" s="531" t="s">
        <v>2060</v>
      </c>
      <c r="G1802" s="531" t="s">
        <v>2057</v>
      </c>
      <c r="H1802" s="531" t="s">
        <v>2057</v>
      </c>
      <c r="I1802" s="531" t="s">
        <v>2060</v>
      </c>
      <c r="J1802" s="531" t="s">
        <v>2060</v>
      </c>
      <c r="K1802" s="505"/>
      <c r="L1802" s="402"/>
      <c r="M1802" s="505" t="s">
        <v>3764</v>
      </c>
      <c r="N1802" s="505" t="s">
        <v>1623</v>
      </c>
      <c r="Q1802" s="493" t="s">
        <v>2047</v>
      </c>
    </row>
    <row r="1803" spans="1:22" ht="15.5">
      <c r="A1803" s="508">
        <v>10</v>
      </c>
      <c r="B1803" s="527" t="s">
        <v>2095</v>
      </c>
      <c r="C1803" s="527" t="s">
        <v>2048</v>
      </c>
      <c r="D1803" s="527" t="s">
        <v>209</v>
      </c>
      <c r="E1803" s="527" t="s">
        <v>2048</v>
      </c>
      <c r="F1803" s="527" t="s">
        <v>2060</v>
      </c>
      <c r="G1803" s="527" t="s">
        <v>2057</v>
      </c>
      <c r="H1803" s="527" t="s">
        <v>2057</v>
      </c>
      <c r="I1803" s="527" t="s">
        <v>2060</v>
      </c>
      <c r="J1803" s="527" t="s">
        <v>2060</v>
      </c>
      <c r="K1803" s="527" t="s">
        <v>2048</v>
      </c>
      <c r="L1803" s="402" t="s">
        <v>907</v>
      </c>
      <c r="M1803" s="501" t="s">
        <v>1820</v>
      </c>
      <c r="N1803" s="501" t="s">
        <v>1623</v>
      </c>
      <c r="O1803" t="s">
        <v>907</v>
      </c>
      <c r="P1803" t="e">
        <v>#N/A</v>
      </c>
      <c r="Q1803" s="493">
        <v>1090659017.21</v>
      </c>
      <c r="R1803">
        <v>30</v>
      </c>
      <c r="U1803" s="500" t="s">
        <v>206</v>
      </c>
      <c r="V1803" s="501">
        <v>0</v>
      </c>
    </row>
    <row r="1804" spans="1:22" ht="15.5">
      <c r="A1804" s="508"/>
      <c r="B1804" s="527"/>
      <c r="C1804" s="527"/>
      <c r="D1804" s="527"/>
      <c r="E1804" s="527"/>
      <c r="F1804" s="527"/>
      <c r="G1804" s="527"/>
      <c r="H1804" s="527"/>
      <c r="I1804" s="527"/>
      <c r="J1804" s="527"/>
      <c r="K1804" s="527"/>
      <c r="L1804" s="402"/>
      <c r="M1804" s="501"/>
      <c r="N1804" s="501"/>
      <c r="Q1804" s="493" t="s">
        <v>2047</v>
      </c>
    </row>
    <row r="1805" spans="1:22" ht="15.5">
      <c r="A1805" s="508">
        <v>8</v>
      </c>
      <c r="B1805" s="531" t="s">
        <v>2095</v>
      </c>
      <c r="C1805" s="531" t="s">
        <v>2048</v>
      </c>
      <c r="D1805" s="531" t="s">
        <v>209</v>
      </c>
      <c r="E1805" s="531" t="s">
        <v>2048</v>
      </c>
      <c r="F1805" s="531" t="s">
        <v>2060</v>
      </c>
      <c r="G1805" s="531" t="s">
        <v>2057</v>
      </c>
      <c r="H1805" s="531" t="s">
        <v>2057</v>
      </c>
      <c r="I1805" s="531" t="s">
        <v>2053</v>
      </c>
      <c r="J1805" s="505"/>
      <c r="K1805" s="505"/>
      <c r="L1805" s="402"/>
      <c r="M1805" s="505" t="s">
        <v>3765</v>
      </c>
      <c r="N1805" s="505" t="s">
        <v>3766</v>
      </c>
      <c r="Q1805" s="493" t="s">
        <v>2047</v>
      </c>
    </row>
    <row r="1806" spans="1:22" ht="15.5">
      <c r="A1806" s="508">
        <v>9</v>
      </c>
      <c r="B1806" s="531" t="s">
        <v>2095</v>
      </c>
      <c r="C1806" s="531" t="s">
        <v>2048</v>
      </c>
      <c r="D1806" s="531" t="s">
        <v>209</v>
      </c>
      <c r="E1806" s="531" t="s">
        <v>2048</v>
      </c>
      <c r="F1806" s="531" t="s">
        <v>2060</v>
      </c>
      <c r="G1806" s="531" t="s">
        <v>2057</v>
      </c>
      <c r="H1806" s="531" t="s">
        <v>2057</v>
      </c>
      <c r="I1806" s="531" t="s">
        <v>2053</v>
      </c>
      <c r="J1806" s="531" t="s">
        <v>2057</v>
      </c>
      <c r="K1806" s="505"/>
      <c r="L1806" s="402"/>
      <c r="M1806" s="505" t="s">
        <v>3767</v>
      </c>
      <c r="N1806" s="505" t="s">
        <v>3766</v>
      </c>
      <c r="Q1806" s="493" t="s">
        <v>2047</v>
      </c>
    </row>
    <row r="1807" spans="1:22" ht="15.5">
      <c r="A1807" s="508">
        <v>10</v>
      </c>
      <c r="B1807" s="527" t="s">
        <v>2095</v>
      </c>
      <c r="C1807" s="527" t="s">
        <v>2048</v>
      </c>
      <c r="D1807" s="527" t="s">
        <v>209</v>
      </c>
      <c r="E1807" s="527" t="s">
        <v>2048</v>
      </c>
      <c r="F1807" s="527" t="s">
        <v>2060</v>
      </c>
      <c r="G1807" s="527" t="s">
        <v>2057</v>
      </c>
      <c r="H1807" s="527" t="s">
        <v>2057</v>
      </c>
      <c r="I1807" s="527" t="s">
        <v>2053</v>
      </c>
      <c r="J1807" s="527" t="s">
        <v>2057</v>
      </c>
      <c r="K1807" s="527" t="s">
        <v>2048</v>
      </c>
      <c r="L1807" s="402"/>
      <c r="M1807" s="501" t="s">
        <v>3768</v>
      </c>
      <c r="N1807" s="501" t="s">
        <v>3769</v>
      </c>
      <c r="Q1807" s="493" t="s">
        <v>2047</v>
      </c>
    </row>
    <row r="1808" spans="1:22" ht="15.5">
      <c r="A1808" s="508"/>
      <c r="B1808" s="527"/>
      <c r="C1808" s="527"/>
      <c r="D1808" s="527"/>
      <c r="E1808" s="527"/>
      <c r="F1808" s="527"/>
      <c r="G1808" s="527"/>
      <c r="H1808" s="527"/>
      <c r="I1808" s="527"/>
      <c r="J1808" s="527"/>
      <c r="K1808" s="527"/>
      <c r="L1808" s="402"/>
      <c r="M1808" s="501"/>
      <c r="N1808" s="501"/>
      <c r="Q1808" s="493" t="s">
        <v>2047</v>
      </c>
    </row>
    <row r="1809" spans="1:17" ht="15.5">
      <c r="A1809" s="508">
        <v>8</v>
      </c>
      <c r="B1809" s="531" t="s">
        <v>2095</v>
      </c>
      <c r="C1809" s="531" t="s">
        <v>2048</v>
      </c>
      <c r="D1809" s="531" t="s">
        <v>209</v>
      </c>
      <c r="E1809" s="531" t="s">
        <v>2048</v>
      </c>
      <c r="F1809" s="531" t="s">
        <v>2060</v>
      </c>
      <c r="G1809" s="531" t="s">
        <v>2057</v>
      </c>
      <c r="H1809" s="531" t="s">
        <v>2057</v>
      </c>
      <c r="I1809" s="531" t="s">
        <v>2071</v>
      </c>
      <c r="J1809" s="505"/>
      <c r="K1809" s="505"/>
      <c r="L1809" s="402"/>
      <c r="M1809" s="505" t="s">
        <v>3770</v>
      </c>
      <c r="N1809" s="505" t="s">
        <v>3771</v>
      </c>
      <c r="Q1809" s="493" t="s">
        <v>2047</v>
      </c>
    </row>
    <row r="1810" spans="1:17" ht="15.5">
      <c r="A1810" s="508">
        <v>9</v>
      </c>
      <c r="B1810" s="531" t="s">
        <v>2095</v>
      </c>
      <c r="C1810" s="531" t="s">
        <v>2048</v>
      </c>
      <c r="D1810" s="531" t="s">
        <v>209</v>
      </c>
      <c r="E1810" s="531" t="s">
        <v>2048</v>
      </c>
      <c r="F1810" s="531" t="s">
        <v>2060</v>
      </c>
      <c r="G1810" s="531" t="s">
        <v>2057</v>
      </c>
      <c r="H1810" s="531" t="s">
        <v>2057</v>
      </c>
      <c r="I1810" s="531" t="s">
        <v>2071</v>
      </c>
      <c r="J1810" s="531" t="s">
        <v>2057</v>
      </c>
      <c r="K1810" s="505"/>
      <c r="L1810" s="402"/>
      <c r="M1810" s="505" t="s">
        <v>3772</v>
      </c>
      <c r="N1810" s="505" t="s">
        <v>3771</v>
      </c>
      <c r="Q1810" s="493" t="s">
        <v>2047</v>
      </c>
    </row>
    <row r="1811" spans="1:17" ht="15.5">
      <c r="A1811" s="508">
        <v>10</v>
      </c>
      <c r="B1811" s="527" t="s">
        <v>2095</v>
      </c>
      <c r="C1811" s="527" t="s">
        <v>2048</v>
      </c>
      <c r="D1811" s="527" t="s">
        <v>209</v>
      </c>
      <c r="E1811" s="527" t="s">
        <v>2048</v>
      </c>
      <c r="F1811" s="527" t="s">
        <v>2060</v>
      </c>
      <c r="G1811" s="527" t="s">
        <v>2057</v>
      </c>
      <c r="H1811" s="527" t="s">
        <v>2057</v>
      </c>
      <c r="I1811" s="527" t="s">
        <v>2071</v>
      </c>
      <c r="J1811" s="527" t="s">
        <v>2057</v>
      </c>
      <c r="K1811" s="527" t="s">
        <v>2048</v>
      </c>
      <c r="L1811" s="402"/>
      <c r="M1811" s="501" t="s">
        <v>3773</v>
      </c>
      <c r="N1811" s="501" t="s">
        <v>3774</v>
      </c>
      <c r="Q1811" s="493" t="s">
        <v>2047</v>
      </c>
    </row>
    <row r="1812" spans="1:17" ht="15.5">
      <c r="A1812" s="508"/>
      <c r="B1812" s="527"/>
      <c r="C1812" s="527"/>
      <c r="D1812" s="527"/>
      <c r="E1812" s="527"/>
      <c r="F1812" s="527"/>
      <c r="G1812" s="527"/>
      <c r="H1812" s="527"/>
      <c r="I1812" s="527"/>
      <c r="J1812" s="527"/>
      <c r="K1812" s="527"/>
      <c r="L1812" s="402"/>
      <c r="M1812" s="501"/>
      <c r="N1812" s="501"/>
      <c r="Q1812" s="493" t="s">
        <v>2047</v>
      </c>
    </row>
    <row r="1813" spans="1:17" ht="15.5">
      <c r="A1813" s="508">
        <v>9</v>
      </c>
      <c r="B1813" s="531" t="s">
        <v>2095</v>
      </c>
      <c r="C1813" s="531" t="s">
        <v>2048</v>
      </c>
      <c r="D1813" s="531" t="s">
        <v>209</v>
      </c>
      <c r="E1813" s="531" t="s">
        <v>2048</v>
      </c>
      <c r="F1813" s="531" t="s">
        <v>2060</v>
      </c>
      <c r="G1813" s="531" t="s">
        <v>2057</v>
      </c>
      <c r="H1813" s="531" t="s">
        <v>2057</v>
      </c>
      <c r="I1813" s="531" t="s">
        <v>2060</v>
      </c>
      <c r="J1813" s="531" t="s">
        <v>2057</v>
      </c>
      <c r="K1813" s="505"/>
      <c r="L1813" s="402"/>
      <c r="M1813" s="505" t="s">
        <v>3775</v>
      </c>
      <c r="N1813" s="505" t="s">
        <v>3776</v>
      </c>
      <c r="Q1813" s="493" t="s">
        <v>2047</v>
      </c>
    </row>
    <row r="1814" spans="1:17" ht="15.5">
      <c r="A1814" s="508">
        <v>10</v>
      </c>
      <c r="B1814" s="527" t="s">
        <v>2095</v>
      </c>
      <c r="C1814" s="527" t="s">
        <v>2048</v>
      </c>
      <c r="D1814" s="527" t="s">
        <v>209</v>
      </c>
      <c r="E1814" s="527" t="s">
        <v>2048</v>
      </c>
      <c r="F1814" s="527" t="s">
        <v>2060</v>
      </c>
      <c r="G1814" s="527" t="s">
        <v>2057</v>
      </c>
      <c r="H1814" s="527" t="s">
        <v>2057</v>
      </c>
      <c r="I1814" s="527" t="s">
        <v>2060</v>
      </c>
      <c r="J1814" s="527" t="s">
        <v>2057</v>
      </c>
      <c r="K1814" s="527" t="s">
        <v>2048</v>
      </c>
      <c r="L1814" s="402"/>
      <c r="M1814" s="501" t="s">
        <v>3777</v>
      </c>
      <c r="N1814" s="501" t="s">
        <v>3776</v>
      </c>
      <c r="Q1814" s="493" t="s">
        <v>2047</v>
      </c>
    </row>
    <row r="1815" spans="1:17">
      <c r="L1815" s="402"/>
      <c r="Q1815" s="493" t="s">
        <v>2047</v>
      </c>
    </row>
    <row r="1816" spans="1:17" ht="15.5">
      <c r="A1816" s="508">
        <v>3</v>
      </c>
      <c r="B1816" s="531" t="s">
        <v>2095</v>
      </c>
      <c r="C1816" s="531" t="s">
        <v>2048</v>
      </c>
      <c r="D1816" s="531" t="s">
        <v>2096</v>
      </c>
      <c r="E1816" s="505"/>
      <c r="F1816" s="505"/>
      <c r="G1816" s="505"/>
      <c r="H1816" s="505"/>
      <c r="I1816" s="505"/>
      <c r="J1816" s="505"/>
      <c r="K1816" s="505"/>
      <c r="L1816" s="402"/>
      <c r="M1816" s="505" t="s">
        <v>3778</v>
      </c>
      <c r="N1816" s="505" t="s">
        <v>3779</v>
      </c>
      <c r="Q1816" s="493" t="s">
        <v>2047</v>
      </c>
    </row>
    <row r="1817" spans="1:17" ht="15.5">
      <c r="A1817" s="508">
        <v>4</v>
      </c>
      <c r="B1817" s="531" t="s">
        <v>2095</v>
      </c>
      <c r="C1817" s="531" t="s">
        <v>2048</v>
      </c>
      <c r="D1817" s="531" t="s">
        <v>2096</v>
      </c>
      <c r="E1817" s="531" t="s">
        <v>2048</v>
      </c>
      <c r="F1817" s="531"/>
      <c r="G1817" s="505"/>
      <c r="H1817" s="505"/>
      <c r="I1817" s="505"/>
      <c r="J1817" s="505"/>
      <c r="K1817" s="505"/>
      <c r="L1817" s="402"/>
      <c r="M1817" s="505" t="s">
        <v>3780</v>
      </c>
      <c r="N1817" s="505" t="s">
        <v>3781</v>
      </c>
      <c r="Q1817" s="493" t="s">
        <v>2047</v>
      </c>
    </row>
    <row r="1818" spans="1:17" ht="15.5">
      <c r="A1818" s="508">
        <v>5</v>
      </c>
      <c r="B1818" s="531" t="s">
        <v>2095</v>
      </c>
      <c r="C1818" s="531" t="s">
        <v>2048</v>
      </c>
      <c r="D1818" s="531" t="s">
        <v>2096</v>
      </c>
      <c r="E1818" s="531" t="s">
        <v>2048</v>
      </c>
      <c r="F1818" s="531" t="s">
        <v>2060</v>
      </c>
      <c r="G1818" s="505"/>
      <c r="H1818" s="505"/>
      <c r="I1818" s="505"/>
      <c r="J1818" s="505"/>
      <c r="K1818" s="505"/>
      <c r="L1818" s="402"/>
      <c r="M1818" s="505" t="s">
        <v>3782</v>
      </c>
      <c r="N1818" s="505" t="s">
        <v>3783</v>
      </c>
      <c r="Q1818" s="493" t="s">
        <v>2047</v>
      </c>
    </row>
    <row r="1819" spans="1:17" ht="15.5">
      <c r="A1819" s="508">
        <v>6</v>
      </c>
      <c r="B1819" s="531" t="s">
        <v>2095</v>
      </c>
      <c r="C1819" s="531" t="s">
        <v>2048</v>
      </c>
      <c r="D1819" s="531" t="s">
        <v>2096</v>
      </c>
      <c r="E1819" s="531" t="s">
        <v>2048</v>
      </c>
      <c r="F1819" s="531" t="s">
        <v>2060</v>
      </c>
      <c r="G1819" s="531" t="s">
        <v>2057</v>
      </c>
      <c r="H1819" s="505"/>
      <c r="I1819" s="505"/>
      <c r="J1819" s="505"/>
      <c r="K1819" s="505"/>
      <c r="L1819" s="402"/>
      <c r="M1819" s="505" t="s">
        <v>3784</v>
      </c>
      <c r="N1819" s="505" t="s">
        <v>3783</v>
      </c>
      <c r="Q1819" s="493" t="s">
        <v>2047</v>
      </c>
    </row>
    <row r="1820" spans="1:17" ht="15.5">
      <c r="A1820" s="508">
        <v>7</v>
      </c>
      <c r="B1820" s="531" t="s">
        <v>2095</v>
      </c>
      <c r="C1820" s="531" t="s">
        <v>2048</v>
      </c>
      <c r="D1820" s="531" t="s">
        <v>2096</v>
      </c>
      <c r="E1820" s="531" t="s">
        <v>2048</v>
      </c>
      <c r="F1820" s="531" t="s">
        <v>2060</v>
      </c>
      <c r="G1820" s="531" t="s">
        <v>2057</v>
      </c>
      <c r="H1820" s="531" t="s">
        <v>2057</v>
      </c>
      <c r="I1820" s="505"/>
      <c r="J1820" s="505"/>
      <c r="K1820" s="505"/>
      <c r="L1820" s="402"/>
      <c r="M1820" s="505" t="s">
        <v>3785</v>
      </c>
      <c r="N1820" s="505" t="s">
        <v>3783</v>
      </c>
      <c r="Q1820" s="493" t="s">
        <v>2047</v>
      </c>
    </row>
    <row r="1821" spans="1:17" ht="15.5">
      <c r="A1821" s="508">
        <v>8</v>
      </c>
      <c r="B1821" s="531" t="s">
        <v>2095</v>
      </c>
      <c r="C1821" s="531" t="s">
        <v>2048</v>
      </c>
      <c r="D1821" s="531" t="s">
        <v>2096</v>
      </c>
      <c r="E1821" s="531" t="s">
        <v>2048</v>
      </c>
      <c r="F1821" s="531" t="s">
        <v>2060</v>
      </c>
      <c r="G1821" s="531" t="s">
        <v>2057</v>
      </c>
      <c r="H1821" s="531" t="s">
        <v>2057</v>
      </c>
      <c r="I1821" s="531" t="s">
        <v>2048</v>
      </c>
      <c r="J1821" s="505"/>
      <c r="K1821" s="505"/>
      <c r="L1821" s="402"/>
      <c r="M1821" s="505" t="s">
        <v>3786</v>
      </c>
      <c r="N1821" s="505" t="s">
        <v>3787</v>
      </c>
      <c r="Q1821" s="493" t="s">
        <v>2047</v>
      </c>
    </row>
    <row r="1822" spans="1:17" ht="15.5">
      <c r="A1822" s="508">
        <v>9</v>
      </c>
      <c r="B1822" s="531" t="s">
        <v>2095</v>
      </c>
      <c r="C1822" s="531" t="s">
        <v>2048</v>
      </c>
      <c r="D1822" s="531" t="s">
        <v>2096</v>
      </c>
      <c r="E1822" s="531" t="s">
        <v>2048</v>
      </c>
      <c r="F1822" s="531" t="s">
        <v>2060</v>
      </c>
      <c r="G1822" s="531" t="s">
        <v>2057</v>
      </c>
      <c r="H1822" s="531" t="s">
        <v>2057</v>
      </c>
      <c r="I1822" s="531" t="s">
        <v>2048</v>
      </c>
      <c r="J1822" s="531" t="s">
        <v>2057</v>
      </c>
      <c r="K1822" s="505"/>
      <c r="L1822" s="402"/>
      <c r="M1822" s="505" t="s">
        <v>3788</v>
      </c>
      <c r="N1822" s="505" t="s">
        <v>3787</v>
      </c>
      <c r="Q1822" s="493" t="s">
        <v>2047</v>
      </c>
    </row>
    <row r="1823" spans="1:17" ht="15.5">
      <c r="A1823" s="508">
        <v>10</v>
      </c>
      <c r="B1823" s="527" t="s">
        <v>2095</v>
      </c>
      <c r="C1823" s="527" t="s">
        <v>2048</v>
      </c>
      <c r="D1823" s="527" t="s">
        <v>2096</v>
      </c>
      <c r="E1823" s="527" t="s">
        <v>2048</v>
      </c>
      <c r="F1823" s="527" t="s">
        <v>2060</v>
      </c>
      <c r="G1823" s="527" t="s">
        <v>2057</v>
      </c>
      <c r="H1823" s="527" t="s">
        <v>2057</v>
      </c>
      <c r="I1823" s="527" t="s">
        <v>2048</v>
      </c>
      <c r="J1823" s="527" t="s">
        <v>2057</v>
      </c>
      <c r="K1823" s="527" t="s">
        <v>2048</v>
      </c>
      <c r="L1823" s="402"/>
      <c r="M1823" s="501" t="s">
        <v>3789</v>
      </c>
      <c r="N1823" s="501" t="s">
        <v>3787</v>
      </c>
      <c r="Q1823" s="493" t="s">
        <v>2047</v>
      </c>
    </row>
    <row r="1824" spans="1:17" ht="15.5">
      <c r="A1824" s="508"/>
      <c r="B1824" s="527"/>
      <c r="C1824" s="527"/>
      <c r="D1824" s="527"/>
      <c r="E1824" s="527"/>
      <c r="F1824" s="527"/>
      <c r="G1824" s="527"/>
      <c r="H1824" s="527"/>
      <c r="I1824" s="527"/>
      <c r="J1824" s="527"/>
      <c r="K1824" s="527"/>
      <c r="L1824" s="402"/>
      <c r="M1824" s="501"/>
      <c r="N1824" s="501"/>
      <c r="Q1824" s="493" t="s">
        <v>2047</v>
      </c>
    </row>
    <row r="1825" spans="1:22" ht="15.5">
      <c r="A1825" s="508">
        <v>8</v>
      </c>
      <c r="B1825" s="531" t="s">
        <v>2095</v>
      </c>
      <c r="C1825" s="531" t="s">
        <v>2048</v>
      </c>
      <c r="D1825" s="531" t="s">
        <v>2096</v>
      </c>
      <c r="E1825" s="531" t="s">
        <v>2048</v>
      </c>
      <c r="F1825" s="531" t="s">
        <v>2060</v>
      </c>
      <c r="G1825" s="531" t="s">
        <v>2057</v>
      </c>
      <c r="H1825" s="531" t="s">
        <v>2057</v>
      </c>
      <c r="I1825" s="531" t="s">
        <v>2060</v>
      </c>
      <c r="J1825" s="505"/>
      <c r="K1825" s="505"/>
      <c r="L1825" s="402"/>
      <c r="M1825" s="505" t="s">
        <v>3790</v>
      </c>
      <c r="N1825" s="505" t="s">
        <v>1630</v>
      </c>
      <c r="Q1825" s="493" t="s">
        <v>2047</v>
      </c>
    </row>
    <row r="1826" spans="1:22" ht="15.5">
      <c r="A1826" s="508">
        <v>9</v>
      </c>
      <c r="B1826" s="531" t="s">
        <v>2095</v>
      </c>
      <c r="C1826" s="531" t="s">
        <v>2048</v>
      </c>
      <c r="D1826" s="531" t="s">
        <v>2096</v>
      </c>
      <c r="E1826" s="531" t="s">
        <v>2048</v>
      </c>
      <c r="F1826" s="531" t="s">
        <v>2060</v>
      </c>
      <c r="G1826" s="531" t="s">
        <v>2057</v>
      </c>
      <c r="H1826" s="531" t="s">
        <v>2057</v>
      </c>
      <c r="I1826" s="531" t="s">
        <v>2060</v>
      </c>
      <c r="J1826" s="531" t="s">
        <v>2053</v>
      </c>
      <c r="K1826" s="505"/>
      <c r="L1826" s="402"/>
      <c r="M1826" s="505" t="s">
        <v>3791</v>
      </c>
      <c r="N1826" s="505" t="s">
        <v>1630</v>
      </c>
      <c r="Q1826" s="493" t="s">
        <v>2047</v>
      </c>
    </row>
    <row r="1827" spans="1:22" ht="15.5">
      <c r="A1827" s="508">
        <v>10</v>
      </c>
      <c r="B1827" s="527" t="s">
        <v>2095</v>
      </c>
      <c r="C1827" s="527" t="s">
        <v>2048</v>
      </c>
      <c r="D1827" s="527" t="s">
        <v>2096</v>
      </c>
      <c r="E1827" s="527" t="s">
        <v>2048</v>
      </c>
      <c r="F1827" s="527" t="s">
        <v>2060</v>
      </c>
      <c r="G1827" s="527" t="s">
        <v>2057</v>
      </c>
      <c r="H1827" s="527" t="s">
        <v>2057</v>
      </c>
      <c r="I1827" s="527" t="s">
        <v>2060</v>
      </c>
      <c r="J1827" s="527" t="s">
        <v>2053</v>
      </c>
      <c r="K1827" s="527" t="s">
        <v>2048</v>
      </c>
      <c r="L1827" s="402" t="s">
        <v>898</v>
      </c>
      <c r="M1827" s="501" t="s">
        <v>1827</v>
      </c>
      <c r="N1827" s="501" t="s">
        <v>1630</v>
      </c>
      <c r="O1827" t="s">
        <v>898</v>
      </c>
      <c r="P1827" t="e">
        <v>#N/A</v>
      </c>
      <c r="Q1827" s="493">
        <v>34601.35</v>
      </c>
      <c r="R1827">
        <v>30</v>
      </c>
      <c r="U1827" s="500" t="s">
        <v>206</v>
      </c>
      <c r="V1827" s="501">
        <v>0</v>
      </c>
    </row>
    <row r="1828" spans="1:22">
      <c r="L1828" s="402"/>
      <c r="Q1828" s="493" t="s">
        <v>2047</v>
      </c>
    </row>
    <row r="1829" spans="1:22" ht="15.5">
      <c r="A1829" s="508">
        <v>9</v>
      </c>
      <c r="B1829" s="531" t="s">
        <v>2095</v>
      </c>
      <c r="C1829" s="531" t="s">
        <v>2048</v>
      </c>
      <c r="D1829" s="531" t="s">
        <v>2096</v>
      </c>
      <c r="E1829" s="531" t="s">
        <v>2048</v>
      </c>
      <c r="F1829" s="531" t="s">
        <v>2060</v>
      </c>
      <c r="G1829" s="531" t="s">
        <v>2057</v>
      </c>
      <c r="H1829" s="531" t="s">
        <v>2057</v>
      </c>
      <c r="I1829" s="531" t="s">
        <v>2060</v>
      </c>
      <c r="J1829" s="531" t="s">
        <v>2071</v>
      </c>
      <c r="K1829" s="505"/>
      <c r="L1829" s="402"/>
      <c r="M1829" s="505" t="s">
        <v>3792</v>
      </c>
      <c r="N1829" s="505" t="s">
        <v>1629</v>
      </c>
      <c r="Q1829" s="493" t="s">
        <v>2047</v>
      </c>
    </row>
    <row r="1830" spans="1:22" ht="15.5">
      <c r="A1830" s="508">
        <v>10</v>
      </c>
      <c r="B1830" s="527" t="s">
        <v>2095</v>
      </c>
      <c r="C1830" s="527" t="s">
        <v>2048</v>
      </c>
      <c r="D1830" s="527" t="s">
        <v>2096</v>
      </c>
      <c r="E1830" s="527" t="s">
        <v>2048</v>
      </c>
      <c r="F1830" s="527" t="s">
        <v>2060</v>
      </c>
      <c r="G1830" s="527" t="s">
        <v>2057</v>
      </c>
      <c r="H1830" s="527" t="s">
        <v>2057</v>
      </c>
      <c r="I1830" s="527" t="s">
        <v>2060</v>
      </c>
      <c r="J1830" s="527" t="s">
        <v>2071</v>
      </c>
      <c r="K1830" s="527" t="s">
        <v>2048</v>
      </c>
      <c r="L1830" s="402" t="s">
        <v>926</v>
      </c>
      <c r="M1830" s="501" t="s">
        <v>1826</v>
      </c>
      <c r="N1830" s="501" t="s">
        <v>1629</v>
      </c>
      <c r="O1830" t="s">
        <v>926</v>
      </c>
      <c r="P1830" t="e">
        <v>#N/A</v>
      </c>
      <c r="Q1830" s="493">
        <v>174521363</v>
      </c>
      <c r="R1830">
        <v>30</v>
      </c>
      <c r="U1830" s="500" t="s">
        <v>206</v>
      </c>
      <c r="V1830" s="501">
        <v>0</v>
      </c>
    </row>
    <row r="1831" spans="1:22" ht="15.5">
      <c r="A1831" s="508">
        <v>10</v>
      </c>
      <c r="B1831" s="527" t="s">
        <v>2095</v>
      </c>
      <c r="C1831" s="527" t="s">
        <v>2048</v>
      </c>
      <c r="D1831" s="527" t="s">
        <v>2096</v>
      </c>
      <c r="E1831" s="527" t="s">
        <v>2048</v>
      </c>
      <c r="F1831" s="527" t="s">
        <v>2060</v>
      </c>
      <c r="G1831" s="527" t="s">
        <v>2057</v>
      </c>
      <c r="H1831" s="527" t="s">
        <v>2057</v>
      </c>
      <c r="I1831" s="527" t="s">
        <v>2060</v>
      </c>
      <c r="J1831" s="527" t="s">
        <v>2071</v>
      </c>
      <c r="K1831" s="527" t="s">
        <v>2048</v>
      </c>
      <c r="L1831" s="402" t="s">
        <v>928</v>
      </c>
      <c r="M1831" s="501" t="s">
        <v>1826</v>
      </c>
      <c r="N1831" s="501" t="s">
        <v>1629</v>
      </c>
      <c r="O1831" t="s">
        <v>928</v>
      </c>
      <c r="P1831" t="e">
        <v>#N/A</v>
      </c>
      <c r="Q1831" s="493">
        <v>1068128355.95</v>
      </c>
      <c r="R1831">
        <v>30</v>
      </c>
      <c r="U1831" s="500" t="s">
        <v>206</v>
      </c>
      <c r="V1831" s="501">
        <v>0</v>
      </c>
    </row>
    <row r="1832" spans="1:22">
      <c r="L1832" s="402"/>
      <c r="Q1832" s="493" t="s">
        <v>2047</v>
      </c>
    </row>
    <row r="1833" spans="1:22" ht="15.5">
      <c r="A1833" s="508">
        <v>9</v>
      </c>
      <c r="B1833" s="531" t="s">
        <v>2095</v>
      </c>
      <c r="C1833" s="531" t="s">
        <v>2048</v>
      </c>
      <c r="D1833" s="531" t="s">
        <v>2096</v>
      </c>
      <c r="E1833" s="531" t="s">
        <v>2048</v>
      </c>
      <c r="F1833" s="531" t="s">
        <v>2060</v>
      </c>
      <c r="G1833" s="531" t="s">
        <v>2057</v>
      </c>
      <c r="H1833" s="531" t="s">
        <v>2057</v>
      </c>
      <c r="I1833" s="531" t="s">
        <v>2060</v>
      </c>
      <c r="J1833" s="531" t="s">
        <v>2079</v>
      </c>
      <c r="K1833" s="505"/>
      <c r="L1833" s="402"/>
      <c r="M1833" s="505" t="s">
        <v>3793</v>
      </c>
      <c r="N1833" s="505" t="s">
        <v>1624</v>
      </c>
      <c r="Q1833" s="493" t="s">
        <v>2047</v>
      </c>
    </row>
    <row r="1834" spans="1:22" ht="15.5">
      <c r="A1834" s="508">
        <v>10</v>
      </c>
      <c r="B1834" s="527" t="s">
        <v>2095</v>
      </c>
      <c r="C1834" s="527" t="s">
        <v>2048</v>
      </c>
      <c r="D1834" s="527" t="s">
        <v>2096</v>
      </c>
      <c r="E1834" s="527" t="s">
        <v>2048</v>
      </c>
      <c r="F1834" s="527" t="s">
        <v>2060</v>
      </c>
      <c r="G1834" s="527" t="s">
        <v>2057</v>
      </c>
      <c r="H1834" s="527" t="s">
        <v>2057</v>
      </c>
      <c r="I1834" s="527" t="s">
        <v>2060</v>
      </c>
      <c r="J1834" s="527" t="s">
        <v>2079</v>
      </c>
      <c r="K1834" s="527" t="s">
        <v>2048</v>
      </c>
      <c r="L1834" s="402" t="s">
        <v>911</v>
      </c>
      <c r="M1834" s="501" t="s">
        <v>1821</v>
      </c>
      <c r="N1834" s="501" t="s">
        <v>1624</v>
      </c>
      <c r="O1834" t="s">
        <v>911</v>
      </c>
      <c r="P1834" t="e">
        <v>#N/A</v>
      </c>
      <c r="Q1834" s="493">
        <v>949883608.25</v>
      </c>
      <c r="R1834">
        <v>30</v>
      </c>
      <c r="U1834" s="500" t="s">
        <v>206</v>
      </c>
      <c r="V1834" s="501">
        <v>0</v>
      </c>
    </row>
    <row r="1835" spans="1:22" ht="15.5">
      <c r="A1835" s="508">
        <v>10</v>
      </c>
      <c r="B1835" s="527" t="s">
        <v>2095</v>
      </c>
      <c r="C1835" s="527" t="s">
        <v>2048</v>
      </c>
      <c r="D1835" s="527" t="s">
        <v>2096</v>
      </c>
      <c r="E1835" s="527" t="s">
        <v>2048</v>
      </c>
      <c r="F1835" s="527" t="s">
        <v>2060</v>
      </c>
      <c r="G1835" s="527" t="s">
        <v>2057</v>
      </c>
      <c r="H1835" s="527" t="s">
        <v>2057</v>
      </c>
      <c r="I1835" s="527" t="s">
        <v>2060</v>
      </c>
      <c r="J1835" s="527" t="s">
        <v>2079</v>
      </c>
      <c r="K1835" s="527" t="s">
        <v>2048</v>
      </c>
      <c r="L1835" s="402" t="s">
        <v>922</v>
      </c>
      <c r="M1835" s="501" t="s">
        <v>1821</v>
      </c>
      <c r="N1835" s="501" t="s">
        <v>1624</v>
      </c>
      <c r="O1835" t="s">
        <v>922</v>
      </c>
      <c r="P1835" t="e">
        <v>#N/A</v>
      </c>
      <c r="Q1835" s="493">
        <v>57277625.189999998</v>
      </c>
      <c r="R1835">
        <v>30</v>
      </c>
      <c r="U1835" s="500" t="s">
        <v>206</v>
      </c>
      <c r="V1835" s="501">
        <v>0</v>
      </c>
    </row>
    <row r="1836" spans="1:22">
      <c r="L1836" s="402"/>
      <c r="Q1836" s="493" t="s">
        <v>2047</v>
      </c>
    </row>
    <row r="1837" spans="1:22" ht="15.5">
      <c r="A1837" s="508">
        <v>9</v>
      </c>
      <c r="B1837" s="531" t="s">
        <v>2095</v>
      </c>
      <c r="C1837" s="531" t="s">
        <v>2048</v>
      </c>
      <c r="D1837" s="531" t="s">
        <v>2096</v>
      </c>
      <c r="E1837" s="531" t="s">
        <v>2048</v>
      </c>
      <c r="F1837" s="531" t="s">
        <v>2060</v>
      </c>
      <c r="G1837" s="531" t="s">
        <v>2057</v>
      </c>
      <c r="H1837" s="531" t="s">
        <v>2057</v>
      </c>
      <c r="I1837" s="531" t="s">
        <v>2060</v>
      </c>
      <c r="J1837" s="531" t="s">
        <v>2081</v>
      </c>
      <c r="K1837" s="505"/>
      <c r="L1837" s="402"/>
      <c r="M1837" s="505" t="s">
        <v>3794</v>
      </c>
      <c r="N1837" s="505" t="s">
        <v>1621</v>
      </c>
      <c r="Q1837" s="493" t="s">
        <v>2047</v>
      </c>
    </row>
    <row r="1838" spans="1:22" ht="15.5">
      <c r="A1838" s="508">
        <v>10</v>
      </c>
      <c r="B1838" s="527" t="s">
        <v>2095</v>
      </c>
      <c r="C1838" s="527" t="s">
        <v>2048</v>
      </c>
      <c r="D1838" s="527" t="s">
        <v>2096</v>
      </c>
      <c r="E1838" s="527" t="s">
        <v>2048</v>
      </c>
      <c r="F1838" s="527" t="s">
        <v>2060</v>
      </c>
      <c r="G1838" s="527" t="s">
        <v>2057</v>
      </c>
      <c r="H1838" s="527" t="s">
        <v>2057</v>
      </c>
      <c r="I1838" s="527" t="s">
        <v>2060</v>
      </c>
      <c r="J1838" s="527" t="s">
        <v>2081</v>
      </c>
      <c r="K1838" s="527" t="s">
        <v>2048</v>
      </c>
      <c r="L1838" s="402" t="s">
        <v>915</v>
      </c>
      <c r="M1838" s="501" t="s">
        <v>1818</v>
      </c>
      <c r="N1838" s="501" t="s">
        <v>1621</v>
      </c>
      <c r="O1838" t="s">
        <v>915</v>
      </c>
      <c r="P1838" t="e">
        <v>#N/A</v>
      </c>
      <c r="Q1838" s="493">
        <v>24824.55</v>
      </c>
      <c r="R1838">
        <v>30</v>
      </c>
      <c r="U1838" s="500" t="s">
        <v>206</v>
      </c>
      <c r="V1838" s="501">
        <v>0</v>
      </c>
    </row>
    <row r="1839" spans="1:22">
      <c r="L1839" s="402"/>
      <c r="Q1839" s="493" t="s">
        <v>2047</v>
      </c>
    </row>
    <row r="1840" spans="1:22" ht="15.5">
      <c r="A1840" s="508">
        <v>9</v>
      </c>
      <c r="B1840" s="531" t="s">
        <v>2095</v>
      </c>
      <c r="C1840" s="531" t="s">
        <v>2048</v>
      </c>
      <c r="D1840" s="531" t="s">
        <v>2096</v>
      </c>
      <c r="E1840" s="531" t="s">
        <v>2048</v>
      </c>
      <c r="F1840" s="531" t="s">
        <v>2060</v>
      </c>
      <c r="G1840" s="531" t="s">
        <v>2057</v>
      </c>
      <c r="H1840" s="531" t="s">
        <v>2057</v>
      </c>
      <c r="I1840" s="531" t="s">
        <v>2060</v>
      </c>
      <c r="J1840" s="531" t="s">
        <v>2110</v>
      </c>
      <c r="K1840" s="505"/>
      <c r="L1840" s="402"/>
      <c r="M1840" s="505" t="s">
        <v>3795</v>
      </c>
      <c r="N1840" s="505" t="s">
        <v>1622</v>
      </c>
      <c r="Q1840" s="493" t="s">
        <v>2047</v>
      </c>
    </row>
    <row r="1841" spans="1:22" ht="15.5">
      <c r="A1841" s="508">
        <v>10</v>
      </c>
      <c r="B1841" s="527" t="s">
        <v>2095</v>
      </c>
      <c r="C1841" s="527" t="s">
        <v>2048</v>
      </c>
      <c r="D1841" s="527" t="s">
        <v>2096</v>
      </c>
      <c r="E1841" s="527" t="s">
        <v>2048</v>
      </c>
      <c r="F1841" s="527" t="s">
        <v>2060</v>
      </c>
      <c r="G1841" s="527" t="s">
        <v>2057</v>
      </c>
      <c r="H1841" s="527" t="s">
        <v>2057</v>
      </c>
      <c r="I1841" s="527" t="s">
        <v>2060</v>
      </c>
      <c r="J1841" s="527" t="s">
        <v>2110</v>
      </c>
      <c r="K1841" s="527" t="s">
        <v>2048</v>
      </c>
      <c r="L1841" s="402" t="s">
        <v>917</v>
      </c>
      <c r="M1841" s="501" t="s">
        <v>1819</v>
      </c>
      <c r="N1841" s="501" t="s">
        <v>1622</v>
      </c>
      <c r="O1841" t="s">
        <v>917</v>
      </c>
      <c r="P1841" t="e">
        <v>#N/A</v>
      </c>
      <c r="Q1841" s="493">
        <v>10266.459999999999</v>
      </c>
      <c r="R1841">
        <v>30</v>
      </c>
      <c r="U1841" s="500" t="s">
        <v>206</v>
      </c>
      <c r="V1841" s="501">
        <v>0</v>
      </c>
    </row>
    <row r="1842" spans="1:22">
      <c r="L1842" s="402"/>
      <c r="Q1842" s="493" t="s">
        <v>2047</v>
      </c>
    </row>
    <row r="1843" spans="1:22" ht="15.5">
      <c r="A1843" s="508">
        <v>9</v>
      </c>
      <c r="B1843" s="531" t="s">
        <v>2095</v>
      </c>
      <c r="C1843" s="531" t="s">
        <v>2048</v>
      </c>
      <c r="D1843" s="531" t="s">
        <v>2096</v>
      </c>
      <c r="E1843" s="531" t="s">
        <v>2048</v>
      </c>
      <c r="F1843" s="531" t="s">
        <v>2060</v>
      </c>
      <c r="G1843" s="531" t="s">
        <v>2057</v>
      </c>
      <c r="H1843" s="531" t="s">
        <v>2057</v>
      </c>
      <c r="I1843" s="531" t="s">
        <v>2060</v>
      </c>
      <c r="J1843" s="531" t="s">
        <v>2115</v>
      </c>
      <c r="K1843" s="505"/>
      <c r="L1843" s="402"/>
      <c r="M1843" s="505" t="s">
        <v>3796</v>
      </c>
      <c r="N1843" s="505" t="s">
        <v>3797</v>
      </c>
      <c r="Q1843" s="493" t="s">
        <v>2047</v>
      </c>
    </row>
    <row r="1844" spans="1:22" ht="15.5">
      <c r="A1844" s="508">
        <v>10</v>
      </c>
      <c r="B1844" s="527" t="s">
        <v>2095</v>
      </c>
      <c r="C1844" s="527" t="s">
        <v>2048</v>
      </c>
      <c r="D1844" s="527" t="s">
        <v>2096</v>
      </c>
      <c r="E1844" s="527" t="s">
        <v>2048</v>
      </c>
      <c r="F1844" s="527" t="s">
        <v>2060</v>
      </c>
      <c r="G1844" s="527" t="s">
        <v>2057</v>
      </c>
      <c r="H1844" s="527" t="s">
        <v>2057</v>
      </c>
      <c r="I1844" s="527" t="s">
        <v>2060</v>
      </c>
      <c r="J1844" s="527" t="s">
        <v>2115</v>
      </c>
      <c r="K1844" s="527" t="s">
        <v>2048</v>
      </c>
      <c r="L1844" s="402" t="s">
        <v>3798</v>
      </c>
      <c r="M1844" s="501" t="s">
        <v>3799</v>
      </c>
      <c r="N1844" s="501" t="s">
        <v>3797</v>
      </c>
      <c r="O1844" t="s">
        <v>3798</v>
      </c>
      <c r="P1844" t="e">
        <v>#N/A</v>
      </c>
      <c r="Q1844" s="493">
        <v>0</v>
      </c>
      <c r="R1844">
        <v>30</v>
      </c>
      <c r="U1844" s="500" t="s">
        <v>206</v>
      </c>
      <c r="V1844" s="501">
        <v>0</v>
      </c>
    </row>
    <row r="1845" spans="1:22">
      <c r="L1845" s="402"/>
      <c r="Q1845" s="493" t="s">
        <v>2047</v>
      </c>
    </row>
    <row r="1846" spans="1:22" ht="15.5">
      <c r="A1846" s="508">
        <v>9</v>
      </c>
      <c r="B1846" s="531" t="s">
        <v>2095</v>
      </c>
      <c r="C1846" s="531" t="s">
        <v>2048</v>
      </c>
      <c r="D1846" s="531" t="s">
        <v>2096</v>
      </c>
      <c r="E1846" s="531" t="s">
        <v>2048</v>
      </c>
      <c r="F1846" s="531" t="s">
        <v>2060</v>
      </c>
      <c r="G1846" s="531" t="s">
        <v>2057</v>
      </c>
      <c r="H1846" s="531" t="s">
        <v>2057</v>
      </c>
      <c r="I1846" s="531" t="s">
        <v>2060</v>
      </c>
      <c r="J1846" s="531" t="s">
        <v>2119</v>
      </c>
      <c r="K1846" s="505"/>
      <c r="L1846" s="402"/>
      <c r="M1846" s="505" t="s">
        <v>3800</v>
      </c>
      <c r="N1846" s="505" t="s">
        <v>1627</v>
      </c>
      <c r="Q1846" s="493" t="s">
        <v>2047</v>
      </c>
    </row>
    <row r="1847" spans="1:22" ht="15.5">
      <c r="A1847" s="508">
        <v>10</v>
      </c>
      <c r="B1847" s="527" t="s">
        <v>2095</v>
      </c>
      <c r="C1847" s="527" t="s">
        <v>2048</v>
      </c>
      <c r="D1847" s="527" t="s">
        <v>2096</v>
      </c>
      <c r="E1847" s="527" t="s">
        <v>2048</v>
      </c>
      <c r="F1847" s="527" t="s">
        <v>2060</v>
      </c>
      <c r="G1847" s="527" t="s">
        <v>2057</v>
      </c>
      <c r="H1847" s="527" t="s">
        <v>2057</v>
      </c>
      <c r="I1847" s="527" t="s">
        <v>2060</v>
      </c>
      <c r="J1847" s="527" t="s">
        <v>2119</v>
      </c>
      <c r="K1847" s="527" t="s">
        <v>2048</v>
      </c>
      <c r="L1847" s="402" t="s">
        <v>919</v>
      </c>
      <c r="M1847" s="501" t="s">
        <v>1824</v>
      </c>
      <c r="N1847" s="501" t="s">
        <v>1627</v>
      </c>
      <c r="O1847" t="s">
        <v>919</v>
      </c>
      <c r="P1847" t="e">
        <v>#N/A</v>
      </c>
      <c r="Q1847" s="493">
        <v>921757.3</v>
      </c>
      <c r="R1847">
        <v>30</v>
      </c>
      <c r="U1847" s="500" t="s">
        <v>206</v>
      </c>
      <c r="V1847" s="501">
        <v>0</v>
      </c>
    </row>
    <row r="1848" spans="1:22">
      <c r="L1848" s="402"/>
      <c r="Q1848" s="493" t="s">
        <v>2047</v>
      </c>
    </row>
    <row r="1849" spans="1:22" ht="15.5">
      <c r="A1849" s="508">
        <v>4</v>
      </c>
      <c r="B1849" s="531" t="s">
        <v>2095</v>
      </c>
      <c r="C1849" s="531" t="s">
        <v>2048</v>
      </c>
      <c r="D1849" s="531" t="s">
        <v>209</v>
      </c>
      <c r="E1849" s="531" t="s">
        <v>2060</v>
      </c>
      <c r="F1849" s="531"/>
      <c r="G1849" s="505"/>
      <c r="H1849" s="505"/>
      <c r="I1849" s="505"/>
      <c r="J1849" s="505"/>
      <c r="K1849" s="505"/>
      <c r="L1849" s="402"/>
      <c r="M1849" s="505" t="s">
        <v>3801</v>
      </c>
      <c r="N1849" s="505" t="s">
        <v>3754</v>
      </c>
      <c r="Q1849" s="493" t="s">
        <v>2047</v>
      </c>
    </row>
    <row r="1850" spans="1:22" ht="15.5">
      <c r="A1850" s="508">
        <v>5</v>
      </c>
      <c r="B1850" s="531" t="s">
        <v>2095</v>
      </c>
      <c r="C1850" s="531" t="s">
        <v>2048</v>
      </c>
      <c r="D1850" s="531" t="s">
        <v>209</v>
      </c>
      <c r="E1850" s="531" t="s">
        <v>2060</v>
      </c>
      <c r="F1850" s="531" t="s">
        <v>2060</v>
      </c>
      <c r="G1850" s="505"/>
      <c r="H1850" s="505"/>
      <c r="I1850" s="505"/>
      <c r="J1850" s="505"/>
      <c r="K1850" s="505"/>
      <c r="L1850" s="402"/>
      <c r="M1850" s="505" t="s">
        <v>3802</v>
      </c>
      <c r="N1850" s="505" t="s">
        <v>3756</v>
      </c>
      <c r="Q1850" s="493" t="s">
        <v>2047</v>
      </c>
    </row>
    <row r="1851" spans="1:22" ht="15.5">
      <c r="A1851" s="508">
        <v>6</v>
      </c>
      <c r="B1851" s="531" t="s">
        <v>2095</v>
      </c>
      <c r="C1851" s="531" t="s">
        <v>2048</v>
      </c>
      <c r="D1851" s="531" t="s">
        <v>209</v>
      </c>
      <c r="E1851" s="531" t="s">
        <v>2060</v>
      </c>
      <c r="F1851" s="531" t="s">
        <v>2060</v>
      </c>
      <c r="G1851" s="531" t="s">
        <v>2057</v>
      </c>
      <c r="H1851" s="505"/>
      <c r="I1851" s="505"/>
      <c r="J1851" s="505"/>
      <c r="K1851" s="505"/>
      <c r="L1851" s="402"/>
      <c r="M1851" s="505" t="s">
        <v>3803</v>
      </c>
      <c r="N1851" s="505" t="s">
        <v>3756</v>
      </c>
      <c r="Q1851" s="493" t="s">
        <v>2047</v>
      </c>
    </row>
    <row r="1852" spans="1:22" ht="15.5">
      <c r="A1852" s="508">
        <v>7</v>
      </c>
      <c r="B1852" s="531" t="s">
        <v>2095</v>
      </c>
      <c r="C1852" s="531" t="s">
        <v>2048</v>
      </c>
      <c r="D1852" s="531" t="s">
        <v>209</v>
      </c>
      <c r="E1852" s="531" t="s">
        <v>2060</v>
      </c>
      <c r="F1852" s="531" t="s">
        <v>2060</v>
      </c>
      <c r="G1852" s="531" t="s">
        <v>2057</v>
      </c>
      <c r="H1852" s="531" t="s">
        <v>2057</v>
      </c>
      <c r="I1852" s="505"/>
      <c r="J1852" s="505"/>
      <c r="K1852" s="505"/>
      <c r="L1852" s="402"/>
      <c r="M1852" s="505" t="s">
        <v>3804</v>
      </c>
      <c r="N1852" s="505" t="s">
        <v>3756</v>
      </c>
      <c r="Q1852" s="493" t="s">
        <v>2047</v>
      </c>
    </row>
    <row r="1853" spans="1:22" ht="15.5">
      <c r="A1853" s="508">
        <v>8</v>
      </c>
      <c r="B1853" s="531" t="s">
        <v>2095</v>
      </c>
      <c r="C1853" s="531" t="s">
        <v>2048</v>
      </c>
      <c r="D1853" s="531" t="s">
        <v>209</v>
      </c>
      <c r="E1853" s="531" t="s">
        <v>2060</v>
      </c>
      <c r="F1853" s="531" t="s">
        <v>2060</v>
      </c>
      <c r="G1853" s="531" t="s">
        <v>2057</v>
      </c>
      <c r="H1853" s="531" t="s">
        <v>2057</v>
      </c>
      <c r="I1853" s="531" t="s">
        <v>2048</v>
      </c>
      <c r="J1853" s="505"/>
      <c r="K1853" s="505"/>
      <c r="L1853" s="402"/>
      <c r="M1853" s="505" t="s">
        <v>3805</v>
      </c>
      <c r="N1853" s="505" t="s">
        <v>3760</v>
      </c>
      <c r="Q1853" s="493" t="s">
        <v>2047</v>
      </c>
    </row>
    <row r="1854" spans="1:22" ht="15.5">
      <c r="A1854" s="508">
        <v>9</v>
      </c>
      <c r="B1854" s="531" t="s">
        <v>2095</v>
      </c>
      <c r="C1854" s="531" t="s">
        <v>2048</v>
      </c>
      <c r="D1854" s="531" t="s">
        <v>209</v>
      </c>
      <c r="E1854" s="531" t="s">
        <v>2060</v>
      </c>
      <c r="F1854" s="531" t="s">
        <v>2060</v>
      </c>
      <c r="G1854" s="531" t="s">
        <v>2057</v>
      </c>
      <c r="H1854" s="531" t="s">
        <v>2057</v>
      </c>
      <c r="I1854" s="531" t="s">
        <v>2048</v>
      </c>
      <c r="J1854" s="531" t="s">
        <v>2057</v>
      </c>
      <c r="K1854" s="505"/>
      <c r="L1854" s="402"/>
      <c r="M1854" s="505" t="s">
        <v>3806</v>
      </c>
      <c r="N1854" s="505" t="s">
        <v>3760</v>
      </c>
      <c r="Q1854" s="493" t="s">
        <v>2047</v>
      </c>
    </row>
    <row r="1855" spans="1:22" ht="15.5">
      <c r="A1855" s="508">
        <v>10</v>
      </c>
      <c r="B1855" s="527" t="s">
        <v>2095</v>
      </c>
      <c r="C1855" s="527" t="s">
        <v>2048</v>
      </c>
      <c r="D1855" s="527" t="s">
        <v>209</v>
      </c>
      <c r="E1855" s="527" t="s">
        <v>2060</v>
      </c>
      <c r="F1855" s="527" t="s">
        <v>2060</v>
      </c>
      <c r="G1855" s="527" t="s">
        <v>2057</v>
      </c>
      <c r="H1855" s="527" t="s">
        <v>2057</v>
      </c>
      <c r="I1855" s="527" t="s">
        <v>2048</v>
      </c>
      <c r="J1855" s="527" t="s">
        <v>2057</v>
      </c>
      <c r="K1855" s="527" t="s">
        <v>2048</v>
      </c>
      <c r="L1855" s="402"/>
      <c r="M1855" s="501" t="s">
        <v>3807</v>
      </c>
      <c r="N1855" s="501" t="s">
        <v>3760</v>
      </c>
      <c r="Q1855" s="493" t="s">
        <v>2047</v>
      </c>
    </row>
    <row r="1856" spans="1:22" ht="15.5">
      <c r="A1856" s="508"/>
      <c r="B1856" s="527"/>
      <c r="C1856" s="527"/>
      <c r="D1856" s="527"/>
      <c r="E1856" s="527"/>
      <c r="F1856" s="527"/>
      <c r="G1856" s="527"/>
      <c r="H1856" s="527"/>
      <c r="I1856" s="527"/>
      <c r="J1856" s="527"/>
      <c r="K1856" s="527"/>
      <c r="L1856" s="402"/>
      <c r="M1856" s="501"/>
      <c r="N1856" s="501"/>
      <c r="Q1856" s="493" t="s">
        <v>2047</v>
      </c>
    </row>
    <row r="1857" spans="1:22" ht="15.5">
      <c r="A1857" s="508">
        <v>8</v>
      </c>
      <c r="B1857" s="531" t="s">
        <v>2095</v>
      </c>
      <c r="C1857" s="531" t="s">
        <v>2048</v>
      </c>
      <c r="D1857" s="531" t="s">
        <v>209</v>
      </c>
      <c r="E1857" s="531" t="s">
        <v>2060</v>
      </c>
      <c r="F1857" s="531" t="s">
        <v>2060</v>
      </c>
      <c r="G1857" s="531" t="s">
        <v>2057</v>
      </c>
      <c r="H1857" s="531" t="s">
        <v>2057</v>
      </c>
      <c r="I1857" s="531" t="s">
        <v>2060</v>
      </c>
      <c r="J1857" s="505"/>
      <c r="K1857" s="505"/>
      <c r="L1857" s="402"/>
      <c r="M1857" s="505" t="s">
        <v>3808</v>
      </c>
      <c r="N1857" s="505" t="s">
        <v>1623</v>
      </c>
      <c r="Q1857" s="493" t="s">
        <v>2047</v>
      </c>
    </row>
    <row r="1858" spans="1:22" ht="15.5">
      <c r="A1858" s="508">
        <v>9</v>
      </c>
      <c r="B1858" s="531" t="s">
        <v>2095</v>
      </c>
      <c r="C1858" s="531" t="s">
        <v>2048</v>
      </c>
      <c r="D1858" s="531" t="s">
        <v>209</v>
      </c>
      <c r="E1858" s="531" t="s">
        <v>2060</v>
      </c>
      <c r="F1858" s="531" t="s">
        <v>2060</v>
      </c>
      <c r="G1858" s="531" t="s">
        <v>2057</v>
      </c>
      <c r="H1858" s="531" t="s">
        <v>2057</v>
      </c>
      <c r="I1858" s="531" t="s">
        <v>2060</v>
      </c>
      <c r="J1858" s="531" t="s">
        <v>2060</v>
      </c>
      <c r="K1858" s="505"/>
      <c r="L1858" s="402"/>
      <c r="M1858" s="505" t="s">
        <v>3809</v>
      </c>
      <c r="N1858" s="505" t="s">
        <v>1623</v>
      </c>
      <c r="Q1858" s="493" t="s">
        <v>2047</v>
      </c>
    </row>
    <row r="1859" spans="1:22" ht="15.5">
      <c r="A1859" s="508">
        <v>10</v>
      </c>
      <c r="B1859" s="527" t="s">
        <v>2095</v>
      </c>
      <c r="C1859" s="527" t="s">
        <v>2048</v>
      </c>
      <c r="D1859" s="527" t="s">
        <v>209</v>
      </c>
      <c r="E1859" s="527" t="s">
        <v>2060</v>
      </c>
      <c r="F1859" s="527" t="s">
        <v>2060</v>
      </c>
      <c r="G1859" s="527" t="s">
        <v>2057</v>
      </c>
      <c r="H1859" s="527" t="s">
        <v>2057</v>
      </c>
      <c r="I1859" s="527" t="s">
        <v>2060</v>
      </c>
      <c r="J1859" s="527" t="s">
        <v>2060</v>
      </c>
      <c r="K1859" s="527" t="s">
        <v>2048</v>
      </c>
      <c r="L1859" s="402" t="s">
        <v>937</v>
      </c>
      <c r="M1859" s="501" t="s">
        <v>1970</v>
      </c>
      <c r="N1859" s="501" t="s">
        <v>1623</v>
      </c>
      <c r="O1859" t="s">
        <v>937</v>
      </c>
      <c r="P1859" t="e">
        <v>#N/A</v>
      </c>
      <c r="Q1859" s="493">
        <v>-1090659017.21</v>
      </c>
      <c r="R1859">
        <v>30</v>
      </c>
      <c r="U1859" s="500" t="s">
        <v>206</v>
      </c>
      <c r="V1859" s="501">
        <v>0</v>
      </c>
    </row>
    <row r="1860" spans="1:22" ht="15.5">
      <c r="A1860" s="508"/>
      <c r="B1860" s="527"/>
      <c r="C1860" s="527"/>
      <c r="D1860" s="527"/>
      <c r="E1860" s="527"/>
      <c r="F1860" s="527"/>
      <c r="G1860" s="527"/>
      <c r="H1860" s="527"/>
      <c r="I1860" s="527"/>
      <c r="J1860" s="527"/>
      <c r="K1860" s="527"/>
      <c r="L1860" s="402"/>
      <c r="M1860" s="501"/>
      <c r="N1860" s="501"/>
      <c r="Q1860" s="493" t="s">
        <v>2047</v>
      </c>
    </row>
    <row r="1861" spans="1:22" ht="15.5">
      <c r="A1861" s="508">
        <v>8</v>
      </c>
      <c r="B1861" s="531" t="s">
        <v>2095</v>
      </c>
      <c r="C1861" s="531" t="s">
        <v>2048</v>
      </c>
      <c r="D1861" s="531" t="s">
        <v>209</v>
      </c>
      <c r="E1861" s="531" t="s">
        <v>2060</v>
      </c>
      <c r="F1861" s="531" t="s">
        <v>2060</v>
      </c>
      <c r="G1861" s="531" t="s">
        <v>2057</v>
      </c>
      <c r="H1861" s="531" t="s">
        <v>2057</v>
      </c>
      <c r="I1861" s="531" t="s">
        <v>2053</v>
      </c>
      <c r="J1861" s="505"/>
      <c r="K1861" s="505"/>
      <c r="L1861" s="402"/>
      <c r="M1861" s="505" t="s">
        <v>3810</v>
      </c>
      <c r="N1861" s="505" t="s">
        <v>3766</v>
      </c>
      <c r="Q1861" s="493" t="s">
        <v>2047</v>
      </c>
    </row>
    <row r="1862" spans="1:22" ht="15.5">
      <c r="A1862" s="508">
        <v>9</v>
      </c>
      <c r="B1862" s="531" t="s">
        <v>2095</v>
      </c>
      <c r="C1862" s="531" t="s">
        <v>2048</v>
      </c>
      <c r="D1862" s="531" t="s">
        <v>209</v>
      </c>
      <c r="E1862" s="531" t="s">
        <v>2060</v>
      </c>
      <c r="F1862" s="531" t="s">
        <v>2060</v>
      </c>
      <c r="G1862" s="531" t="s">
        <v>2057</v>
      </c>
      <c r="H1862" s="531" t="s">
        <v>2057</v>
      </c>
      <c r="I1862" s="531" t="s">
        <v>2053</v>
      </c>
      <c r="J1862" s="531" t="s">
        <v>2057</v>
      </c>
      <c r="K1862" s="505"/>
      <c r="L1862" s="402"/>
      <c r="M1862" s="505" t="s">
        <v>3811</v>
      </c>
      <c r="N1862" s="505" t="s">
        <v>3766</v>
      </c>
      <c r="Q1862" s="493" t="s">
        <v>2047</v>
      </c>
    </row>
    <row r="1863" spans="1:22" ht="15.5">
      <c r="A1863" s="508">
        <v>10</v>
      </c>
      <c r="B1863" s="527" t="s">
        <v>2095</v>
      </c>
      <c r="C1863" s="527" t="s">
        <v>2048</v>
      </c>
      <c r="D1863" s="527" t="s">
        <v>209</v>
      </c>
      <c r="E1863" s="527" t="s">
        <v>2060</v>
      </c>
      <c r="F1863" s="527" t="s">
        <v>2060</v>
      </c>
      <c r="G1863" s="527" t="s">
        <v>2057</v>
      </c>
      <c r="H1863" s="527" t="s">
        <v>2057</v>
      </c>
      <c r="I1863" s="527" t="s">
        <v>2053</v>
      </c>
      <c r="J1863" s="527" t="s">
        <v>2057</v>
      </c>
      <c r="K1863" s="527" t="s">
        <v>2048</v>
      </c>
      <c r="L1863" s="402"/>
      <c r="M1863" s="501" t="s">
        <v>3812</v>
      </c>
      <c r="N1863" s="501" t="s">
        <v>3769</v>
      </c>
      <c r="Q1863" s="493" t="s">
        <v>2047</v>
      </c>
    </row>
    <row r="1864" spans="1:22" ht="15.5">
      <c r="A1864" s="508"/>
      <c r="B1864" s="527"/>
      <c r="C1864" s="527"/>
      <c r="D1864" s="527"/>
      <c r="E1864" s="527"/>
      <c r="F1864" s="527"/>
      <c r="G1864" s="527"/>
      <c r="H1864" s="527"/>
      <c r="I1864" s="527"/>
      <c r="J1864" s="527"/>
      <c r="K1864" s="527"/>
      <c r="L1864" s="402"/>
      <c r="M1864" s="501"/>
      <c r="N1864" s="501"/>
      <c r="Q1864" s="493" t="s">
        <v>2047</v>
      </c>
    </row>
    <row r="1865" spans="1:22" ht="15.5">
      <c r="A1865" s="508">
        <v>8</v>
      </c>
      <c r="B1865" s="531" t="s">
        <v>2095</v>
      </c>
      <c r="C1865" s="531" t="s">
        <v>2048</v>
      </c>
      <c r="D1865" s="531" t="s">
        <v>209</v>
      </c>
      <c r="E1865" s="531" t="s">
        <v>2060</v>
      </c>
      <c r="F1865" s="531" t="s">
        <v>2060</v>
      </c>
      <c r="G1865" s="531" t="s">
        <v>2057</v>
      </c>
      <c r="H1865" s="531" t="s">
        <v>2057</v>
      </c>
      <c r="I1865" s="531" t="s">
        <v>2071</v>
      </c>
      <c r="J1865" s="505"/>
      <c r="K1865" s="505"/>
      <c r="L1865" s="402"/>
      <c r="M1865" s="505" t="s">
        <v>3813</v>
      </c>
      <c r="N1865" s="505" t="s">
        <v>3771</v>
      </c>
      <c r="Q1865" s="493" t="s">
        <v>2047</v>
      </c>
    </row>
    <row r="1866" spans="1:22" ht="15.5">
      <c r="A1866" s="508">
        <v>9</v>
      </c>
      <c r="B1866" s="531" t="s">
        <v>2095</v>
      </c>
      <c r="C1866" s="531" t="s">
        <v>2048</v>
      </c>
      <c r="D1866" s="531" t="s">
        <v>209</v>
      </c>
      <c r="E1866" s="531" t="s">
        <v>2060</v>
      </c>
      <c r="F1866" s="531" t="s">
        <v>2060</v>
      </c>
      <c r="G1866" s="531" t="s">
        <v>2057</v>
      </c>
      <c r="H1866" s="531" t="s">
        <v>2057</v>
      </c>
      <c r="I1866" s="531" t="s">
        <v>2071</v>
      </c>
      <c r="J1866" s="531" t="s">
        <v>2057</v>
      </c>
      <c r="K1866" s="505"/>
      <c r="L1866" s="402"/>
      <c r="M1866" s="505" t="s">
        <v>3814</v>
      </c>
      <c r="N1866" s="505" t="s">
        <v>3771</v>
      </c>
      <c r="Q1866" s="493" t="s">
        <v>2047</v>
      </c>
    </row>
    <row r="1867" spans="1:22" ht="15.5">
      <c r="A1867" s="508">
        <v>10</v>
      </c>
      <c r="B1867" s="527" t="s">
        <v>2095</v>
      </c>
      <c r="C1867" s="527" t="s">
        <v>2048</v>
      </c>
      <c r="D1867" s="527" t="s">
        <v>209</v>
      </c>
      <c r="E1867" s="527" t="s">
        <v>2060</v>
      </c>
      <c r="F1867" s="527" t="s">
        <v>2060</v>
      </c>
      <c r="G1867" s="527" t="s">
        <v>2057</v>
      </c>
      <c r="H1867" s="527" t="s">
        <v>2057</v>
      </c>
      <c r="I1867" s="527" t="s">
        <v>2071</v>
      </c>
      <c r="J1867" s="527" t="s">
        <v>2057</v>
      </c>
      <c r="K1867" s="527" t="s">
        <v>2048</v>
      </c>
      <c r="L1867" s="402"/>
      <c r="M1867" s="501" t="s">
        <v>3815</v>
      </c>
      <c r="N1867" s="501" t="s">
        <v>3774</v>
      </c>
      <c r="Q1867" s="493" t="s">
        <v>2047</v>
      </c>
    </row>
    <row r="1868" spans="1:22" ht="15.5">
      <c r="A1868" s="508"/>
      <c r="B1868" s="527"/>
      <c r="C1868" s="527"/>
      <c r="D1868" s="527"/>
      <c r="E1868" s="527"/>
      <c r="F1868" s="527"/>
      <c r="G1868" s="527"/>
      <c r="H1868" s="527"/>
      <c r="I1868" s="527"/>
      <c r="J1868" s="527"/>
      <c r="K1868" s="527"/>
      <c r="L1868" s="402"/>
      <c r="M1868" s="501"/>
      <c r="N1868" s="501"/>
      <c r="Q1868" s="493" t="s">
        <v>2047</v>
      </c>
    </row>
    <row r="1869" spans="1:22" ht="15.5">
      <c r="A1869" s="508"/>
      <c r="B1869" s="527"/>
      <c r="C1869" s="527"/>
      <c r="D1869" s="527"/>
      <c r="E1869" s="527"/>
      <c r="F1869" s="527"/>
      <c r="G1869" s="527"/>
      <c r="H1869" s="527"/>
      <c r="I1869" s="527"/>
      <c r="J1869" s="527"/>
      <c r="K1869" s="527"/>
      <c r="L1869" s="402"/>
      <c r="M1869" s="501"/>
      <c r="N1869" s="501"/>
      <c r="Q1869" s="493" t="s">
        <v>2047</v>
      </c>
    </row>
    <row r="1870" spans="1:22" ht="15.5">
      <c r="A1870" s="508">
        <v>9</v>
      </c>
      <c r="B1870" s="531" t="s">
        <v>2095</v>
      </c>
      <c r="C1870" s="531" t="s">
        <v>2048</v>
      </c>
      <c r="D1870" s="531" t="s">
        <v>209</v>
      </c>
      <c r="E1870" s="531" t="s">
        <v>2060</v>
      </c>
      <c r="F1870" s="531" t="s">
        <v>2060</v>
      </c>
      <c r="G1870" s="531" t="s">
        <v>2057</v>
      </c>
      <c r="H1870" s="531" t="s">
        <v>2057</v>
      </c>
      <c r="I1870" s="531" t="s">
        <v>2060</v>
      </c>
      <c r="J1870" s="531" t="s">
        <v>2057</v>
      </c>
      <c r="K1870" s="505"/>
      <c r="L1870" s="402"/>
      <c r="M1870" s="505" t="s">
        <v>3816</v>
      </c>
      <c r="N1870" s="505" t="s">
        <v>3776</v>
      </c>
      <c r="Q1870" s="493" t="s">
        <v>2047</v>
      </c>
    </row>
    <row r="1871" spans="1:22" ht="15.5">
      <c r="A1871" s="508">
        <v>10</v>
      </c>
      <c r="B1871" s="527" t="s">
        <v>2095</v>
      </c>
      <c r="C1871" s="527" t="s">
        <v>2048</v>
      </c>
      <c r="D1871" s="527" t="s">
        <v>209</v>
      </c>
      <c r="E1871" s="527" t="s">
        <v>2060</v>
      </c>
      <c r="F1871" s="527" t="s">
        <v>2060</v>
      </c>
      <c r="G1871" s="527" t="s">
        <v>2057</v>
      </c>
      <c r="H1871" s="527" t="s">
        <v>2057</v>
      </c>
      <c r="I1871" s="527" t="s">
        <v>2060</v>
      </c>
      <c r="J1871" s="527" t="s">
        <v>2057</v>
      </c>
      <c r="K1871" s="527" t="s">
        <v>2048</v>
      </c>
      <c r="L1871" s="402"/>
      <c r="M1871" s="501" t="s">
        <v>3817</v>
      </c>
      <c r="N1871" s="501" t="s">
        <v>3776</v>
      </c>
      <c r="Q1871" s="493" t="s">
        <v>2047</v>
      </c>
    </row>
    <row r="1872" spans="1:22">
      <c r="L1872" s="402"/>
      <c r="Q1872" s="493" t="s">
        <v>2047</v>
      </c>
    </row>
    <row r="1873" spans="1:22" ht="15.5">
      <c r="A1873" s="508">
        <v>4</v>
      </c>
      <c r="B1873" s="531" t="s">
        <v>2095</v>
      </c>
      <c r="C1873" s="531" t="s">
        <v>2048</v>
      </c>
      <c r="D1873" s="531" t="s">
        <v>2096</v>
      </c>
      <c r="E1873" s="531" t="s">
        <v>2060</v>
      </c>
      <c r="F1873" s="531"/>
      <c r="G1873" s="505"/>
      <c r="H1873" s="505"/>
      <c r="I1873" s="505"/>
      <c r="J1873" s="505"/>
      <c r="K1873" s="505"/>
      <c r="L1873" s="402"/>
      <c r="M1873" s="505" t="s">
        <v>3818</v>
      </c>
      <c r="N1873" s="505" t="s">
        <v>3781</v>
      </c>
      <c r="Q1873" s="493" t="s">
        <v>2047</v>
      </c>
    </row>
    <row r="1874" spans="1:22" ht="15.5">
      <c r="A1874" s="508">
        <v>5</v>
      </c>
      <c r="B1874" s="531" t="s">
        <v>2095</v>
      </c>
      <c r="C1874" s="531" t="s">
        <v>2048</v>
      </c>
      <c r="D1874" s="531" t="s">
        <v>2096</v>
      </c>
      <c r="E1874" s="531" t="s">
        <v>2060</v>
      </c>
      <c r="F1874" s="531" t="s">
        <v>2060</v>
      </c>
      <c r="G1874" s="505"/>
      <c r="H1874" s="505"/>
      <c r="I1874" s="505"/>
      <c r="J1874" s="505"/>
      <c r="K1874" s="505"/>
      <c r="L1874" s="402"/>
      <c r="M1874" s="505" t="s">
        <v>3819</v>
      </c>
      <c r="N1874" s="505" t="s">
        <v>3783</v>
      </c>
      <c r="Q1874" s="493" t="s">
        <v>2047</v>
      </c>
    </row>
    <row r="1875" spans="1:22" ht="15.5">
      <c r="A1875" s="508">
        <v>6</v>
      </c>
      <c r="B1875" s="531" t="s">
        <v>2095</v>
      </c>
      <c r="C1875" s="531" t="s">
        <v>2048</v>
      </c>
      <c r="D1875" s="531" t="s">
        <v>2096</v>
      </c>
      <c r="E1875" s="531" t="s">
        <v>2060</v>
      </c>
      <c r="F1875" s="531" t="s">
        <v>2060</v>
      </c>
      <c r="G1875" s="531" t="s">
        <v>2057</v>
      </c>
      <c r="H1875" s="505"/>
      <c r="I1875" s="505"/>
      <c r="J1875" s="505"/>
      <c r="K1875" s="505"/>
      <c r="L1875" s="402"/>
      <c r="M1875" s="505" t="s">
        <v>3820</v>
      </c>
      <c r="N1875" s="505" t="s">
        <v>3783</v>
      </c>
      <c r="Q1875" s="493" t="s">
        <v>2047</v>
      </c>
    </row>
    <row r="1876" spans="1:22" ht="15.5">
      <c r="A1876" s="508">
        <v>7</v>
      </c>
      <c r="B1876" s="531" t="s">
        <v>2095</v>
      </c>
      <c r="C1876" s="531" t="s">
        <v>2048</v>
      </c>
      <c r="D1876" s="531" t="s">
        <v>2096</v>
      </c>
      <c r="E1876" s="531" t="s">
        <v>2060</v>
      </c>
      <c r="F1876" s="531" t="s">
        <v>2060</v>
      </c>
      <c r="G1876" s="531" t="s">
        <v>2057</v>
      </c>
      <c r="H1876" s="531" t="s">
        <v>2057</v>
      </c>
      <c r="I1876" s="505"/>
      <c r="J1876" s="505"/>
      <c r="K1876" s="505"/>
      <c r="L1876" s="402"/>
      <c r="M1876" s="505" t="s">
        <v>3821</v>
      </c>
      <c r="N1876" s="505" t="s">
        <v>3783</v>
      </c>
      <c r="Q1876" s="493" t="s">
        <v>2047</v>
      </c>
    </row>
    <row r="1877" spans="1:22" ht="15.5">
      <c r="A1877" s="508">
        <v>8</v>
      </c>
      <c r="B1877" s="531" t="s">
        <v>2095</v>
      </c>
      <c r="C1877" s="531" t="s">
        <v>2048</v>
      </c>
      <c r="D1877" s="531" t="s">
        <v>2096</v>
      </c>
      <c r="E1877" s="531" t="s">
        <v>2060</v>
      </c>
      <c r="F1877" s="531" t="s">
        <v>2060</v>
      </c>
      <c r="G1877" s="531" t="s">
        <v>2057</v>
      </c>
      <c r="H1877" s="531" t="s">
        <v>2057</v>
      </c>
      <c r="I1877" s="531" t="s">
        <v>2048</v>
      </c>
      <c r="J1877" s="505"/>
      <c r="K1877" s="505"/>
      <c r="L1877" s="402"/>
      <c r="M1877" s="505" t="s">
        <v>3822</v>
      </c>
      <c r="N1877" s="505" t="s">
        <v>3787</v>
      </c>
      <c r="Q1877" s="493" t="s">
        <v>2047</v>
      </c>
    </row>
    <row r="1878" spans="1:22" ht="15.5">
      <c r="A1878" s="508">
        <v>9</v>
      </c>
      <c r="B1878" s="531" t="s">
        <v>2095</v>
      </c>
      <c r="C1878" s="531" t="s">
        <v>2048</v>
      </c>
      <c r="D1878" s="531" t="s">
        <v>2096</v>
      </c>
      <c r="E1878" s="531" t="s">
        <v>2060</v>
      </c>
      <c r="F1878" s="531" t="s">
        <v>2060</v>
      </c>
      <c r="G1878" s="531" t="s">
        <v>2057</v>
      </c>
      <c r="H1878" s="531" t="s">
        <v>2057</v>
      </c>
      <c r="I1878" s="531" t="s">
        <v>2048</v>
      </c>
      <c r="J1878" s="531" t="s">
        <v>2057</v>
      </c>
      <c r="K1878" s="505"/>
      <c r="L1878" s="402"/>
      <c r="M1878" s="505" t="s">
        <v>3823</v>
      </c>
      <c r="N1878" s="505" t="s">
        <v>3787</v>
      </c>
      <c r="Q1878" s="493" t="s">
        <v>2047</v>
      </c>
    </row>
    <row r="1879" spans="1:22" ht="15.5">
      <c r="A1879" s="508">
        <v>10</v>
      </c>
      <c r="B1879" s="527" t="s">
        <v>2095</v>
      </c>
      <c r="C1879" s="527" t="s">
        <v>2048</v>
      </c>
      <c r="D1879" s="527" t="s">
        <v>2096</v>
      </c>
      <c r="E1879" s="527" t="s">
        <v>2060</v>
      </c>
      <c r="F1879" s="527" t="s">
        <v>2060</v>
      </c>
      <c r="G1879" s="527" t="s">
        <v>2057</v>
      </c>
      <c r="H1879" s="527" t="s">
        <v>2057</v>
      </c>
      <c r="I1879" s="527" t="s">
        <v>2048</v>
      </c>
      <c r="J1879" s="527" t="s">
        <v>2057</v>
      </c>
      <c r="K1879" s="527" t="s">
        <v>2048</v>
      </c>
      <c r="L1879" s="402"/>
      <c r="M1879" s="501" t="s">
        <v>3824</v>
      </c>
      <c r="N1879" s="501" t="s">
        <v>3787</v>
      </c>
      <c r="Q1879" s="493" t="s">
        <v>2047</v>
      </c>
    </row>
    <row r="1880" spans="1:22" ht="15.5">
      <c r="A1880" s="508"/>
      <c r="B1880" s="527"/>
      <c r="C1880" s="527"/>
      <c r="D1880" s="527"/>
      <c r="E1880" s="527"/>
      <c r="F1880" s="527"/>
      <c r="G1880" s="527"/>
      <c r="H1880" s="527"/>
      <c r="I1880" s="527"/>
      <c r="J1880" s="527"/>
      <c r="K1880" s="527"/>
      <c r="L1880" s="402"/>
      <c r="M1880" s="501"/>
      <c r="N1880" s="501"/>
      <c r="Q1880" s="493" t="s">
        <v>2047</v>
      </c>
    </row>
    <row r="1881" spans="1:22" ht="15.5">
      <c r="A1881" s="508">
        <v>8</v>
      </c>
      <c r="B1881" s="531" t="s">
        <v>2095</v>
      </c>
      <c r="C1881" s="531" t="s">
        <v>2048</v>
      </c>
      <c r="D1881" s="531" t="s">
        <v>2096</v>
      </c>
      <c r="E1881" s="531" t="s">
        <v>2060</v>
      </c>
      <c r="F1881" s="531" t="s">
        <v>2060</v>
      </c>
      <c r="G1881" s="531" t="s">
        <v>2057</v>
      </c>
      <c r="H1881" s="531" t="s">
        <v>2057</v>
      </c>
      <c r="I1881" s="531" t="s">
        <v>2060</v>
      </c>
      <c r="J1881" s="505"/>
      <c r="K1881" s="505"/>
      <c r="L1881" s="402"/>
      <c r="M1881" s="505" t="s">
        <v>3825</v>
      </c>
      <c r="N1881" s="505" t="s">
        <v>1630</v>
      </c>
      <c r="Q1881" s="493" t="s">
        <v>2047</v>
      </c>
    </row>
    <row r="1882" spans="1:22" ht="15.5">
      <c r="A1882" s="508">
        <v>9</v>
      </c>
      <c r="B1882" s="531" t="s">
        <v>2095</v>
      </c>
      <c r="C1882" s="531" t="s">
        <v>2048</v>
      </c>
      <c r="D1882" s="531" t="s">
        <v>2096</v>
      </c>
      <c r="E1882" s="531" t="s">
        <v>2060</v>
      </c>
      <c r="F1882" s="531" t="s">
        <v>2060</v>
      </c>
      <c r="G1882" s="531" t="s">
        <v>2057</v>
      </c>
      <c r="H1882" s="531" t="s">
        <v>2057</v>
      </c>
      <c r="I1882" s="531" t="s">
        <v>2060</v>
      </c>
      <c r="J1882" s="531" t="s">
        <v>2053</v>
      </c>
      <c r="K1882" s="505"/>
      <c r="L1882" s="402"/>
      <c r="M1882" s="505" t="s">
        <v>3826</v>
      </c>
      <c r="N1882" s="505" t="s">
        <v>1630</v>
      </c>
      <c r="Q1882" s="493" t="s">
        <v>2047</v>
      </c>
    </row>
    <row r="1883" spans="1:22" ht="15.5">
      <c r="A1883" s="508">
        <v>10</v>
      </c>
      <c r="B1883" s="527" t="s">
        <v>2095</v>
      </c>
      <c r="C1883" s="527" t="s">
        <v>2048</v>
      </c>
      <c r="D1883" s="527" t="s">
        <v>2096</v>
      </c>
      <c r="E1883" s="527" t="s">
        <v>2060</v>
      </c>
      <c r="F1883" s="527" t="s">
        <v>2060</v>
      </c>
      <c r="G1883" s="527" t="s">
        <v>2057</v>
      </c>
      <c r="H1883" s="527" t="s">
        <v>2057</v>
      </c>
      <c r="I1883" s="527" t="s">
        <v>2060</v>
      </c>
      <c r="J1883" s="527" t="s">
        <v>2053</v>
      </c>
      <c r="K1883" s="527" t="s">
        <v>2048</v>
      </c>
      <c r="L1883" s="402" t="s">
        <v>930</v>
      </c>
      <c r="M1883" s="501" t="s">
        <v>1969</v>
      </c>
      <c r="N1883" s="501" t="s">
        <v>1630</v>
      </c>
      <c r="O1883" t="s">
        <v>930</v>
      </c>
      <c r="P1883" t="e">
        <v>#N/A</v>
      </c>
      <c r="Q1883" s="493">
        <v>-34601.35</v>
      </c>
      <c r="R1883">
        <v>30</v>
      </c>
      <c r="U1883" s="500" t="s">
        <v>206</v>
      </c>
      <c r="V1883" s="501">
        <v>0</v>
      </c>
    </row>
    <row r="1884" spans="1:22">
      <c r="L1884" s="402"/>
      <c r="Q1884" s="493" t="s">
        <v>2047</v>
      </c>
    </row>
    <row r="1885" spans="1:22" ht="15.5">
      <c r="A1885" s="508">
        <v>9</v>
      </c>
      <c r="B1885" s="531" t="s">
        <v>2095</v>
      </c>
      <c r="C1885" s="531" t="s">
        <v>2048</v>
      </c>
      <c r="D1885" s="531" t="s">
        <v>2096</v>
      </c>
      <c r="E1885" s="531" t="s">
        <v>2060</v>
      </c>
      <c r="F1885" s="531" t="s">
        <v>2060</v>
      </c>
      <c r="G1885" s="531" t="s">
        <v>2057</v>
      </c>
      <c r="H1885" s="531" t="s">
        <v>2057</v>
      </c>
      <c r="I1885" s="531" t="s">
        <v>2060</v>
      </c>
      <c r="J1885" s="531" t="s">
        <v>2071</v>
      </c>
      <c r="K1885" s="505"/>
      <c r="L1885" s="402"/>
      <c r="M1885" s="505" t="s">
        <v>3827</v>
      </c>
      <c r="N1885" s="505" t="s">
        <v>1629</v>
      </c>
      <c r="Q1885" s="493" t="s">
        <v>2047</v>
      </c>
    </row>
    <row r="1886" spans="1:22" ht="15.5">
      <c r="A1886" s="508">
        <v>10</v>
      </c>
      <c r="B1886" s="527" t="s">
        <v>2095</v>
      </c>
      <c r="C1886" s="527" t="s">
        <v>2048</v>
      </c>
      <c r="D1886" s="527" t="s">
        <v>2096</v>
      </c>
      <c r="E1886" s="527" t="s">
        <v>2060</v>
      </c>
      <c r="F1886" s="527" t="s">
        <v>2060</v>
      </c>
      <c r="G1886" s="527" t="s">
        <v>2057</v>
      </c>
      <c r="H1886" s="527" t="s">
        <v>2057</v>
      </c>
      <c r="I1886" s="527" t="s">
        <v>2060</v>
      </c>
      <c r="J1886" s="527" t="s">
        <v>2071</v>
      </c>
      <c r="K1886" s="527" t="s">
        <v>2048</v>
      </c>
      <c r="L1886" s="402" t="s">
        <v>995</v>
      </c>
      <c r="M1886" s="501" t="s">
        <v>1974</v>
      </c>
      <c r="N1886" s="501" t="s">
        <v>1629</v>
      </c>
      <c r="O1886" t="s">
        <v>995</v>
      </c>
      <c r="P1886" t="e">
        <v>#N/A</v>
      </c>
      <c r="Q1886" s="493">
        <v>-174521363</v>
      </c>
      <c r="R1886">
        <v>30</v>
      </c>
      <c r="U1886" s="500" t="s">
        <v>206</v>
      </c>
      <c r="V1886" s="501">
        <v>0</v>
      </c>
    </row>
    <row r="1887" spans="1:22" ht="15.5">
      <c r="A1887" s="508">
        <v>10</v>
      </c>
      <c r="B1887" s="527" t="s">
        <v>2095</v>
      </c>
      <c r="C1887" s="527" t="s">
        <v>2048</v>
      </c>
      <c r="D1887" s="527" t="s">
        <v>2096</v>
      </c>
      <c r="E1887" s="527" t="s">
        <v>2060</v>
      </c>
      <c r="F1887" s="527" t="s">
        <v>2060</v>
      </c>
      <c r="G1887" s="527" t="s">
        <v>2057</v>
      </c>
      <c r="H1887" s="527" t="s">
        <v>2057</v>
      </c>
      <c r="I1887" s="527" t="s">
        <v>2060</v>
      </c>
      <c r="J1887" s="527" t="s">
        <v>2071</v>
      </c>
      <c r="K1887" s="527" t="s">
        <v>2048</v>
      </c>
      <c r="L1887" s="402" t="s">
        <v>996</v>
      </c>
      <c r="M1887" s="501" t="s">
        <v>1974</v>
      </c>
      <c r="N1887" s="501" t="s">
        <v>1629</v>
      </c>
      <c r="O1887" t="s">
        <v>996</v>
      </c>
      <c r="P1887" t="e">
        <v>#N/A</v>
      </c>
      <c r="Q1887" s="493">
        <v>-1068128355.95</v>
      </c>
      <c r="R1887">
        <v>30</v>
      </c>
      <c r="U1887" s="500" t="s">
        <v>206</v>
      </c>
      <c r="V1887" s="501">
        <v>0</v>
      </c>
    </row>
    <row r="1888" spans="1:22">
      <c r="L1888" s="402"/>
      <c r="Q1888" s="493" t="s">
        <v>2047</v>
      </c>
    </row>
    <row r="1889" spans="1:22" ht="15.5">
      <c r="A1889" s="508">
        <v>9</v>
      </c>
      <c r="B1889" s="531" t="s">
        <v>2095</v>
      </c>
      <c r="C1889" s="531" t="s">
        <v>2048</v>
      </c>
      <c r="D1889" s="531" t="s">
        <v>2096</v>
      </c>
      <c r="E1889" s="531" t="s">
        <v>2060</v>
      </c>
      <c r="F1889" s="531" t="s">
        <v>2060</v>
      </c>
      <c r="G1889" s="531" t="s">
        <v>2057</v>
      </c>
      <c r="H1889" s="531" t="s">
        <v>2057</v>
      </c>
      <c r="I1889" s="531" t="s">
        <v>2060</v>
      </c>
      <c r="J1889" s="531" t="s">
        <v>2079</v>
      </c>
      <c r="K1889" s="505"/>
      <c r="L1889" s="402"/>
      <c r="M1889" s="505" t="s">
        <v>3828</v>
      </c>
      <c r="N1889" s="505" t="s">
        <v>1624</v>
      </c>
      <c r="Q1889" s="493" t="s">
        <v>2047</v>
      </c>
    </row>
    <row r="1890" spans="1:22" ht="15.5">
      <c r="A1890" s="508">
        <v>10</v>
      </c>
      <c r="B1890" s="527" t="s">
        <v>2095</v>
      </c>
      <c r="C1890" s="527" t="s">
        <v>2048</v>
      </c>
      <c r="D1890" s="527" t="s">
        <v>2096</v>
      </c>
      <c r="E1890" s="527" t="s">
        <v>2060</v>
      </c>
      <c r="F1890" s="527" t="s">
        <v>2060</v>
      </c>
      <c r="G1890" s="527" t="s">
        <v>2057</v>
      </c>
      <c r="H1890" s="527" t="s">
        <v>2057</v>
      </c>
      <c r="I1890" s="527" t="s">
        <v>2060</v>
      </c>
      <c r="J1890" s="527" t="s">
        <v>2079</v>
      </c>
      <c r="K1890" s="527" t="s">
        <v>2048</v>
      </c>
      <c r="L1890" s="402" t="s">
        <v>940</v>
      </c>
      <c r="M1890" s="501" t="s">
        <v>1975</v>
      </c>
      <c r="N1890" s="501" t="s">
        <v>1624</v>
      </c>
      <c r="O1890" t="s">
        <v>940</v>
      </c>
      <c r="P1890" t="e">
        <v>#N/A</v>
      </c>
      <c r="Q1890" s="493">
        <v>-949883608.25</v>
      </c>
      <c r="R1890">
        <v>30</v>
      </c>
      <c r="U1890" s="500" t="s">
        <v>206</v>
      </c>
      <c r="V1890" s="501">
        <v>0</v>
      </c>
    </row>
    <row r="1891" spans="1:22" ht="15.5">
      <c r="A1891" s="508">
        <v>10</v>
      </c>
      <c r="B1891" s="527" t="s">
        <v>2095</v>
      </c>
      <c r="C1891" s="527" t="s">
        <v>2048</v>
      </c>
      <c r="D1891" s="527" t="s">
        <v>2096</v>
      </c>
      <c r="E1891" s="527" t="s">
        <v>2060</v>
      </c>
      <c r="F1891" s="527" t="s">
        <v>2060</v>
      </c>
      <c r="G1891" s="527" t="s">
        <v>2057</v>
      </c>
      <c r="H1891" s="527" t="s">
        <v>2057</v>
      </c>
      <c r="I1891" s="527" t="s">
        <v>2060</v>
      </c>
      <c r="J1891" s="527" t="s">
        <v>2079</v>
      </c>
      <c r="K1891" s="527" t="s">
        <v>2048</v>
      </c>
      <c r="L1891" s="402" t="s">
        <v>992</v>
      </c>
      <c r="M1891" s="501" t="s">
        <v>1975</v>
      </c>
      <c r="N1891" s="501" t="s">
        <v>1624</v>
      </c>
      <c r="O1891" t="s">
        <v>992</v>
      </c>
      <c r="P1891" t="e">
        <v>#N/A</v>
      </c>
      <c r="Q1891" s="493">
        <v>-57277625.189999998</v>
      </c>
      <c r="R1891">
        <v>30</v>
      </c>
      <c r="U1891" s="500" t="s">
        <v>206</v>
      </c>
      <c r="V1891" s="501">
        <v>0</v>
      </c>
    </row>
    <row r="1892" spans="1:22">
      <c r="L1892" s="402"/>
      <c r="Q1892" s="493" t="s">
        <v>2047</v>
      </c>
    </row>
    <row r="1893" spans="1:22" ht="15.5">
      <c r="A1893" s="508">
        <v>9</v>
      </c>
      <c r="B1893" s="531" t="s">
        <v>2095</v>
      </c>
      <c r="C1893" s="531" t="s">
        <v>2048</v>
      </c>
      <c r="D1893" s="531" t="s">
        <v>2096</v>
      </c>
      <c r="E1893" s="531" t="s">
        <v>2060</v>
      </c>
      <c r="F1893" s="531" t="s">
        <v>2060</v>
      </c>
      <c r="G1893" s="531" t="s">
        <v>2057</v>
      </c>
      <c r="H1893" s="531" t="s">
        <v>2057</v>
      </c>
      <c r="I1893" s="531" t="s">
        <v>2060</v>
      </c>
      <c r="J1893" s="531" t="s">
        <v>2081</v>
      </c>
      <c r="K1893" s="505"/>
      <c r="L1893" s="402"/>
      <c r="M1893" s="505" t="s">
        <v>3829</v>
      </c>
      <c r="N1893" s="505" t="s">
        <v>1621</v>
      </c>
      <c r="Q1893" s="493" t="s">
        <v>2047</v>
      </c>
    </row>
    <row r="1894" spans="1:22" ht="15.5">
      <c r="A1894" s="508">
        <v>10</v>
      </c>
      <c r="B1894" s="527" t="s">
        <v>2095</v>
      </c>
      <c r="C1894" s="527" t="s">
        <v>2048</v>
      </c>
      <c r="D1894" s="527" t="s">
        <v>2096</v>
      </c>
      <c r="E1894" s="527" t="s">
        <v>2060</v>
      </c>
      <c r="F1894" s="527" t="s">
        <v>2060</v>
      </c>
      <c r="G1894" s="527" t="s">
        <v>2057</v>
      </c>
      <c r="H1894" s="527" t="s">
        <v>2057</v>
      </c>
      <c r="I1894" s="527" t="s">
        <v>2060</v>
      </c>
      <c r="J1894" s="527" t="s">
        <v>2081</v>
      </c>
      <c r="K1894" s="527" t="s">
        <v>2048</v>
      </c>
      <c r="L1894" s="402" t="s">
        <v>989</v>
      </c>
      <c r="M1894" s="501" t="s">
        <v>1972</v>
      </c>
      <c r="N1894" s="501" t="s">
        <v>1621</v>
      </c>
      <c r="O1894" t="s">
        <v>989</v>
      </c>
      <c r="P1894" t="e">
        <v>#N/A</v>
      </c>
      <c r="Q1894" s="493">
        <v>-24824.55</v>
      </c>
      <c r="R1894">
        <v>30</v>
      </c>
      <c r="U1894" s="500" t="s">
        <v>206</v>
      </c>
      <c r="V1894" s="501">
        <v>0</v>
      </c>
    </row>
    <row r="1895" spans="1:22">
      <c r="L1895" s="402"/>
      <c r="Q1895" s="493" t="s">
        <v>2047</v>
      </c>
    </row>
    <row r="1896" spans="1:22" ht="15.5">
      <c r="A1896" s="508">
        <v>9</v>
      </c>
      <c r="B1896" s="531" t="s">
        <v>2095</v>
      </c>
      <c r="C1896" s="531" t="s">
        <v>2048</v>
      </c>
      <c r="D1896" s="531" t="s">
        <v>2096</v>
      </c>
      <c r="E1896" s="531" t="s">
        <v>2060</v>
      </c>
      <c r="F1896" s="531" t="s">
        <v>2060</v>
      </c>
      <c r="G1896" s="531" t="s">
        <v>2057</v>
      </c>
      <c r="H1896" s="531" t="s">
        <v>2057</v>
      </c>
      <c r="I1896" s="531" t="s">
        <v>2060</v>
      </c>
      <c r="J1896" s="531" t="s">
        <v>2110</v>
      </c>
      <c r="K1896" s="505"/>
      <c r="L1896" s="402"/>
      <c r="M1896" s="505" t="s">
        <v>3830</v>
      </c>
      <c r="N1896" s="505" t="s">
        <v>1622</v>
      </c>
      <c r="Q1896" s="493" t="s">
        <v>2047</v>
      </c>
    </row>
    <row r="1897" spans="1:22" ht="15.5">
      <c r="A1897" s="508">
        <v>10</v>
      </c>
      <c r="B1897" s="527" t="s">
        <v>2095</v>
      </c>
      <c r="C1897" s="527" t="s">
        <v>2048</v>
      </c>
      <c r="D1897" s="527" t="s">
        <v>2096</v>
      </c>
      <c r="E1897" s="527" t="s">
        <v>2060</v>
      </c>
      <c r="F1897" s="527" t="s">
        <v>2060</v>
      </c>
      <c r="G1897" s="527" t="s">
        <v>2057</v>
      </c>
      <c r="H1897" s="527" t="s">
        <v>2057</v>
      </c>
      <c r="I1897" s="527" t="s">
        <v>2060</v>
      </c>
      <c r="J1897" s="527" t="s">
        <v>2110</v>
      </c>
      <c r="K1897" s="527" t="s">
        <v>2048</v>
      </c>
      <c r="L1897" s="402" t="s">
        <v>990</v>
      </c>
      <c r="M1897" s="501" t="s">
        <v>1971</v>
      </c>
      <c r="N1897" s="501" t="s">
        <v>1622</v>
      </c>
      <c r="O1897" t="s">
        <v>990</v>
      </c>
      <c r="P1897" t="e">
        <v>#N/A</v>
      </c>
      <c r="Q1897" s="493">
        <v>-10266.459999999999</v>
      </c>
      <c r="R1897">
        <v>30</v>
      </c>
      <c r="U1897" s="500" t="s">
        <v>206</v>
      </c>
      <c r="V1897" s="501">
        <v>0</v>
      </c>
    </row>
    <row r="1898" spans="1:22">
      <c r="L1898" s="402"/>
      <c r="Q1898" s="493" t="s">
        <v>2047</v>
      </c>
    </row>
    <row r="1899" spans="1:22" ht="15.5">
      <c r="A1899" s="508">
        <v>9</v>
      </c>
      <c r="B1899" s="531" t="s">
        <v>2095</v>
      </c>
      <c r="C1899" s="531" t="s">
        <v>2048</v>
      </c>
      <c r="D1899" s="531" t="s">
        <v>2096</v>
      </c>
      <c r="E1899" s="531" t="s">
        <v>2060</v>
      </c>
      <c r="F1899" s="531" t="s">
        <v>2060</v>
      </c>
      <c r="G1899" s="531" t="s">
        <v>2057</v>
      </c>
      <c r="H1899" s="531" t="s">
        <v>2057</v>
      </c>
      <c r="I1899" s="531" t="s">
        <v>2060</v>
      </c>
      <c r="J1899" s="531" t="s">
        <v>2115</v>
      </c>
      <c r="K1899" s="505"/>
      <c r="L1899" s="402"/>
      <c r="M1899" s="505" t="s">
        <v>3831</v>
      </c>
      <c r="N1899" s="505" t="s">
        <v>3797</v>
      </c>
      <c r="Q1899" s="493" t="s">
        <v>2047</v>
      </c>
    </row>
    <row r="1900" spans="1:22" ht="15.5">
      <c r="A1900" s="508">
        <v>10</v>
      </c>
      <c r="B1900" s="527" t="s">
        <v>2095</v>
      </c>
      <c r="C1900" s="527" t="s">
        <v>2048</v>
      </c>
      <c r="D1900" s="527" t="s">
        <v>2096</v>
      </c>
      <c r="E1900" s="527" t="s">
        <v>2060</v>
      </c>
      <c r="F1900" s="527" t="s">
        <v>2060</v>
      </c>
      <c r="G1900" s="527" t="s">
        <v>2057</v>
      </c>
      <c r="H1900" s="527" t="s">
        <v>2057</v>
      </c>
      <c r="I1900" s="527" t="s">
        <v>2060</v>
      </c>
      <c r="J1900" s="527" t="s">
        <v>2115</v>
      </c>
      <c r="K1900" s="527" t="s">
        <v>2048</v>
      </c>
      <c r="L1900" s="402" t="s">
        <v>3832</v>
      </c>
      <c r="M1900" s="501" t="s">
        <v>3833</v>
      </c>
      <c r="N1900" s="501" t="s">
        <v>3797</v>
      </c>
      <c r="O1900" t="s">
        <v>3832</v>
      </c>
      <c r="P1900" t="e">
        <v>#N/A</v>
      </c>
      <c r="Q1900" s="493">
        <v>0</v>
      </c>
      <c r="R1900">
        <v>30</v>
      </c>
      <c r="U1900" s="500" t="s">
        <v>206</v>
      </c>
      <c r="V1900" s="501">
        <v>0</v>
      </c>
    </row>
    <row r="1901" spans="1:22">
      <c r="L1901" s="402"/>
      <c r="Q1901" s="493" t="s">
        <v>2047</v>
      </c>
    </row>
    <row r="1902" spans="1:22" ht="15.5">
      <c r="A1902" s="508">
        <v>9</v>
      </c>
      <c r="B1902" s="531" t="s">
        <v>2095</v>
      </c>
      <c r="C1902" s="531" t="s">
        <v>2048</v>
      </c>
      <c r="D1902" s="531" t="s">
        <v>2096</v>
      </c>
      <c r="E1902" s="531" t="s">
        <v>2060</v>
      </c>
      <c r="F1902" s="531" t="s">
        <v>2060</v>
      </c>
      <c r="G1902" s="531" t="s">
        <v>2057</v>
      </c>
      <c r="H1902" s="531" t="s">
        <v>2057</v>
      </c>
      <c r="I1902" s="531" t="s">
        <v>2060</v>
      </c>
      <c r="J1902" s="531" t="s">
        <v>2119</v>
      </c>
      <c r="K1902" s="505"/>
      <c r="L1902" s="402"/>
      <c r="M1902" s="505" t="s">
        <v>3834</v>
      </c>
      <c r="N1902" s="505" t="s">
        <v>1627</v>
      </c>
      <c r="Q1902" s="493" t="s">
        <v>2047</v>
      </c>
    </row>
    <row r="1903" spans="1:22" ht="15.5">
      <c r="A1903" s="508">
        <v>10</v>
      </c>
      <c r="B1903" s="527" t="s">
        <v>2095</v>
      </c>
      <c r="C1903" s="527" t="s">
        <v>2048</v>
      </c>
      <c r="D1903" s="527" t="s">
        <v>2096</v>
      </c>
      <c r="E1903" s="527" t="s">
        <v>2060</v>
      </c>
      <c r="F1903" s="527" t="s">
        <v>2060</v>
      </c>
      <c r="G1903" s="527" t="s">
        <v>2057</v>
      </c>
      <c r="H1903" s="527" t="s">
        <v>2057</v>
      </c>
      <c r="I1903" s="527" t="s">
        <v>2060</v>
      </c>
      <c r="J1903" s="527" t="s">
        <v>2119</v>
      </c>
      <c r="K1903" s="527" t="s">
        <v>2048</v>
      </c>
      <c r="L1903" s="402" t="s">
        <v>991</v>
      </c>
      <c r="M1903" s="501" t="s">
        <v>1973</v>
      </c>
      <c r="N1903" s="501" t="s">
        <v>1627</v>
      </c>
      <c r="O1903" t="s">
        <v>991</v>
      </c>
      <c r="P1903" t="e">
        <v>#N/A</v>
      </c>
      <c r="Q1903" s="493">
        <v>-921757.3</v>
      </c>
      <c r="R1903">
        <v>30</v>
      </c>
      <c r="U1903" s="500" t="s">
        <v>206</v>
      </c>
      <c r="V1903" s="501">
        <v>0</v>
      </c>
    </row>
    <row r="1904" spans="1:22">
      <c r="Q1904" s="493" t="s">
        <v>2047</v>
      </c>
    </row>
    <row r="1905" spans="17:17">
      <c r="Q1905" s="493" t="s">
        <v>2047</v>
      </c>
    </row>
    <row r="1906" spans="17:17">
      <c r="Q1906" s="493" t="s">
        <v>2047</v>
      </c>
    </row>
    <row r="1907" spans="17:17">
      <c r="Q1907" s="493" t="s">
        <v>2047</v>
      </c>
    </row>
    <row r="1908" spans="17:17">
      <c r="Q1908" s="493" t="s">
        <v>2047</v>
      </c>
    </row>
    <row r="1909" spans="17:17">
      <c r="Q1909" s="493" t="s">
        <v>2047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pageSetUpPr fitToPage="1"/>
  </sheetPr>
  <dimension ref="A1:V55"/>
  <sheetViews>
    <sheetView showGridLines="0" view="pageBreakPreview" topLeftCell="A3" zoomScale="90" zoomScaleNormal="80" zoomScaleSheetLayoutView="90" workbookViewId="0">
      <selection activeCell="D20" sqref="D20"/>
    </sheetView>
  </sheetViews>
  <sheetFormatPr baseColWidth="10" defaultColWidth="11.453125" defaultRowHeight="14.5"/>
  <cols>
    <col min="1" max="2" width="1.54296875" customWidth="1"/>
    <col min="3" max="3" width="1.81640625" customWidth="1"/>
    <col min="4" max="4" width="55.54296875" customWidth="1"/>
    <col min="5" max="5" width="8.1796875" hidden="1" customWidth="1"/>
    <col min="6" max="6" width="5.36328125" customWidth="1"/>
    <col min="7" max="7" width="14" style="385" hidden="1" customWidth="1"/>
    <col min="8" max="8" width="1.453125" hidden="1" customWidth="1"/>
    <col min="9" max="9" width="15.81640625" hidden="1" customWidth="1"/>
    <col min="10" max="10" width="11.54296875" bestFit="1" customWidth="1"/>
    <col min="11" max="11" width="1.1796875" customWidth="1"/>
    <col min="12" max="12" width="11.54296875" bestFit="1" customWidth="1"/>
    <col min="13" max="13" width="16.1796875" customWidth="1"/>
    <col min="14" max="14" width="11.1796875" hidden="1" customWidth="1"/>
    <col min="15" max="15" width="13.54296875" bestFit="1" customWidth="1"/>
    <col min="16" max="16" width="16.1796875" hidden="1" customWidth="1"/>
    <col min="17" max="17" width="17.54296875" hidden="1" customWidth="1"/>
    <col min="18" max="18" width="13.1796875" hidden="1" customWidth="1"/>
    <col min="19" max="19" width="12.54296875" hidden="1" customWidth="1"/>
    <col min="20" max="20" width="10.1796875" hidden="1" customWidth="1"/>
    <col min="21" max="21" width="11.54296875" hidden="1" customWidth="1"/>
  </cols>
  <sheetData>
    <row r="1" spans="1:21" s="215" customFormat="1" ht="20.25" customHeight="1">
      <c r="A1" s="257" t="s">
        <v>4561</v>
      </c>
      <c r="B1" s="214"/>
      <c r="C1" s="364"/>
      <c r="D1" s="14"/>
      <c r="E1" s="5"/>
      <c r="F1" s="5"/>
      <c r="G1" s="5"/>
      <c r="H1" s="14"/>
      <c r="I1" s="5"/>
      <c r="J1" s="5"/>
    </row>
    <row r="2" spans="1:21" s="127" customFormat="1" ht="20.25" customHeight="1">
      <c r="A2" s="248"/>
      <c r="H2" s="128"/>
    </row>
    <row r="3" spans="1:21" s="127" customFormat="1" ht="20.25" customHeight="1">
      <c r="A3" s="276" t="s">
        <v>4585</v>
      </c>
      <c r="B3" s="277"/>
      <c r="C3" s="129"/>
      <c r="D3" s="129"/>
      <c r="E3" s="129"/>
      <c r="F3" s="129"/>
      <c r="G3" s="129"/>
      <c r="H3" s="130"/>
      <c r="I3" s="129"/>
      <c r="J3" s="129"/>
    </row>
    <row r="4" spans="1:21" s="132" customFormat="1" ht="20.25" customHeight="1">
      <c r="A4" s="606" t="s">
        <v>4582</v>
      </c>
      <c r="B4" s="278"/>
      <c r="C4" s="131"/>
      <c r="D4" s="131"/>
      <c r="E4" s="131"/>
      <c r="F4" s="131"/>
      <c r="G4" s="131"/>
      <c r="H4" s="295"/>
      <c r="I4" s="131"/>
      <c r="J4" s="131"/>
      <c r="O4" s="127"/>
      <c r="P4" s="127"/>
      <c r="Q4" s="127"/>
      <c r="R4" s="483"/>
    </row>
    <row r="5" spans="1:21" s="131" customFormat="1" ht="20.25" customHeight="1">
      <c r="A5" s="273" t="s">
        <v>1555</v>
      </c>
      <c r="B5" s="275"/>
      <c r="C5" s="133"/>
      <c r="D5" s="133"/>
      <c r="E5" s="133"/>
      <c r="F5" s="133"/>
      <c r="G5" s="133"/>
      <c r="H5" s="134"/>
      <c r="I5" s="133"/>
      <c r="J5" s="133"/>
      <c r="K5" s="133"/>
      <c r="L5" s="133"/>
    </row>
    <row r="6" spans="1:21" ht="15.5">
      <c r="A6" s="320"/>
      <c r="B6" s="321"/>
      <c r="C6" s="321"/>
      <c r="D6" s="321"/>
      <c r="E6" s="321"/>
      <c r="F6" s="321"/>
      <c r="G6" s="323"/>
      <c r="H6" s="323"/>
      <c r="I6" s="323"/>
      <c r="J6" s="323"/>
      <c r="K6" s="323"/>
      <c r="L6" s="323"/>
      <c r="N6" s="434"/>
      <c r="O6" s="434"/>
      <c r="P6" s="434"/>
      <c r="Q6" s="434"/>
      <c r="R6" s="434"/>
      <c r="S6" s="434"/>
      <c r="T6" s="435"/>
      <c r="U6" s="435"/>
    </row>
    <row r="7" spans="1:21" ht="15.5">
      <c r="A7" s="322"/>
      <c r="B7" s="322"/>
      <c r="C7" s="322"/>
      <c r="D7" s="322"/>
      <c r="E7" s="322"/>
      <c r="F7" s="323" t="s">
        <v>4538</v>
      </c>
      <c r="G7" s="382">
        <v>2022</v>
      </c>
      <c r="H7" s="323"/>
      <c r="I7" s="382">
        <v>2021</v>
      </c>
      <c r="J7" s="382">
        <v>2024</v>
      </c>
      <c r="K7" s="323"/>
      <c r="L7" s="382">
        <v>2023</v>
      </c>
      <c r="N7" s="434">
        <v>2022</v>
      </c>
      <c r="O7" s="434"/>
      <c r="P7" s="434">
        <v>2021</v>
      </c>
      <c r="Q7" s="434">
        <v>2021</v>
      </c>
      <c r="R7" s="434">
        <v>2021</v>
      </c>
      <c r="S7" s="434">
        <v>2021</v>
      </c>
      <c r="T7" s="436">
        <v>2022</v>
      </c>
      <c r="U7" s="436">
        <v>2021</v>
      </c>
    </row>
    <row r="8" spans="1:21" ht="15.5">
      <c r="A8" s="322"/>
      <c r="B8" s="322"/>
      <c r="C8" s="322"/>
      <c r="D8" s="322"/>
      <c r="E8" s="322"/>
      <c r="F8" s="323"/>
      <c r="G8" s="706" t="s">
        <v>448</v>
      </c>
      <c r="H8" s="706"/>
      <c r="I8" s="706"/>
      <c r="J8" s="706"/>
      <c r="K8" s="706"/>
      <c r="L8" s="706"/>
    </row>
    <row r="9" spans="1:21" ht="15.5">
      <c r="A9" s="655"/>
      <c r="B9" s="127"/>
      <c r="C9" s="127"/>
      <c r="D9" s="127"/>
      <c r="E9" s="321"/>
      <c r="F9" s="321"/>
      <c r="G9" s="383"/>
      <c r="H9" s="320"/>
      <c r="I9" s="324"/>
    </row>
    <row r="10" spans="1:21" ht="15.5">
      <c r="A10" s="460" t="s">
        <v>1792</v>
      </c>
      <c r="B10" s="127"/>
      <c r="C10" s="127"/>
      <c r="D10" s="127"/>
      <c r="E10" s="127"/>
      <c r="F10" s="130"/>
      <c r="G10" s="423">
        <v>1099394</v>
      </c>
      <c r="H10" s="471"/>
      <c r="I10" s="423">
        <v>947903</v>
      </c>
      <c r="J10" s="423">
        <v>1470696.25</v>
      </c>
      <c r="K10" s="458"/>
      <c r="L10" s="325">
        <v>448195</v>
      </c>
      <c r="N10" s="441">
        <v>1099394</v>
      </c>
      <c r="O10" s="441"/>
      <c r="P10" s="441">
        <v>3381470</v>
      </c>
      <c r="Q10" s="441">
        <v>2789840</v>
      </c>
      <c r="R10" s="441">
        <v>1841937</v>
      </c>
      <c r="S10" s="441">
        <v>841708</v>
      </c>
      <c r="T10" s="438">
        <v>1062973</v>
      </c>
      <c r="U10" s="439">
        <v>947903</v>
      </c>
    </row>
    <row r="11" spans="1:21" ht="12" customHeight="1">
      <c r="A11" s="131"/>
      <c r="B11" s="12"/>
      <c r="C11" s="129"/>
      <c r="D11" s="129"/>
      <c r="E11" s="129"/>
      <c r="F11" s="130"/>
      <c r="G11" s="472"/>
      <c r="H11" s="473"/>
      <c r="I11" s="472"/>
      <c r="J11" s="687"/>
      <c r="K11" s="458"/>
      <c r="L11" s="458"/>
      <c r="N11" s="440"/>
      <c r="O11" s="440"/>
      <c r="P11" s="440"/>
      <c r="Q11" s="440"/>
      <c r="R11" s="440"/>
      <c r="S11" s="440"/>
      <c r="T11" s="438">
        <v>0</v>
      </c>
      <c r="U11" s="440"/>
    </row>
    <row r="12" spans="1:21" ht="15.5">
      <c r="A12" s="131" t="s">
        <v>4571</v>
      </c>
      <c r="B12" s="129"/>
      <c r="C12" s="129"/>
      <c r="D12" s="129"/>
      <c r="E12" s="129"/>
      <c r="F12" s="130"/>
      <c r="G12" s="472"/>
      <c r="H12" s="473"/>
      <c r="I12" s="472"/>
      <c r="J12" s="687"/>
      <c r="K12" s="458"/>
      <c r="L12" s="458"/>
      <c r="N12" s="440"/>
      <c r="O12" s="440"/>
      <c r="P12" s="440"/>
      <c r="Q12" s="440"/>
      <c r="R12" s="440"/>
      <c r="S12" s="440"/>
      <c r="T12" s="438">
        <v>0</v>
      </c>
      <c r="U12" s="440"/>
    </row>
    <row r="13" spans="1:21" ht="15.5">
      <c r="A13" s="131" t="s">
        <v>4537</v>
      </c>
      <c r="B13" s="129"/>
      <c r="C13" s="129"/>
      <c r="D13" s="129"/>
      <c r="E13" s="129"/>
      <c r="F13" s="130"/>
      <c r="G13" s="472"/>
      <c r="H13" s="473"/>
      <c r="I13" s="472"/>
      <c r="J13" s="687"/>
      <c r="K13" s="458"/>
      <c r="L13" s="458"/>
      <c r="M13" s="385"/>
      <c r="N13" s="440"/>
      <c r="O13" s="440"/>
      <c r="P13" s="440"/>
      <c r="Q13" s="440"/>
      <c r="R13" s="440"/>
      <c r="S13" s="440"/>
      <c r="T13" s="438">
        <v>0</v>
      </c>
      <c r="U13" s="440"/>
    </row>
    <row r="14" spans="1:21" ht="15.5">
      <c r="A14" s="131"/>
      <c r="B14" s="131" t="s">
        <v>4595</v>
      </c>
      <c r="C14" s="129"/>
      <c r="D14" s="129"/>
      <c r="E14" s="129"/>
      <c r="F14" s="130"/>
      <c r="G14" s="472"/>
      <c r="H14" s="473"/>
      <c r="I14" s="472"/>
      <c r="J14" s="687"/>
      <c r="K14" s="458"/>
      <c r="L14" s="458"/>
      <c r="M14" s="385"/>
      <c r="N14" s="440"/>
      <c r="O14" s="440"/>
      <c r="P14" s="440"/>
      <c r="Q14" s="440"/>
      <c r="R14" s="440"/>
      <c r="S14" s="440"/>
      <c r="T14" s="438">
        <v>0</v>
      </c>
      <c r="U14" s="440"/>
    </row>
    <row r="15" spans="1:21" ht="15.5">
      <c r="A15" s="129"/>
      <c r="B15" s="127"/>
      <c r="C15" s="129" t="s">
        <v>4597</v>
      </c>
      <c r="D15" s="129"/>
      <c r="E15" s="129"/>
      <c r="F15" s="385"/>
      <c r="G15" s="255">
        <v>0</v>
      </c>
      <c r="H15" s="473"/>
      <c r="I15" s="423">
        <v>6050</v>
      </c>
      <c r="J15" s="687"/>
      <c r="K15" s="633"/>
      <c r="M15" s="385"/>
      <c r="N15" s="441">
        <v>0</v>
      </c>
      <c r="O15" s="441"/>
      <c r="P15" s="441">
        <v>29750</v>
      </c>
      <c r="Q15" s="441">
        <v>16830</v>
      </c>
      <c r="R15" s="441">
        <v>10780</v>
      </c>
      <c r="S15" s="441">
        <v>10200</v>
      </c>
      <c r="T15" s="438">
        <v>-6120</v>
      </c>
      <c r="U15" s="439">
        <v>6050</v>
      </c>
    </row>
    <row r="16" spans="1:21" ht="18">
      <c r="A16" s="129"/>
      <c r="B16" s="127"/>
      <c r="C16" s="129" t="s">
        <v>4596</v>
      </c>
      <c r="D16" s="129"/>
      <c r="E16" s="129"/>
      <c r="F16" s="130"/>
      <c r="G16" s="255"/>
      <c r="H16" s="473"/>
      <c r="I16" s="423"/>
      <c r="J16" s="669">
        <v>0</v>
      </c>
      <c r="K16" s="633"/>
      <c r="L16" s="423">
        <v>-26520</v>
      </c>
      <c r="M16" s="385"/>
      <c r="N16" s="441"/>
      <c r="O16" s="441"/>
      <c r="P16" s="441"/>
      <c r="Q16" s="441"/>
      <c r="R16" s="441"/>
      <c r="S16" s="441"/>
      <c r="T16" s="438"/>
      <c r="U16" s="439"/>
    </row>
    <row r="17" spans="1:22" ht="15.5" hidden="1">
      <c r="A17" s="129"/>
      <c r="B17" s="127"/>
      <c r="C17" s="129" t="s">
        <v>459</v>
      </c>
      <c r="D17" s="385"/>
      <c r="E17" s="129"/>
      <c r="F17" s="130"/>
      <c r="G17" s="604"/>
      <c r="H17" s="473"/>
      <c r="I17" s="423"/>
      <c r="J17" s="651">
        <v>0</v>
      </c>
      <c r="K17" s="458"/>
      <c r="L17" s="325">
        <v>0</v>
      </c>
      <c r="M17" s="385"/>
      <c r="N17" s="441">
        <v>0</v>
      </c>
      <c r="O17" s="441"/>
      <c r="P17" s="441">
        <v>106851</v>
      </c>
      <c r="Q17" s="441">
        <v>0</v>
      </c>
      <c r="R17" s="441">
        <v>0</v>
      </c>
      <c r="S17" s="441">
        <v>0</v>
      </c>
      <c r="T17" s="438">
        <v>0</v>
      </c>
      <c r="U17" s="441"/>
    </row>
    <row r="18" spans="1:22" ht="18">
      <c r="A18" s="688" t="s">
        <v>4579</v>
      </c>
      <c r="B18" s="129"/>
      <c r="C18" s="129"/>
      <c r="D18" s="129"/>
      <c r="E18" s="129"/>
      <c r="F18" s="130"/>
      <c r="G18" s="605">
        <v>0</v>
      </c>
      <c r="H18" s="473"/>
      <c r="I18" s="423">
        <v>6050</v>
      </c>
      <c r="J18" s="669">
        <v>0</v>
      </c>
      <c r="K18" s="458"/>
      <c r="L18" s="651">
        <v>-26520</v>
      </c>
      <c r="M18" s="385"/>
      <c r="N18" s="441">
        <v>0</v>
      </c>
      <c r="O18" s="441"/>
      <c r="P18" s="441">
        <v>136601</v>
      </c>
      <c r="Q18" s="441">
        <v>16830</v>
      </c>
      <c r="R18" s="441">
        <v>10780</v>
      </c>
      <c r="S18" s="441">
        <v>10200</v>
      </c>
      <c r="T18" s="438">
        <v>-6120</v>
      </c>
      <c r="U18" s="439">
        <v>6050</v>
      </c>
    </row>
    <row r="19" spans="1:22" ht="16" thickBot="1">
      <c r="A19" s="129" t="s">
        <v>4562</v>
      </c>
      <c r="B19" s="129"/>
      <c r="C19" s="129"/>
      <c r="D19" s="129"/>
      <c r="E19" s="129"/>
      <c r="F19" s="130"/>
      <c r="G19" s="399">
        <v>1099394</v>
      </c>
      <c r="H19" s="473"/>
      <c r="I19" s="657">
        <v>953953</v>
      </c>
      <c r="J19" s="399">
        <v>1470696.25</v>
      </c>
      <c r="K19" s="458"/>
      <c r="L19" s="399">
        <v>421675</v>
      </c>
      <c r="M19" s="385"/>
      <c r="N19" s="442">
        <v>1099394</v>
      </c>
      <c r="O19" s="442"/>
      <c r="P19" s="442">
        <v>3518071</v>
      </c>
      <c r="Q19" s="442">
        <v>2806670</v>
      </c>
      <c r="R19" s="442">
        <v>1852717</v>
      </c>
      <c r="S19" s="442">
        <v>851908</v>
      </c>
      <c r="T19" s="438">
        <v>1056853</v>
      </c>
      <c r="U19" s="439">
        <v>953953</v>
      </c>
    </row>
    <row r="20" spans="1:22" ht="16" thickTop="1">
      <c r="A20" s="129"/>
      <c r="B20" s="131"/>
      <c r="C20" s="131"/>
      <c r="D20" s="384"/>
      <c r="E20" s="384"/>
      <c r="F20" s="620"/>
      <c r="G20" s="384"/>
      <c r="H20" s="648"/>
      <c r="I20" s="648"/>
      <c r="J20" s="385"/>
      <c r="M20" s="385"/>
      <c r="O20" s="617"/>
      <c r="Q20" s="461"/>
    </row>
    <row r="21" spans="1:22" ht="15.5">
      <c r="A21" s="129"/>
      <c r="B21" s="129"/>
      <c r="C21" s="129"/>
      <c r="D21" s="129"/>
      <c r="E21" s="322"/>
      <c r="F21" s="326"/>
      <c r="G21" s="384"/>
      <c r="H21" s="648"/>
      <c r="I21" s="648"/>
      <c r="M21" s="385"/>
    </row>
    <row r="22" spans="1:22" ht="15.5">
      <c r="A22" s="460"/>
      <c r="B22" s="460"/>
      <c r="C22" s="460"/>
      <c r="D22" s="460"/>
      <c r="E22" s="459"/>
      <c r="F22" s="459"/>
      <c r="G22" s="459"/>
      <c r="H22" s="460"/>
      <c r="I22" s="460"/>
      <c r="M22" s="385"/>
    </row>
    <row r="23" spans="1:22">
      <c r="A23" s="385"/>
      <c r="B23" s="385"/>
      <c r="C23" s="385"/>
      <c r="D23" s="385"/>
      <c r="E23" s="327"/>
      <c r="F23" s="327"/>
      <c r="H23" s="385"/>
      <c r="I23" s="385"/>
      <c r="M23" s="385"/>
      <c r="S23" s="461"/>
    </row>
    <row r="24" spans="1:22">
      <c r="A24" s="385"/>
      <c r="B24" s="385"/>
      <c r="C24" s="385"/>
      <c r="D24" s="386"/>
      <c r="E24" s="360"/>
      <c r="F24" s="360"/>
      <c r="G24" s="386"/>
      <c r="H24" s="386"/>
      <c r="I24" s="385"/>
      <c r="J24" s="361"/>
      <c r="K24" s="361"/>
      <c r="L24" s="361"/>
      <c r="M24" s="386"/>
      <c r="N24" s="361"/>
      <c r="O24" s="361"/>
      <c r="R24" s="361"/>
      <c r="S24" s="361"/>
      <c r="T24" s="361"/>
      <c r="U24" s="361"/>
    </row>
    <row r="25" spans="1:22">
      <c r="A25" s="385"/>
      <c r="B25" s="385"/>
      <c r="C25" s="385"/>
      <c r="D25" s="385"/>
      <c r="E25" s="327"/>
      <c r="F25" s="327"/>
      <c r="H25" s="385"/>
      <c r="I25" s="385"/>
      <c r="M25" s="385"/>
      <c r="N25" s="458"/>
      <c r="V25" s="361"/>
    </row>
    <row r="26" spans="1:22">
      <c r="A26" s="385"/>
      <c r="B26" s="385"/>
      <c r="C26" s="385"/>
      <c r="D26" s="385"/>
      <c r="E26" s="482"/>
      <c r="F26" s="482"/>
      <c r="G26" s="482"/>
      <c r="H26" s="385"/>
      <c r="I26" s="385"/>
      <c r="J26" s="482"/>
      <c r="K26" s="482"/>
      <c r="L26" s="482"/>
      <c r="M26" s="385"/>
      <c r="N26" s="482"/>
      <c r="O26" s="482"/>
      <c r="P26" s="482"/>
      <c r="Q26" s="482"/>
    </row>
    <row r="27" spans="1:22">
      <c r="A27" s="385"/>
      <c r="B27" s="385"/>
      <c r="C27" s="385"/>
      <c r="D27" s="385"/>
      <c r="E27" s="327"/>
      <c r="F27" s="327"/>
      <c r="H27" s="385"/>
      <c r="I27" s="385"/>
      <c r="M27" s="385"/>
    </row>
    <row r="28" spans="1:22">
      <c r="A28" s="385"/>
      <c r="B28" s="385"/>
      <c r="C28" s="385"/>
      <c r="D28" s="385"/>
      <c r="E28" s="385"/>
      <c r="F28" s="385"/>
      <c r="H28" s="385"/>
      <c r="I28" s="385"/>
      <c r="J28" s="385"/>
      <c r="K28" s="385"/>
      <c r="L28" s="385"/>
      <c r="M28" s="385"/>
      <c r="N28" s="385"/>
      <c r="O28" s="385"/>
      <c r="P28" s="385"/>
      <c r="Q28" s="385"/>
    </row>
    <row r="29" spans="1:22" ht="15.5" hidden="1">
      <c r="A29" s="385"/>
      <c r="B29" s="127"/>
      <c r="C29" s="385"/>
      <c r="D29" s="426"/>
      <c r="E29" s="385"/>
      <c r="F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</row>
    <row r="30" spans="1:22">
      <c r="A30" s="385"/>
      <c r="B30" s="385"/>
      <c r="C30" s="385"/>
      <c r="D30" s="385"/>
      <c r="E30" s="385"/>
      <c r="F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</row>
    <row r="31" spans="1:22">
      <c r="A31" s="385"/>
      <c r="B31" s="385"/>
      <c r="C31" s="385"/>
      <c r="D31" s="385"/>
      <c r="E31" s="385"/>
      <c r="F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</row>
    <row r="32" spans="1:22">
      <c r="A32" s="385"/>
      <c r="B32" s="385"/>
      <c r="C32" s="385"/>
      <c r="D32" s="385"/>
      <c r="E32" s="385"/>
      <c r="F32" s="385"/>
      <c r="H32" s="385">
        <v>15</v>
      </c>
      <c r="I32" s="385"/>
      <c r="J32" s="385"/>
      <c r="K32" s="385"/>
      <c r="L32" s="385"/>
      <c r="M32" s="385"/>
      <c r="N32" s="385"/>
      <c r="O32" s="385"/>
      <c r="P32" s="385"/>
      <c r="Q32" s="385"/>
    </row>
    <row r="33" spans="1:17">
      <c r="A33" s="385"/>
      <c r="B33" s="385"/>
      <c r="C33" s="385"/>
      <c r="D33" s="385"/>
      <c r="E33" s="385"/>
      <c r="F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</row>
    <row r="34" spans="1:17">
      <c r="A34" s="385"/>
      <c r="B34" s="385"/>
      <c r="C34" s="385"/>
      <c r="D34" s="426"/>
      <c r="E34" s="385"/>
      <c r="F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</row>
    <row r="35" spans="1:17">
      <c r="A35" s="385"/>
      <c r="B35" s="385"/>
      <c r="C35" s="385"/>
      <c r="D35" s="385"/>
      <c r="E35" s="385"/>
      <c r="F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</row>
    <row r="36" spans="1:17">
      <c r="A36" s="385"/>
      <c r="B36" s="385"/>
      <c r="C36" s="385"/>
      <c r="D36" s="385"/>
      <c r="E36" s="385"/>
      <c r="F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</row>
    <row r="37" spans="1:17">
      <c r="A37" s="385" t="s">
        <v>1550</v>
      </c>
      <c r="B37" s="385"/>
      <c r="C37" s="385"/>
      <c r="D37" s="385"/>
      <c r="E37" s="385"/>
      <c r="F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</row>
    <row r="38" spans="1:17">
      <c r="A38" s="385"/>
      <c r="B38" s="385"/>
      <c r="C38" s="385"/>
      <c r="D38" s="385"/>
      <c r="E38" s="385"/>
      <c r="F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</row>
    <row r="39" spans="1:17">
      <c r="A39" s="385"/>
      <c r="B39" s="385"/>
      <c r="C39" s="385"/>
      <c r="D39" s="385"/>
      <c r="E39" s="385"/>
      <c r="F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</row>
    <row r="40" spans="1:17">
      <c r="A40" s="385"/>
      <c r="B40" s="385"/>
      <c r="C40" s="385"/>
      <c r="D40" s="385"/>
      <c r="E40" s="385"/>
      <c r="F40" s="385"/>
      <c r="H40" s="385"/>
      <c r="I40" s="650"/>
      <c r="J40" s="385"/>
      <c r="K40" s="385"/>
      <c r="L40" s="385"/>
      <c r="M40" s="385"/>
      <c r="N40" s="385"/>
      <c r="O40" s="385"/>
      <c r="P40" s="385"/>
      <c r="Q40" s="385"/>
    </row>
    <row r="41" spans="1:17">
      <c r="A41" s="385"/>
      <c r="B41" s="385"/>
      <c r="C41" s="385"/>
      <c r="D41" s="385"/>
      <c r="E41" s="385"/>
      <c r="F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</row>
    <row r="42" spans="1:17">
      <c r="A42" s="385" t="s">
        <v>1551</v>
      </c>
      <c r="B42" s="385"/>
      <c r="C42" s="385"/>
      <c r="D42" s="385"/>
      <c r="E42" s="482"/>
      <c r="F42" s="482"/>
      <c r="G42" s="482"/>
      <c r="H42" s="385"/>
      <c r="I42" s="385"/>
      <c r="J42" s="482"/>
      <c r="K42" s="482">
        <v>0</v>
      </c>
      <c r="L42" s="482"/>
      <c r="M42" s="385"/>
      <c r="N42" s="482"/>
      <c r="O42" s="482"/>
      <c r="P42" s="482"/>
      <c r="Q42" s="482">
        <v>0</v>
      </c>
    </row>
    <row r="43" spans="1:17">
      <c r="A43" s="385"/>
      <c r="B43" s="385"/>
      <c r="C43" s="385"/>
      <c r="D43" s="385">
        <v>0</v>
      </c>
      <c r="E43" s="385"/>
      <c r="F43" s="385">
        <v>0</v>
      </c>
      <c r="H43" s="385"/>
      <c r="I43" s="385"/>
      <c r="J43" s="385"/>
      <c r="K43" s="385">
        <v>0</v>
      </c>
      <c r="L43" s="385"/>
      <c r="M43" s="385">
        <v>36393</v>
      </c>
      <c r="N43" s="385"/>
      <c r="O43" s="385">
        <v>207777</v>
      </c>
      <c r="P43" s="385"/>
      <c r="Q43" s="385">
        <v>0</v>
      </c>
    </row>
    <row r="44" spans="1:17">
      <c r="A44" s="385"/>
      <c r="B44" s="385"/>
      <c r="C44" s="385"/>
      <c r="D44" s="385"/>
    </row>
    <row r="45" spans="1:17">
      <c r="A45" s="385"/>
      <c r="B45" s="385"/>
      <c r="C45" s="385"/>
      <c r="D45" s="385"/>
    </row>
    <row r="46" spans="1:17">
      <c r="A46" s="385"/>
      <c r="B46" s="385"/>
      <c r="C46" s="385"/>
      <c r="D46" s="385"/>
    </row>
    <row r="47" spans="1:17">
      <c r="A47" s="385"/>
      <c r="B47" s="385"/>
      <c r="C47" s="385"/>
      <c r="D47" s="385"/>
    </row>
    <row r="48" spans="1:17">
      <c r="A48" s="385"/>
      <c r="B48" s="385"/>
      <c r="C48" s="385"/>
      <c r="D48" s="385"/>
    </row>
    <row r="49" spans="1:16">
      <c r="D49" s="385"/>
    </row>
    <row r="50" spans="1:16">
      <c r="D50" s="385">
        <v>5445604</v>
      </c>
    </row>
    <row r="51" spans="1:16">
      <c r="A51" t="s">
        <v>663</v>
      </c>
      <c r="D51" s="385"/>
    </row>
    <row r="52" spans="1:16">
      <c r="D52" s="385"/>
    </row>
    <row r="55" spans="1:16">
      <c r="P55" s="369"/>
    </row>
  </sheetData>
  <mergeCells count="1">
    <mergeCell ref="G8:L8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 xml:space="preserve">&amp;C&amp;"Calibri,Normal"&amp;8Las notas que se adjuntan son parte integral de estos estados financieros consolidados intermedios condensados.
-4-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fitToPage="1"/>
  </sheetPr>
  <dimension ref="A1:Z94"/>
  <sheetViews>
    <sheetView showGridLines="0" view="pageBreakPreview" zoomScale="80" zoomScaleNormal="80" zoomScaleSheetLayoutView="80" workbookViewId="0">
      <selection activeCell="S14" sqref="S14"/>
    </sheetView>
  </sheetViews>
  <sheetFormatPr baseColWidth="10" defaultColWidth="13" defaultRowHeight="15.5"/>
  <cols>
    <col min="1" max="1" width="79.1796875" style="194" customWidth="1"/>
    <col min="2" max="2" width="7.54296875" style="194" customWidth="1"/>
    <col min="3" max="3" width="1.1796875" style="190" customWidth="1"/>
    <col min="4" max="4" width="15.36328125" style="207" customWidth="1"/>
    <col min="5" max="5" width="1.08984375" style="385" customWidth="1"/>
    <col min="6" max="6" width="12.6328125" style="207" customWidth="1"/>
    <col min="7" max="7" width="1.1796875" customWidth="1"/>
    <col min="8" max="8" width="15" style="207" hidden="1" customWidth="1"/>
    <col min="9" max="9" width="17.81640625" style="207" hidden="1" customWidth="1"/>
    <col min="10" max="10" width="5.1796875" style="190" hidden="1" customWidth="1"/>
    <col min="11" max="11" width="8.984375E-2" style="190" customWidth="1"/>
    <col min="12" max="12" width="13.81640625" style="190" customWidth="1"/>
    <col min="13" max="13" width="1.1796875" customWidth="1"/>
    <col min="14" max="14" width="16.1796875" style="190" customWidth="1"/>
    <col min="15" max="15" width="1.81640625" customWidth="1"/>
    <col min="16" max="16" width="17" style="190" bestFit="1" customWidth="1"/>
    <col min="17" max="17" width="2" customWidth="1"/>
    <col min="18" max="18" width="18" style="207" customWidth="1"/>
    <col min="19" max="21" width="14.81640625" style="190" customWidth="1"/>
    <col min="22" max="22" width="1.1796875" style="190" customWidth="1"/>
    <col min="23" max="23" width="16.54296875" style="207" customWidth="1"/>
    <col min="24" max="24" width="17.1796875" style="189" bestFit="1" customWidth="1"/>
    <col min="25" max="25" width="13" style="189"/>
    <col min="26" max="26" width="13.81640625" style="189" bestFit="1" customWidth="1"/>
    <col min="27" max="16384" width="13" style="189"/>
  </cols>
  <sheetData>
    <row r="1" spans="1:24" s="215" customFormat="1" ht="20.25" customHeight="1">
      <c r="A1" s="257" t="s">
        <v>4561</v>
      </c>
      <c r="B1" s="214"/>
      <c r="C1" s="364"/>
      <c r="D1" s="14"/>
      <c r="E1" s="385"/>
      <c r="F1" s="5"/>
      <c r="G1"/>
      <c r="H1" s="14"/>
      <c r="I1" s="5"/>
      <c r="J1" s="14"/>
      <c r="K1" s="5"/>
      <c r="M1"/>
      <c r="O1"/>
      <c r="Q1"/>
    </row>
    <row r="2" spans="1:24" s="127" customFormat="1" ht="20.25" customHeight="1">
      <c r="A2" s="248"/>
      <c r="E2" s="385"/>
      <c r="G2"/>
      <c r="H2" s="128"/>
      <c r="J2" s="129"/>
      <c r="M2"/>
      <c r="O2"/>
      <c r="Q2"/>
    </row>
    <row r="3" spans="1:24" s="127" customFormat="1" ht="20.25" customHeight="1">
      <c r="A3" s="276" t="s">
        <v>4584</v>
      </c>
      <c r="B3" s="277"/>
      <c r="C3" s="129"/>
      <c r="D3" s="129"/>
      <c r="E3" s="385"/>
      <c r="F3" s="129"/>
      <c r="G3"/>
      <c r="H3" s="130"/>
      <c r="I3" s="129"/>
      <c r="J3" s="129"/>
      <c r="K3" s="129"/>
      <c r="M3"/>
      <c r="O3"/>
      <c r="Q3"/>
    </row>
    <row r="4" spans="1:24" s="132" customFormat="1" ht="20.25" customHeight="1">
      <c r="A4" s="606" t="s">
        <v>4582</v>
      </c>
      <c r="B4" s="278"/>
      <c r="C4" s="131"/>
      <c r="D4" s="131"/>
      <c r="E4" s="385"/>
      <c r="F4" s="131"/>
      <c r="G4"/>
      <c r="H4" s="295"/>
      <c r="I4" s="131"/>
      <c r="J4" s="131"/>
      <c r="K4" s="131"/>
      <c r="M4"/>
      <c r="O4"/>
      <c r="Q4"/>
      <c r="S4" s="131"/>
      <c r="T4" s="131"/>
      <c r="U4" s="131"/>
      <c r="V4" s="131"/>
      <c r="W4" s="131"/>
    </row>
    <row r="5" spans="1:24" s="131" customFormat="1" ht="20.25" customHeight="1">
      <c r="A5" s="273" t="s">
        <v>1555</v>
      </c>
      <c r="B5" s="275"/>
      <c r="C5" s="133"/>
      <c r="D5" s="133"/>
      <c r="E5" s="677"/>
      <c r="F5" s="133"/>
      <c r="G5" s="678"/>
      <c r="H5" s="134"/>
      <c r="I5" s="133"/>
      <c r="J5" s="133"/>
      <c r="K5" s="133"/>
      <c r="L5" s="133"/>
      <c r="M5" s="678"/>
      <c r="N5" s="133"/>
      <c r="O5" s="678"/>
      <c r="P5" s="133"/>
      <c r="Q5" s="678"/>
      <c r="R5" s="133"/>
    </row>
    <row r="6" spans="1:24">
      <c r="A6" s="253"/>
      <c r="B6" s="253"/>
      <c r="C6" s="253"/>
      <c r="D6" s="253"/>
      <c r="F6" s="253"/>
      <c r="H6" s="253"/>
      <c r="I6" s="253"/>
      <c r="J6" s="253"/>
      <c r="K6" s="253"/>
      <c r="L6" s="253"/>
      <c r="N6" s="253"/>
      <c r="R6" s="253"/>
      <c r="V6" s="253"/>
      <c r="W6" s="253"/>
    </row>
    <row r="7" spans="1:24" ht="12.75" customHeight="1">
      <c r="A7" s="253"/>
      <c r="B7" s="253"/>
      <c r="C7" s="253"/>
      <c r="D7" s="253"/>
      <c r="F7" s="253"/>
      <c r="H7" s="253"/>
      <c r="I7" s="253"/>
      <c r="J7" s="253"/>
      <c r="K7" s="253"/>
      <c r="L7" s="253"/>
      <c r="N7" s="253"/>
      <c r="R7" s="253"/>
      <c r="V7" s="253"/>
      <c r="W7" s="253"/>
    </row>
    <row r="8" spans="1:24" s="191" customFormat="1" ht="17.5">
      <c r="A8" s="328"/>
      <c r="B8" s="328"/>
      <c r="C8" s="329"/>
      <c r="D8" s="329"/>
      <c r="E8" s="385"/>
      <c r="F8" s="329"/>
      <c r="G8"/>
      <c r="H8" s="329"/>
      <c r="I8" s="329"/>
      <c r="J8" s="329"/>
      <c r="K8" s="329"/>
      <c r="L8" s="329" t="s">
        <v>620</v>
      </c>
      <c r="M8"/>
      <c r="N8" s="329" t="s">
        <v>616</v>
      </c>
      <c r="O8"/>
      <c r="P8" s="329"/>
      <c r="Q8"/>
      <c r="R8" s="329"/>
      <c r="S8" s="329"/>
      <c r="T8" s="329"/>
      <c r="U8" s="329"/>
      <c r="V8" s="329"/>
      <c r="W8" s="329"/>
    </row>
    <row r="9" spans="1:24" s="191" customFormat="1" ht="17.5">
      <c r="A9" s="328"/>
      <c r="B9" s="328"/>
      <c r="C9" s="329"/>
      <c r="D9" s="329"/>
      <c r="E9" s="385"/>
      <c r="F9" s="329" t="s">
        <v>153</v>
      </c>
      <c r="G9"/>
      <c r="H9" s="329"/>
      <c r="I9" s="329"/>
      <c r="J9" s="329"/>
      <c r="K9" s="329"/>
      <c r="L9" s="330" t="s">
        <v>154</v>
      </c>
      <c r="M9"/>
      <c r="N9" s="329" t="s">
        <v>457</v>
      </c>
      <c r="O9"/>
      <c r="P9" s="329"/>
      <c r="Q9"/>
      <c r="R9" s="329"/>
      <c r="S9" s="329"/>
      <c r="T9" s="329"/>
      <c r="U9" s="329"/>
      <c r="V9" s="329"/>
      <c r="W9" s="329"/>
    </row>
    <row r="10" spans="1:24" s="191" customFormat="1" ht="17.5">
      <c r="A10" s="328"/>
      <c r="B10" s="621"/>
      <c r="C10" s="329"/>
      <c r="D10" s="329" t="s">
        <v>21</v>
      </c>
      <c r="E10" s="385"/>
      <c r="F10" s="331" t="s">
        <v>152</v>
      </c>
      <c r="G10" s="385"/>
      <c r="H10" s="329" t="s">
        <v>22</v>
      </c>
      <c r="I10" s="329" t="s">
        <v>23</v>
      </c>
      <c r="J10" s="329"/>
      <c r="K10" s="329"/>
      <c r="L10" s="332" t="s">
        <v>618</v>
      </c>
      <c r="M10"/>
      <c r="N10" s="330" t="s">
        <v>447</v>
      </c>
      <c r="O10"/>
      <c r="P10" s="329" t="s">
        <v>165</v>
      </c>
      <c r="Q10"/>
      <c r="R10" s="329" t="s">
        <v>24</v>
      </c>
      <c r="S10" s="329"/>
      <c r="T10" s="329"/>
      <c r="U10" s="329"/>
      <c r="V10" s="329"/>
      <c r="W10" s="329"/>
    </row>
    <row r="11" spans="1:24" s="191" customFormat="1" ht="18.75" customHeight="1">
      <c r="A11" s="328"/>
      <c r="B11" s="328" t="s">
        <v>4538</v>
      </c>
      <c r="C11" s="329"/>
      <c r="D11" s="333" t="s">
        <v>25</v>
      </c>
      <c r="E11" s="385"/>
      <c r="F11" s="333" t="s">
        <v>28</v>
      </c>
      <c r="G11" s="385"/>
      <c r="H11" s="333" t="s">
        <v>26</v>
      </c>
      <c r="I11" s="333" t="s">
        <v>27</v>
      </c>
      <c r="J11" s="329"/>
      <c r="K11" s="329"/>
      <c r="L11" s="334" t="s">
        <v>619</v>
      </c>
      <c r="M11"/>
      <c r="N11" s="334" t="s">
        <v>617</v>
      </c>
      <c r="O11"/>
      <c r="P11" s="333" t="s">
        <v>164</v>
      </c>
      <c r="Q11"/>
      <c r="R11" s="334" t="s">
        <v>29</v>
      </c>
      <c r="S11" s="330"/>
      <c r="T11" s="330"/>
      <c r="U11" s="330"/>
      <c r="V11" s="329"/>
      <c r="W11" s="334"/>
    </row>
    <row r="12" spans="1:24" s="191" customFormat="1" ht="12.75" customHeight="1">
      <c r="A12" s="328"/>
      <c r="B12" s="328"/>
      <c r="C12" s="329"/>
      <c r="D12" s="335"/>
      <c r="E12" s="385"/>
      <c r="F12" s="335"/>
      <c r="G12" s="385"/>
      <c r="H12" s="335"/>
      <c r="I12" s="335"/>
      <c r="J12" s="329"/>
      <c r="K12" s="329"/>
      <c r="L12" s="329"/>
      <c r="M12"/>
      <c r="N12" s="329"/>
      <c r="O12"/>
      <c r="P12" s="329"/>
      <c r="Q12"/>
      <c r="R12" s="335"/>
      <c r="S12" s="329"/>
      <c r="T12" s="329"/>
      <c r="U12" s="329"/>
      <c r="V12" s="329"/>
      <c r="W12" s="335"/>
    </row>
    <row r="13" spans="1:24" s="193" customFormat="1" ht="17.25" customHeight="1">
      <c r="A13" s="398" t="s">
        <v>4586</v>
      </c>
      <c r="B13" s="653"/>
      <c r="C13" s="336"/>
      <c r="D13" s="659">
        <v>150000</v>
      </c>
      <c r="E13" s="660"/>
      <c r="F13" s="659">
        <v>2089458</v>
      </c>
      <c r="G13" s="660"/>
      <c r="H13" s="659" t="e">
        <v>#REF!</v>
      </c>
      <c r="I13" s="659" t="e">
        <v>#REF!</v>
      </c>
      <c r="J13" s="659">
        <v>0</v>
      </c>
      <c r="K13" s="659"/>
      <c r="L13" s="659">
        <v>15508</v>
      </c>
      <c r="M13" s="661"/>
      <c r="N13" s="659">
        <v>175766</v>
      </c>
      <c r="O13" s="661"/>
      <c r="P13" s="659">
        <v>38110039</v>
      </c>
      <c r="Q13" s="661"/>
      <c r="R13" s="659">
        <v>40540771</v>
      </c>
      <c r="S13" s="336"/>
      <c r="T13" s="336"/>
      <c r="U13" s="336"/>
      <c r="V13" s="336"/>
      <c r="W13" s="338"/>
      <c r="X13" s="192"/>
    </row>
    <row r="14" spans="1:24" s="290" customFormat="1" ht="19.5" customHeight="1">
      <c r="A14" s="342" t="s">
        <v>4563</v>
      </c>
      <c r="B14" s="615"/>
      <c r="C14" s="339"/>
      <c r="D14" s="659"/>
      <c r="E14" s="660"/>
      <c r="F14" s="659"/>
      <c r="G14" s="660"/>
      <c r="H14" s="659"/>
      <c r="I14" s="659"/>
      <c r="J14" s="659"/>
      <c r="K14" s="659"/>
      <c r="L14" s="659"/>
      <c r="M14" s="661"/>
      <c r="N14" s="659"/>
      <c r="O14" s="661"/>
      <c r="P14" s="659"/>
      <c r="Q14" s="661"/>
      <c r="R14" s="659"/>
      <c r="S14" s="341"/>
      <c r="T14" s="341"/>
      <c r="U14" s="341"/>
      <c r="V14" s="341"/>
      <c r="W14" s="338"/>
    </row>
    <row r="15" spans="1:24" s="290" customFormat="1" ht="19.5" customHeight="1">
      <c r="A15" s="344" t="s">
        <v>1792</v>
      </c>
      <c r="B15" s="615"/>
      <c r="C15" s="339"/>
      <c r="D15" s="662">
        <v>0</v>
      </c>
      <c r="E15" s="663"/>
      <c r="F15" s="662">
        <v>0</v>
      </c>
      <c r="G15" s="663"/>
      <c r="H15" s="659">
        <v>0</v>
      </c>
      <c r="I15" s="659">
        <v>0</v>
      </c>
      <c r="J15" s="659"/>
      <c r="K15" s="659"/>
      <c r="L15" s="664">
        <v>0</v>
      </c>
      <c r="M15" s="665"/>
      <c r="N15" s="666">
        <v>0</v>
      </c>
      <c r="O15" s="667"/>
      <c r="P15" s="659">
        <v>448195</v>
      </c>
      <c r="Q15" s="667"/>
      <c r="R15" s="659">
        <v>448195</v>
      </c>
      <c r="S15" s="341"/>
      <c r="T15" s="341"/>
      <c r="U15" s="341"/>
      <c r="V15" s="341"/>
      <c r="W15" s="338"/>
    </row>
    <row r="16" spans="1:24" s="290" customFormat="1" ht="19.5" customHeight="1">
      <c r="A16" s="342" t="s">
        <v>4573</v>
      </c>
      <c r="B16" s="615"/>
      <c r="C16" s="339"/>
      <c r="D16" s="666"/>
      <c r="E16" s="660"/>
      <c r="F16" s="666"/>
      <c r="G16" s="660"/>
      <c r="H16" s="659">
        <v>15</v>
      </c>
      <c r="I16" s="659"/>
      <c r="J16" s="659"/>
      <c r="K16" s="659"/>
      <c r="L16" s="666"/>
      <c r="M16" s="661"/>
      <c r="N16" s="659"/>
      <c r="O16" s="661"/>
      <c r="P16" s="668"/>
      <c r="Q16" s="661"/>
      <c r="R16" s="668"/>
      <c r="S16" s="341"/>
      <c r="T16" s="341"/>
      <c r="U16" s="341"/>
      <c r="V16" s="341"/>
      <c r="W16" s="338"/>
    </row>
    <row r="17" spans="1:26" s="290" customFormat="1" ht="18">
      <c r="A17" s="394" t="s">
        <v>4599</v>
      </c>
      <c r="B17" s="615"/>
      <c r="C17" s="339"/>
      <c r="D17" s="666"/>
      <c r="E17" s="660"/>
      <c r="F17" s="666"/>
      <c r="G17" s="660"/>
      <c r="H17" s="659"/>
      <c r="I17" s="659"/>
      <c r="J17" s="659"/>
      <c r="K17" s="659"/>
      <c r="L17" s="666"/>
      <c r="M17" s="661"/>
      <c r="N17" s="659"/>
      <c r="O17" s="661"/>
      <c r="P17" s="659"/>
      <c r="Q17" s="661"/>
      <c r="R17" s="659"/>
      <c r="S17" s="341"/>
      <c r="T17" s="341"/>
      <c r="U17" s="341"/>
      <c r="V17" s="341"/>
      <c r="W17" s="338"/>
    </row>
    <row r="18" spans="1:26" s="290" customFormat="1" ht="18">
      <c r="A18" s="394" t="s">
        <v>4600</v>
      </c>
      <c r="B18" s="615"/>
      <c r="C18" s="339"/>
      <c r="D18" s="669">
        <v>0</v>
      </c>
      <c r="E18" s="660"/>
      <c r="F18" s="669">
        <v>0</v>
      </c>
      <c r="G18" s="660"/>
      <c r="H18" s="659"/>
      <c r="I18" s="659"/>
      <c r="J18" s="659"/>
      <c r="K18" s="659"/>
      <c r="L18" s="672">
        <v>0</v>
      </c>
      <c r="M18" s="661"/>
      <c r="N18" s="670">
        <v>-26520</v>
      </c>
      <c r="O18" s="661"/>
      <c r="P18" s="672">
        <v>0</v>
      </c>
      <c r="Q18" s="661"/>
      <c r="R18" s="670">
        <v>-26520</v>
      </c>
      <c r="S18" s="341"/>
      <c r="T18" s="341"/>
      <c r="U18" s="341"/>
      <c r="V18" s="341"/>
      <c r="W18" s="338"/>
    </row>
    <row r="19" spans="1:26" s="290" customFormat="1" ht="18" hidden="1">
      <c r="A19" s="344" t="s">
        <v>459</v>
      </c>
      <c r="B19" s="615"/>
      <c r="C19" s="339"/>
      <c r="D19" s="669">
        <v>0</v>
      </c>
      <c r="E19" s="660"/>
      <c r="F19" s="669">
        <v>0</v>
      </c>
      <c r="G19" s="660"/>
      <c r="H19" s="670"/>
      <c r="I19" s="671"/>
      <c r="J19" s="659"/>
      <c r="K19" s="659"/>
      <c r="L19" s="670">
        <v>0</v>
      </c>
      <c r="M19" s="661"/>
      <c r="N19" s="669">
        <v>0</v>
      </c>
      <c r="O19" s="661"/>
      <c r="P19" s="672">
        <v>0</v>
      </c>
      <c r="Q19" s="661"/>
      <c r="R19" s="670">
        <v>0</v>
      </c>
      <c r="S19" s="337"/>
      <c r="T19" s="337"/>
      <c r="U19" s="337"/>
      <c r="V19" s="341"/>
      <c r="W19" s="340"/>
    </row>
    <row r="20" spans="1:26" s="290" customFormat="1" ht="18">
      <c r="A20" s="387" t="s">
        <v>4572</v>
      </c>
      <c r="B20" s="615"/>
      <c r="C20" s="339"/>
      <c r="D20" s="669">
        <v>0</v>
      </c>
      <c r="E20" s="660"/>
      <c r="F20" s="669">
        <v>0</v>
      </c>
      <c r="G20" s="660"/>
      <c r="H20" s="670">
        <v>15</v>
      </c>
      <c r="I20" s="659"/>
      <c r="J20" s="659"/>
      <c r="K20" s="659"/>
      <c r="L20" s="670">
        <v>0</v>
      </c>
      <c r="M20" s="661"/>
      <c r="N20" s="670">
        <v>-26520</v>
      </c>
      <c r="O20" s="661"/>
      <c r="P20" s="672">
        <v>0</v>
      </c>
      <c r="Q20" s="661"/>
      <c r="R20" s="670">
        <v>-26520</v>
      </c>
      <c r="S20" s="337"/>
      <c r="T20" s="337"/>
      <c r="U20" s="337"/>
      <c r="V20" s="341"/>
      <c r="W20" s="340"/>
    </row>
    <row r="21" spans="1:26" s="290" customFormat="1" ht="18">
      <c r="A21" s="387" t="s">
        <v>4562</v>
      </c>
      <c r="B21" s="615"/>
      <c r="C21" s="339"/>
      <c r="D21" s="669">
        <v>0</v>
      </c>
      <c r="E21" s="660"/>
      <c r="F21" s="672">
        <v>0</v>
      </c>
      <c r="G21" s="661"/>
      <c r="H21" s="670">
        <v>15</v>
      </c>
      <c r="I21" s="673"/>
      <c r="J21" s="673"/>
      <c r="K21" s="673"/>
      <c r="L21" s="670">
        <v>0</v>
      </c>
      <c r="M21" s="661"/>
      <c r="N21" s="670">
        <v>-26520</v>
      </c>
      <c r="O21" s="661"/>
      <c r="P21" s="670">
        <v>448195</v>
      </c>
      <c r="Q21" s="661"/>
      <c r="R21" s="670">
        <v>421675</v>
      </c>
      <c r="S21" s="337"/>
      <c r="T21" s="337"/>
      <c r="U21" s="337"/>
      <c r="V21" s="341"/>
      <c r="W21" s="340"/>
    </row>
    <row r="22" spans="1:26" s="290" customFormat="1" ht="18" hidden="1">
      <c r="A22" s="387" t="s">
        <v>621</v>
      </c>
      <c r="B22" s="615"/>
      <c r="C22" s="339"/>
      <c r="D22" s="666"/>
      <c r="E22" s="660"/>
      <c r="F22" s="666"/>
      <c r="G22" s="661"/>
      <c r="H22" s="670"/>
      <c r="I22" s="668"/>
      <c r="J22" s="673"/>
      <c r="K22" s="673"/>
      <c r="L22" s="659"/>
      <c r="M22" s="661"/>
      <c r="N22" s="659"/>
      <c r="O22" s="661"/>
      <c r="P22" s="659"/>
      <c r="Q22" s="661"/>
      <c r="R22" s="659"/>
      <c r="S22" s="337"/>
      <c r="T22" s="337"/>
      <c r="U22" s="337"/>
      <c r="V22" s="341"/>
      <c r="W22" s="337"/>
    </row>
    <row r="23" spans="1:26" s="290" customFormat="1" ht="19.5" hidden="1" customHeight="1">
      <c r="A23" s="344" t="s">
        <v>9</v>
      </c>
      <c r="B23" s="615"/>
      <c r="C23" s="339"/>
      <c r="D23" s="669">
        <v>0</v>
      </c>
      <c r="E23" s="660"/>
      <c r="F23" s="672">
        <v>0</v>
      </c>
      <c r="G23" s="661"/>
      <c r="H23" s="659">
        <v>0</v>
      </c>
      <c r="I23" s="659">
        <v>0</v>
      </c>
      <c r="J23" s="659"/>
      <c r="K23" s="659"/>
      <c r="L23" s="672">
        <v>0</v>
      </c>
      <c r="M23" s="674"/>
      <c r="N23" s="669">
        <v>0</v>
      </c>
      <c r="O23" s="661"/>
      <c r="P23" s="670"/>
      <c r="Q23" s="661"/>
      <c r="R23" s="670">
        <v>0</v>
      </c>
      <c r="S23" s="337"/>
      <c r="T23" s="337"/>
      <c r="U23" s="337"/>
      <c r="V23" s="341"/>
      <c r="W23" s="337"/>
    </row>
    <row r="24" spans="1:26" s="290" customFormat="1" ht="19.5" hidden="1" customHeight="1">
      <c r="A24" s="387" t="s">
        <v>4565</v>
      </c>
      <c r="B24" s="615"/>
      <c r="C24" s="339"/>
      <c r="D24" s="669">
        <v>0</v>
      </c>
      <c r="E24" s="660"/>
      <c r="F24" s="672">
        <v>0</v>
      </c>
      <c r="G24" s="661"/>
      <c r="H24" s="659">
        <v>0</v>
      </c>
      <c r="I24" s="659"/>
      <c r="J24" s="659"/>
      <c r="K24" s="659"/>
      <c r="L24" s="672">
        <v>0</v>
      </c>
      <c r="M24" s="674"/>
      <c r="N24" s="669">
        <v>0</v>
      </c>
      <c r="O24" s="661"/>
      <c r="P24" s="659">
        <v>0</v>
      </c>
      <c r="Q24" s="661"/>
      <c r="R24" s="670">
        <v>0</v>
      </c>
      <c r="S24" s="337"/>
      <c r="T24" s="337"/>
      <c r="U24" s="337"/>
      <c r="V24" s="341"/>
      <c r="W24" s="340"/>
    </row>
    <row r="25" spans="1:26" s="290" customFormat="1" ht="18.5" thickBot="1">
      <c r="A25" s="398" t="s">
        <v>4588</v>
      </c>
      <c r="B25" s="615"/>
      <c r="C25" s="339"/>
      <c r="D25" s="683">
        <v>150000</v>
      </c>
      <c r="E25" s="663">
        <v>0</v>
      </c>
      <c r="F25" s="683">
        <v>2089458</v>
      </c>
      <c r="G25" s="667"/>
      <c r="H25" s="659" t="e">
        <v>#REF!</v>
      </c>
      <c r="I25" s="659" t="e">
        <v>#REF!</v>
      </c>
      <c r="J25" s="659">
        <v>0</v>
      </c>
      <c r="K25" s="659"/>
      <c r="L25" s="683">
        <v>15508</v>
      </c>
      <c r="M25" s="667"/>
      <c r="N25" s="683">
        <v>149246</v>
      </c>
      <c r="O25" s="661"/>
      <c r="P25" s="683">
        <v>38558235</v>
      </c>
      <c r="Q25" s="661"/>
      <c r="R25" s="683">
        <v>40962447</v>
      </c>
      <c r="S25" s="401"/>
      <c r="T25" s="395"/>
      <c r="U25" s="395"/>
      <c r="V25" s="396"/>
      <c r="W25" s="397"/>
    </row>
    <row r="26" spans="1:26" s="290" customFormat="1" ht="18.5" thickTop="1">
      <c r="A26" s="398"/>
      <c r="B26" s="615"/>
      <c r="C26" s="339"/>
      <c r="D26" s="659"/>
      <c r="E26" s="663"/>
      <c r="F26" s="659"/>
      <c r="G26" s="667"/>
      <c r="H26" s="659"/>
      <c r="I26" s="659"/>
      <c r="J26" s="659"/>
      <c r="K26" s="659"/>
      <c r="L26" s="659"/>
      <c r="M26" s="667"/>
      <c r="N26" s="659"/>
      <c r="O26" s="661"/>
      <c r="P26" s="659"/>
      <c r="Q26" s="661"/>
      <c r="R26" s="659"/>
      <c r="S26" s="401"/>
      <c r="T26" s="395"/>
      <c r="U26" s="395"/>
      <c r="V26" s="396"/>
      <c r="W26" s="395"/>
    </row>
    <row r="27" spans="1:26" s="290" customFormat="1" ht="18">
      <c r="A27" s="398" t="s">
        <v>4587</v>
      </c>
      <c r="B27" s="615"/>
      <c r="C27" s="339"/>
      <c r="D27" s="659">
        <v>150000</v>
      </c>
      <c r="E27" s="663"/>
      <c r="F27" s="659">
        <v>2089458</v>
      </c>
      <c r="G27" s="667"/>
      <c r="H27" s="659" t="e">
        <v>#REF!</v>
      </c>
      <c r="I27" s="659" t="e">
        <v>#REF!</v>
      </c>
      <c r="J27" s="659">
        <v>0</v>
      </c>
      <c r="K27" s="659"/>
      <c r="L27" s="659">
        <v>5348</v>
      </c>
      <c r="M27" s="667"/>
      <c r="N27" s="659">
        <v>146526</v>
      </c>
      <c r="O27" s="661"/>
      <c r="P27" s="659">
        <v>42505465</v>
      </c>
      <c r="Q27" s="661"/>
      <c r="R27" s="659">
        <v>44896797</v>
      </c>
      <c r="S27" s="401"/>
      <c r="T27" s="395"/>
      <c r="U27" s="395"/>
      <c r="V27" s="396"/>
      <c r="W27" s="395"/>
    </row>
    <row r="28" spans="1:26" s="290" customFormat="1" ht="18">
      <c r="A28" s="398"/>
      <c r="B28" s="615"/>
      <c r="C28" s="339"/>
      <c r="D28" s="659"/>
      <c r="E28" s="663"/>
      <c r="F28" s="659"/>
      <c r="G28" s="667"/>
      <c r="H28" s="659"/>
      <c r="I28" s="659"/>
      <c r="J28" s="659"/>
      <c r="K28" s="659"/>
      <c r="L28" s="659"/>
      <c r="M28" s="667"/>
      <c r="N28" s="659"/>
      <c r="O28" s="661"/>
      <c r="P28" s="659"/>
      <c r="Q28" s="661"/>
      <c r="R28" s="659"/>
      <c r="S28" s="401"/>
      <c r="T28" s="395"/>
      <c r="U28" s="395"/>
      <c r="V28" s="396"/>
      <c r="W28" s="395"/>
    </row>
    <row r="29" spans="1:26" s="372" customFormat="1" ht="18">
      <c r="A29" s="342" t="s">
        <v>4563</v>
      </c>
      <c r="B29" s="615"/>
      <c r="C29" s="337"/>
      <c r="D29" s="659"/>
      <c r="E29" s="663"/>
      <c r="F29" s="659"/>
      <c r="G29" s="663"/>
      <c r="H29" s="659"/>
      <c r="I29" s="659"/>
      <c r="J29" s="659"/>
      <c r="K29" s="659"/>
      <c r="L29" s="659"/>
      <c r="M29" s="663"/>
      <c r="N29" s="675"/>
      <c r="O29" s="660"/>
      <c r="P29" s="659"/>
      <c r="Q29" s="660"/>
      <c r="R29" s="659"/>
      <c r="S29" s="371"/>
      <c r="T29" s="371"/>
      <c r="U29" s="371"/>
      <c r="V29" s="371"/>
      <c r="W29" s="371"/>
    </row>
    <row r="30" spans="1:26" s="372" customFormat="1" ht="18">
      <c r="A30" s="344" t="s">
        <v>1593</v>
      </c>
      <c r="B30" s="616"/>
      <c r="C30" s="338"/>
      <c r="D30" s="669">
        <v>0</v>
      </c>
      <c r="E30" s="663"/>
      <c r="F30" s="669">
        <v>0</v>
      </c>
      <c r="G30" s="663"/>
      <c r="H30" s="659">
        <v>0</v>
      </c>
      <c r="I30" s="659">
        <v>0</v>
      </c>
      <c r="J30" s="659"/>
      <c r="K30" s="659"/>
      <c r="L30" s="669">
        <v>0</v>
      </c>
      <c r="M30" s="663"/>
      <c r="N30" s="669">
        <v>0</v>
      </c>
      <c r="O30" s="663"/>
      <c r="P30" s="670">
        <v>1470696</v>
      </c>
      <c r="Q30" s="663"/>
      <c r="R30" s="670">
        <v>1470696</v>
      </c>
      <c r="S30" s="371"/>
      <c r="T30" s="371"/>
      <c r="U30" s="371"/>
      <c r="V30" s="374"/>
      <c r="W30" s="371"/>
      <c r="Z30" s="375"/>
    </row>
    <row r="31" spans="1:26" s="372" customFormat="1" ht="18" hidden="1">
      <c r="A31" s="342" t="s">
        <v>4573</v>
      </c>
      <c r="B31" s="194"/>
      <c r="C31" s="338"/>
      <c r="D31" s="666"/>
      <c r="E31" s="660"/>
      <c r="F31" s="666"/>
      <c r="G31" s="660"/>
      <c r="H31" s="659">
        <v>15</v>
      </c>
      <c r="I31" s="659"/>
      <c r="J31" s="659"/>
      <c r="K31" s="659"/>
      <c r="L31" s="666"/>
      <c r="M31" s="660"/>
      <c r="N31" s="659"/>
      <c r="O31" s="660"/>
      <c r="P31" s="659"/>
      <c r="Q31" s="660"/>
      <c r="R31" s="659"/>
      <c r="S31" s="371"/>
      <c r="T31" s="371"/>
      <c r="U31" s="371"/>
      <c r="V31" s="374"/>
      <c r="W31" s="371"/>
      <c r="Z31" s="375"/>
    </row>
    <row r="32" spans="1:26" s="372" customFormat="1" ht="18" hidden="1">
      <c r="A32" s="394" t="s">
        <v>4599</v>
      </c>
      <c r="B32" s="615"/>
      <c r="C32" s="338"/>
      <c r="D32" s="666"/>
      <c r="E32" s="660"/>
      <c r="F32" s="666"/>
      <c r="G32" s="660"/>
      <c r="H32" s="659"/>
      <c r="I32" s="659"/>
      <c r="J32" s="659"/>
      <c r="K32" s="659"/>
      <c r="L32" s="666"/>
      <c r="M32" s="660"/>
      <c r="N32" s="659"/>
      <c r="O32" s="660"/>
      <c r="P32" s="659"/>
      <c r="Q32" s="660"/>
      <c r="R32" s="659"/>
      <c r="S32" s="376"/>
      <c r="T32" s="376"/>
      <c r="U32" s="376"/>
      <c r="V32" s="374"/>
      <c r="W32" s="371"/>
      <c r="Z32" s="375"/>
    </row>
    <row r="33" spans="1:26" s="372" customFormat="1" ht="18" hidden="1">
      <c r="A33" s="394" t="s">
        <v>4600</v>
      </c>
      <c r="B33" s="615"/>
      <c r="C33" s="338"/>
      <c r="D33" s="662">
        <v>0</v>
      </c>
      <c r="E33" s="660"/>
      <c r="F33" s="662">
        <v>0</v>
      </c>
      <c r="G33" s="660"/>
      <c r="H33" s="659"/>
      <c r="I33" s="659"/>
      <c r="J33" s="659"/>
      <c r="K33" s="659"/>
      <c r="L33" s="662">
        <v>0</v>
      </c>
      <c r="M33" s="660"/>
      <c r="N33" s="659">
        <v>0</v>
      </c>
      <c r="O33" s="660"/>
      <c r="P33" s="662">
        <v>0</v>
      </c>
      <c r="Q33" s="660"/>
      <c r="R33" s="659">
        <v>0</v>
      </c>
      <c r="S33" s="376"/>
      <c r="T33" s="376"/>
      <c r="U33" s="376"/>
      <c r="V33" s="374"/>
      <c r="W33" s="371"/>
      <c r="Z33" s="375"/>
    </row>
    <row r="34" spans="1:26" s="372" customFormat="1" ht="20.25" hidden="1" customHeight="1">
      <c r="A34" s="394" t="s">
        <v>459</v>
      </c>
      <c r="B34" s="615"/>
      <c r="C34" s="338"/>
      <c r="D34" s="669">
        <v>0</v>
      </c>
      <c r="E34" s="660"/>
      <c r="F34" s="669">
        <v>0</v>
      </c>
      <c r="G34" s="660"/>
      <c r="H34" s="659"/>
      <c r="I34" s="659"/>
      <c r="J34" s="659"/>
      <c r="K34" s="659"/>
      <c r="L34" s="670">
        <v>0</v>
      </c>
      <c r="M34" s="660"/>
      <c r="N34" s="670">
        <v>0</v>
      </c>
      <c r="O34" s="660"/>
      <c r="P34" s="669">
        <v>0</v>
      </c>
      <c r="Q34" s="660"/>
      <c r="R34" s="670">
        <v>0</v>
      </c>
      <c r="S34" s="376"/>
      <c r="T34" s="376"/>
      <c r="U34" s="376"/>
      <c r="V34" s="374"/>
      <c r="W34" s="371"/>
      <c r="Z34" s="375"/>
    </row>
    <row r="35" spans="1:26" s="372" customFormat="1" ht="18" hidden="1">
      <c r="A35" s="342" t="s">
        <v>4572</v>
      </c>
      <c r="B35" s="615"/>
      <c r="C35" s="336"/>
      <c r="D35" s="686">
        <v>0</v>
      </c>
      <c r="E35" s="660"/>
      <c r="F35" s="686">
        <v>0</v>
      </c>
      <c r="G35" s="660"/>
      <c r="H35" s="659">
        <v>15</v>
      </c>
      <c r="I35" s="659"/>
      <c r="J35" s="659"/>
      <c r="K35" s="659"/>
      <c r="L35" s="659">
        <v>0</v>
      </c>
      <c r="M35" s="660"/>
      <c r="N35" s="659">
        <v>0</v>
      </c>
      <c r="O35" s="660"/>
      <c r="P35" s="686">
        <v>0</v>
      </c>
      <c r="Q35" s="660"/>
      <c r="R35" s="659">
        <v>0</v>
      </c>
      <c r="S35" s="371"/>
      <c r="T35" s="371"/>
      <c r="U35" s="371"/>
      <c r="V35" s="374"/>
      <c r="W35" s="614"/>
      <c r="Z35" s="375"/>
    </row>
    <row r="36" spans="1:26" s="372" customFormat="1" ht="18">
      <c r="A36" s="387" t="s">
        <v>4562</v>
      </c>
      <c r="B36" s="615"/>
      <c r="C36" s="336"/>
      <c r="D36" s="686">
        <v>0</v>
      </c>
      <c r="E36" s="660"/>
      <c r="F36" s="686">
        <v>0</v>
      </c>
      <c r="G36" s="660"/>
      <c r="H36" s="659">
        <v>15</v>
      </c>
      <c r="I36" s="659"/>
      <c r="J36" s="659"/>
      <c r="K36" s="659"/>
      <c r="L36" s="659">
        <v>0</v>
      </c>
      <c r="M36" s="660"/>
      <c r="N36" s="659">
        <v>0</v>
      </c>
      <c r="O36" s="660"/>
      <c r="P36" s="659">
        <v>1470696</v>
      </c>
      <c r="Q36" s="660"/>
      <c r="R36" s="659">
        <v>1470696</v>
      </c>
      <c r="S36" s="377"/>
      <c r="T36" s="377"/>
      <c r="U36" s="377"/>
      <c r="V36" s="374"/>
      <c r="W36" s="377"/>
      <c r="Z36" s="375"/>
    </row>
    <row r="37" spans="1:26" s="372" customFormat="1" ht="18" hidden="1">
      <c r="A37" s="387"/>
      <c r="B37" s="615"/>
      <c r="C37" s="336"/>
      <c r="D37" s="666"/>
      <c r="E37" s="660"/>
      <c r="F37" s="666"/>
      <c r="G37" s="660"/>
      <c r="H37" s="659"/>
      <c r="I37" s="659"/>
      <c r="J37" s="659"/>
      <c r="K37" s="659"/>
      <c r="L37" s="659"/>
      <c r="M37" s="660"/>
      <c r="N37" s="659"/>
      <c r="O37" s="660"/>
      <c r="P37" s="659"/>
      <c r="Q37" s="660"/>
      <c r="R37" s="659"/>
      <c r="S37" s="377"/>
      <c r="T37" s="377"/>
      <c r="U37" s="377"/>
      <c r="V37" s="374"/>
      <c r="W37" s="377"/>
      <c r="Z37" s="375"/>
    </row>
    <row r="38" spans="1:26" s="372" customFormat="1" ht="18" hidden="1">
      <c r="A38" s="387" t="s">
        <v>621</v>
      </c>
      <c r="B38" s="615"/>
      <c r="C38" s="336"/>
      <c r="D38" s="666"/>
      <c r="E38" s="660"/>
      <c r="F38" s="666"/>
      <c r="G38" s="660"/>
      <c r="H38" s="659"/>
      <c r="I38" s="659"/>
      <c r="J38" s="659"/>
      <c r="K38" s="659"/>
      <c r="L38" s="659"/>
      <c r="M38" s="660"/>
      <c r="N38" s="659"/>
      <c r="O38" s="660"/>
      <c r="P38" s="659"/>
      <c r="Q38" s="660"/>
      <c r="R38" s="659"/>
      <c r="S38" s="377"/>
      <c r="T38" s="377"/>
      <c r="U38" s="377"/>
      <c r="V38" s="374"/>
      <c r="W38" s="377"/>
      <c r="Z38" s="375"/>
    </row>
    <row r="39" spans="1:26" s="372" customFormat="1" ht="18" hidden="1">
      <c r="A39" s="342" t="s">
        <v>458</v>
      </c>
      <c r="B39" s="615"/>
      <c r="C39" s="338"/>
      <c r="D39" s="669">
        <v>0</v>
      </c>
      <c r="E39" s="660"/>
      <c r="F39" s="669">
        <v>0</v>
      </c>
      <c r="G39" s="660"/>
      <c r="H39" s="670">
        <v>0</v>
      </c>
      <c r="I39" s="659">
        <v>0</v>
      </c>
      <c r="J39" s="659"/>
      <c r="K39" s="659"/>
      <c r="L39" s="669">
        <v>0</v>
      </c>
      <c r="M39" s="660"/>
      <c r="N39" s="669">
        <v>0</v>
      </c>
      <c r="O39" s="660"/>
      <c r="P39" s="670">
        <v>0</v>
      </c>
      <c r="Q39" s="660"/>
      <c r="R39" s="670">
        <v>0</v>
      </c>
      <c r="S39" s="371"/>
      <c r="T39" s="371"/>
      <c r="U39" s="371"/>
      <c r="V39" s="374"/>
      <c r="W39" s="371"/>
    </row>
    <row r="40" spans="1:26" s="372" customFormat="1" ht="18" hidden="1">
      <c r="A40" s="342" t="s">
        <v>4565</v>
      </c>
      <c r="B40" s="615"/>
      <c r="C40" s="338"/>
      <c r="D40" s="669">
        <v>0</v>
      </c>
      <c r="E40" s="660"/>
      <c r="F40" s="669">
        <v>0</v>
      </c>
      <c r="G40" s="660"/>
      <c r="H40" s="670">
        <v>0</v>
      </c>
      <c r="I40" s="659"/>
      <c r="J40" s="659"/>
      <c r="K40" s="659"/>
      <c r="L40" s="669">
        <v>0</v>
      </c>
      <c r="M40" s="660"/>
      <c r="N40" s="669">
        <v>0</v>
      </c>
      <c r="O40" s="660"/>
      <c r="P40" s="670">
        <v>0</v>
      </c>
      <c r="Q40" s="660"/>
      <c r="R40" s="670">
        <v>0</v>
      </c>
      <c r="S40" s="371"/>
      <c r="T40" s="371"/>
      <c r="U40" s="371"/>
      <c r="V40" s="374"/>
      <c r="W40" s="371"/>
    </row>
    <row r="41" spans="1:26" s="372" customFormat="1" ht="18.5" thickBot="1">
      <c r="A41" s="398" t="s">
        <v>4589</v>
      </c>
      <c r="B41" s="328"/>
      <c r="C41" s="336"/>
      <c r="D41" s="683">
        <v>150000</v>
      </c>
      <c r="E41" s="660"/>
      <c r="F41" s="683">
        <v>2089458</v>
      </c>
      <c r="G41" s="660"/>
      <c r="H41" s="659" t="e">
        <v>#REF!</v>
      </c>
      <c r="I41" s="673" t="e">
        <v>#REF!</v>
      </c>
      <c r="J41" s="673">
        <v>0</v>
      </c>
      <c r="K41" s="673"/>
      <c r="L41" s="683">
        <v>5348</v>
      </c>
      <c r="M41" s="660"/>
      <c r="N41" s="683">
        <v>146526</v>
      </c>
      <c r="O41" s="660"/>
      <c r="P41" s="683">
        <v>43976161</v>
      </c>
      <c r="Q41" s="660"/>
      <c r="R41" s="683">
        <v>46367493</v>
      </c>
      <c r="S41" s="373"/>
      <c r="T41" s="373"/>
      <c r="U41" s="373"/>
      <c r="V41" s="374"/>
      <c r="W41" s="373"/>
      <c r="X41" s="378"/>
    </row>
    <row r="42" spans="1:26" ht="12.75" customHeight="1" thickTop="1">
      <c r="A42" s="346"/>
      <c r="B42" s="346"/>
      <c r="C42" s="341"/>
      <c r="D42" s="347"/>
      <c r="F42" s="338"/>
      <c r="H42" s="338"/>
      <c r="I42" s="338"/>
      <c r="J42" s="341"/>
      <c r="K42" s="341"/>
      <c r="L42" s="341"/>
      <c r="N42" s="341"/>
      <c r="P42" s="341"/>
      <c r="R42" s="336"/>
      <c r="S42" s="341"/>
      <c r="T42" s="341"/>
      <c r="U42" s="341"/>
      <c r="V42" s="341"/>
      <c r="W42" s="336"/>
    </row>
    <row r="43" spans="1:26" ht="12.75" customHeight="1">
      <c r="A43" s="346"/>
      <c r="B43" s="346"/>
      <c r="C43" s="348"/>
      <c r="D43" s="349"/>
      <c r="F43" s="350"/>
      <c r="H43" s="350"/>
      <c r="I43" s="350"/>
      <c r="J43" s="348"/>
      <c r="K43" s="348"/>
      <c r="L43" s="348"/>
      <c r="N43" s="348"/>
      <c r="P43" s="348"/>
      <c r="R43" s="351"/>
      <c r="S43" s="348"/>
      <c r="T43" s="348"/>
      <c r="U43" s="348"/>
      <c r="V43" s="345"/>
      <c r="W43" s="351"/>
    </row>
    <row r="44" spans="1:26" ht="18">
      <c r="A44" s="343"/>
      <c r="B44" s="343"/>
      <c r="C44" s="348"/>
      <c r="D44" s="349"/>
      <c r="F44" s="350"/>
      <c r="H44" s="350"/>
      <c r="I44" s="350"/>
      <c r="J44" s="348"/>
      <c r="K44" s="348"/>
      <c r="L44" s="348"/>
      <c r="N44" s="348"/>
      <c r="P44" s="348"/>
      <c r="R44" s="352"/>
      <c r="S44" s="348"/>
      <c r="T44" s="348"/>
      <c r="U44" s="348"/>
      <c r="V44" s="345"/>
      <c r="W44" s="352"/>
    </row>
    <row r="45" spans="1:26" ht="18">
      <c r="A45" s="346"/>
      <c r="B45" s="346"/>
      <c r="C45" s="348"/>
      <c r="D45" s="349"/>
      <c r="F45" s="350"/>
      <c r="H45" s="350"/>
      <c r="I45" s="350"/>
      <c r="J45" s="348"/>
      <c r="K45" s="348"/>
      <c r="L45" s="348"/>
      <c r="N45" s="348"/>
      <c r="P45" s="348"/>
      <c r="R45" s="611"/>
      <c r="S45" s="348"/>
      <c r="T45" s="348"/>
      <c r="U45" s="348"/>
      <c r="V45" s="345"/>
      <c r="W45" s="352"/>
    </row>
    <row r="46" spans="1:26">
      <c r="A46" s="6"/>
      <c r="B46" s="6"/>
      <c r="C46" s="470"/>
      <c r="D46" s="6"/>
      <c r="F46" s="185"/>
      <c r="H46" s="185"/>
      <c r="I46" s="185"/>
      <c r="J46" s="185"/>
      <c r="K46" s="185"/>
      <c r="L46" s="185"/>
      <c r="N46" s="185"/>
      <c r="P46" s="186"/>
      <c r="R46" s="155"/>
      <c r="S46" s="186"/>
      <c r="T46" s="186"/>
      <c r="U46" s="186"/>
      <c r="V46" s="154"/>
      <c r="W46" s="155"/>
    </row>
    <row r="47" spans="1:26">
      <c r="A47" s="654"/>
      <c r="B47" s="654"/>
      <c r="C47" s="470"/>
      <c r="D47" s="6"/>
      <c r="F47" s="185"/>
      <c r="H47" s="185"/>
      <c r="I47" s="185"/>
      <c r="J47" s="185"/>
      <c r="K47" s="185"/>
      <c r="L47" s="185"/>
      <c r="N47" s="185"/>
      <c r="P47" s="186"/>
      <c r="R47" s="155"/>
      <c r="S47" s="186"/>
      <c r="T47" s="186"/>
      <c r="U47" s="186"/>
      <c r="V47" s="154"/>
      <c r="W47" s="155"/>
    </row>
    <row r="48" spans="1:26">
      <c r="A48" s="195"/>
      <c r="B48" s="195"/>
      <c r="C48" s="45"/>
      <c r="D48" s="196"/>
      <c r="F48" s="171"/>
      <c r="H48" s="171"/>
      <c r="I48" s="171"/>
      <c r="J48" s="45"/>
      <c r="K48" s="45"/>
      <c r="L48" s="45"/>
      <c r="N48" s="45"/>
      <c r="P48" s="45"/>
      <c r="R48" s="197"/>
      <c r="S48" s="45"/>
      <c r="T48" s="45"/>
      <c r="U48" s="45"/>
      <c r="W48" s="197"/>
    </row>
    <row r="49" spans="1:23">
      <c r="A49" s="195"/>
      <c r="B49" s="195"/>
      <c r="C49" s="198"/>
      <c r="D49" s="198">
        <v>0</v>
      </c>
      <c r="F49" s="198">
        <v>0</v>
      </c>
      <c r="H49" s="198" t="e">
        <v>#REF!</v>
      </c>
      <c r="I49" s="198" t="e">
        <v>#REF!</v>
      </c>
      <c r="J49" s="198">
        <v>0</v>
      </c>
      <c r="K49" s="198"/>
      <c r="L49" s="198">
        <v>0</v>
      </c>
      <c r="N49" s="198">
        <v>0</v>
      </c>
      <c r="P49" s="198">
        <v>0</v>
      </c>
      <c r="R49" s="198">
        <v>0</v>
      </c>
      <c r="S49" s="198"/>
      <c r="T49" s="198"/>
      <c r="U49" s="198"/>
      <c r="V49" s="198">
        <v>0</v>
      </c>
      <c r="W49" s="198"/>
    </row>
    <row r="50" spans="1:23">
      <c r="A50" s="195"/>
      <c r="B50" s="195"/>
      <c r="C50" s="200"/>
      <c r="D50" s="199"/>
      <c r="F50" s="201"/>
      <c r="H50" s="201"/>
      <c r="I50" s="201"/>
      <c r="J50" s="200"/>
      <c r="K50" s="200"/>
      <c r="L50" s="200"/>
      <c r="N50" s="200"/>
      <c r="P50" s="202"/>
      <c r="R50" s="203"/>
      <c r="S50" s="202"/>
      <c r="T50" s="202"/>
      <c r="U50" s="202"/>
      <c r="V50" s="200"/>
      <c r="W50" s="203"/>
    </row>
    <row r="51" spans="1:23">
      <c r="A51" s="195"/>
      <c r="B51" s="195"/>
      <c r="C51" s="200"/>
      <c r="D51" s="199"/>
      <c r="F51" s="201"/>
      <c r="H51" s="201"/>
      <c r="I51" s="201"/>
      <c r="J51" s="200"/>
      <c r="K51" s="200"/>
      <c r="L51" s="200"/>
      <c r="N51" s="200"/>
      <c r="P51" s="200"/>
      <c r="R51" s="203"/>
      <c r="S51" s="200"/>
      <c r="T51" s="200"/>
      <c r="U51" s="200"/>
      <c r="V51" s="200"/>
      <c r="W51" s="203"/>
    </row>
    <row r="52" spans="1:23">
      <c r="A52" s="195"/>
      <c r="B52" s="195"/>
      <c r="C52" s="200"/>
      <c r="D52" s="199"/>
      <c r="F52" s="201"/>
      <c r="H52" s="201"/>
      <c r="I52" s="201"/>
      <c r="J52" s="200" t="s">
        <v>444</v>
      </c>
      <c r="K52" s="200"/>
      <c r="L52" s="200"/>
      <c r="N52" s="200"/>
      <c r="P52" s="200"/>
      <c r="R52" s="203"/>
      <c r="S52" s="200"/>
      <c r="T52" s="200"/>
      <c r="U52" s="200"/>
      <c r="V52" s="200"/>
      <c r="W52" s="203"/>
    </row>
    <row r="53" spans="1:23">
      <c r="C53" s="205"/>
      <c r="D53" s="204"/>
      <c r="F53" s="204"/>
      <c r="H53" s="204"/>
      <c r="I53" s="204"/>
      <c r="J53" s="205"/>
      <c r="K53" s="205"/>
      <c r="L53" s="205"/>
      <c r="N53" s="205"/>
      <c r="P53" s="205"/>
      <c r="R53" s="206"/>
      <c r="S53" s="205"/>
      <c r="T53" s="205"/>
      <c r="U53" s="205"/>
      <c r="V53" s="205"/>
      <c r="W53" s="206"/>
    </row>
    <row r="54" spans="1:23">
      <c r="C54" s="45"/>
      <c r="D54" s="171"/>
      <c r="F54" s="171"/>
      <c r="H54" s="171"/>
      <c r="I54" s="171"/>
      <c r="J54" s="45"/>
      <c r="K54" s="45"/>
      <c r="L54" s="45"/>
      <c r="N54" s="45"/>
      <c r="P54" s="45"/>
      <c r="R54" s="197"/>
      <c r="S54" s="45"/>
      <c r="T54" s="45"/>
      <c r="U54" s="45"/>
      <c r="W54" s="197"/>
    </row>
    <row r="55" spans="1:23">
      <c r="A55" s="190"/>
      <c r="B55" s="190"/>
      <c r="D55" s="197"/>
      <c r="F55" s="189"/>
      <c r="H55" s="189"/>
      <c r="I55" s="189"/>
      <c r="J55" s="189"/>
      <c r="K55" s="189"/>
      <c r="L55" s="189"/>
      <c r="N55" s="189"/>
      <c r="P55" s="189"/>
      <c r="R55" s="189"/>
      <c r="S55" s="189"/>
      <c r="T55" s="189"/>
      <c r="U55" s="189"/>
      <c r="V55" s="189"/>
      <c r="W55" s="189"/>
    </row>
    <row r="56" spans="1:23">
      <c r="A56" s="190"/>
      <c r="B56" s="190"/>
      <c r="D56" s="197"/>
      <c r="F56" s="189"/>
      <c r="H56" s="189"/>
      <c r="I56" s="189"/>
      <c r="J56" s="189"/>
      <c r="K56" s="189"/>
      <c r="L56" s="189"/>
      <c r="N56" s="189"/>
      <c r="P56" s="189"/>
      <c r="R56" s="189"/>
      <c r="S56" s="189"/>
      <c r="T56" s="189"/>
      <c r="U56" s="189"/>
      <c r="V56" s="189"/>
      <c r="W56" s="189"/>
    </row>
    <row r="57" spans="1:23">
      <c r="A57" s="190"/>
      <c r="B57" s="190"/>
      <c r="D57" s="197"/>
      <c r="F57" s="189"/>
      <c r="H57" s="189"/>
      <c r="I57" s="189"/>
      <c r="J57" s="189"/>
      <c r="K57" s="189"/>
      <c r="L57" s="189"/>
      <c r="N57" s="189"/>
      <c r="P57" s="189"/>
      <c r="R57" s="189"/>
      <c r="S57" s="189"/>
      <c r="T57" s="189"/>
      <c r="U57" s="189"/>
      <c r="V57" s="189"/>
      <c r="W57" s="189"/>
    </row>
    <row r="58" spans="1:23">
      <c r="A58" s="208"/>
      <c r="B58" s="208"/>
      <c r="C58" s="208"/>
      <c r="D58" s="208"/>
      <c r="F58" s="189"/>
      <c r="H58" s="189"/>
      <c r="I58" s="189"/>
      <c r="J58" s="189"/>
      <c r="K58" s="189"/>
      <c r="L58" s="189"/>
      <c r="N58" s="189"/>
      <c r="P58" s="189"/>
      <c r="R58" s="189"/>
      <c r="S58" s="189"/>
      <c r="T58" s="189"/>
      <c r="U58" s="189"/>
      <c r="V58" s="189"/>
      <c r="W58" s="189"/>
    </row>
    <row r="59" spans="1:23">
      <c r="A59" s="190"/>
      <c r="B59" s="190"/>
      <c r="D59" s="197"/>
      <c r="F59" s="189"/>
      <c r="H59" s="189"/>
      <c r="I59" s="189"/>
      <c r="J59" s="189"/>
      <c r="K59" s="189"/>
      <c r="L59" s="189"/>
      <c r="N59" s="189"/>
      <c r="P59" s="189"/>
      <c r="R59" s="189"/>
      <c r="S59" s="189"/>
      <c r="T59" s="189"/>
      <c r="U59" s="189"/>
      <c r="V59" s="189"/>
      <c r="W59" s="189"/>
    </row>
    <row r="60" spans="1:23">
      <c r="A60" s="190"/>
      <c r="B60" s="190"/>
      <c r="D60" s="197"/>
      <c r="F60" s="189"/>
      <c r="H60" s="189"/>
      <c r="I60" s="189"/>
      <c r="J60" s="189"/>
      <c r="K60" s="189"/>
      <c r="L60" s="189"/>
      <c r="N60" s="189"/>
      <c r="P60" s="189"/>
      <c r="R60" s="189"/>
      <c r="S60" s="189"/>
      <c r="T60" s="189"/>
      <c r="U60" s="189"/>
      <c r="V60" s="189"/>
      <c r="W60" s="189"/>
    </row>
    <row r="61" spans="1:23">
      <c r="A61" s="197"/>
      <c r="B61" s="197"/>
      <c r="C61" s="197"/>
      <c r="D61" s="197"/>
      <c r="F61" s="189"/>
      <c r="H61" s="189"/>
      <c r="I61" s="189"/>
      <c r="J61" s="189"/>
      <c r="K61" s="189"/>
      <c r="L61" s="189"/>
      <c r="N61" s="189"/>
      <c r="P61" s="189"/>
      <c r="R61" s="189"/>
      <c r="S61" s="189"/>
      <c r="T61" s="189"/>
      <c r="U61" s="189"/>
      <c r="V61" s="189"/>
      <c r="W61" s="189"/>
    </row>
    <row r="62" spans="1:23">
      <c r="A62" s="209"/>
      <c r="B62" s="209"/>
      <c r="C62" s="209"/>
      <c r="D62" s="209"/>
      <c r="F62" s="189"/>
      <c r="H62" s="189"/>
      <c r="I62" s="189"/>
      <c r="J62" s="189"/>
      <c r="K62" s="189"/>
      <c r="L62" s="189"/>
      <c r="N62" s="189"/>
      <c r="P62" s="189"/>
      <c r="R62" s="189"/>
      <c r="S62" s="189"/>
      <c r="T62" s="189"/>
      <c r="U62" s="189"/>
      <c r="V62" s="189"/>
      <c r="W62" s="189"/>
    </row>
    <row r="63" spans="1:23">
      <c r="A63" s="210"/>
      <c r="B63" s="210"/>
      <c r="C63" s="210"/>
      <c r="D63" s="210"/>
      <c r="F63" s="189"/>
      <c r="H63" s="189"/>
      <c r="I63" s="189"/>
      <c r="J63" s="189"/>
      <c r="K63" s="189"/>
      <c r="L63" s="189"/>
      <c r="N63" s="189"/>
      <c r="P63" s="189"/>
      <c r="R63" s="189"/>
      <c r="S63" s="189"/>
      <c r="T63" s="189"/>
      <c r="U63" s="189"/>
      <c r="V63" s="189"/>
      <c r="W63" s="189"/>
    </row>
    <row r="64" spans="1:23">
      <c r="A64" s="211"/>
      <c r="B64" s="211"/>
      <c r="C64" s="211"/>
      <c r="D64" s="211"/>
      <c r="F64" s="189"/>
      <c r="H64" s="189"/>
      <c r="I64" s="189"/>
      <c r="J64" s="189"/>
      <c r="K64" s="189"/>
      <c r="L64" s="189"/>
      <c r="N64" s="189"/>
      <c r="P64" s="189"/>
      <c r="R64" s="189"/>
      <c r="S64" s="189"/>
      <c r="T64" s="189"/>
      <c r="U64" s="189"/>
      <c r="V64" s="189"/>
      <c r="W64" s="189"/>
    </row>
    <row r="65" spans="1:23">
      <c r="A65" s="213"/>
      <c r="B65" s="213"/>
      <c r="C65" s="213"/>
      <c r="D65" s="212"/>
      <c r="F65" s="189"/>
      <c r="H65" s="189"/>
      <c r="I65" s="189"/>
      <c r="J65" s="189"/>
      <c r="K65" s="189"/>
      <c r="L65" s="189"/>
      <c r="N65" s="189"/>
      <c r="P65" s="189"/>
      <c r="R65" s="189"/>
      <c r="S65" s="189"/>
      <c r="T65" s="189"/>
      <c r="U65" s="189"/>
      <c r="V65" s="189"/>
      <c r="W65" s="189"/>
    </row>
    <row r="66" spans="1:23">
      <c r="A66" s="213"/>
      <c r="B66" s="213"/>
      <c r="C66" s="213"/>
      <c r="D66" s="212"/>
      <c r="F66" s="189"/>
      <c r="H66" s="189"/>
      <c r="I66" s="189"/>
      <c r="J66" s="189"/>
      <c r="K66" s="189"/>
      <c r="L66" s="189"/>
      <c r="N66" s="189"/>
      <c r="P66" s="189"/>
      <c r="R66" s="189"/>
      <c r="S66" s="189"/>
      <c r="T66" s="189"/>
      <c r="U66" s="189"/>
      <c r="V66" s="189"/>
      <c r="W66" s="189"/>
    </row>
    <row r="67" spans="1:23">
      <c r="A67" s="190"/>
      <c r="B67" s="190"/>
      <c r="F67" s="189"/>
      <c r="H67" s="189"/>
      <c r="I67" s="189"/>
      <c r="J67" s="189"/>
      <c r="K67" s="189"/>
      <c r="L67" s="189"/>
      <c r="N67" s="189"/>
      <c r="P67" s="189"/>
      <c r="R67" s="189"/>
      <c r="S67" s="189"/>
      <c r="T67" s="189"/>
      <c r="U67" s="189"/>
      <c r="V67" s="189"/>
      <c r="W67" s="189"/>
    </row>
    <row r="68" spans="1:23">
      <c r="A68" s="190"/>
      <c r="B68" s="190"/>
      <c r="F68" s="189"/>
      <c r="H68" s="189"/>
      <c r="I68" s="189"/>
      <c r="J68" s="189"/>
      <c r="K68" s="189"/>
      <c r="L68" s="189"/>
      <c r="N68" s="189"/>
      <c r="P68" s="189"/>
      <c r="R68" s="189"/>
      <c r="S68" s="189"/>
      <c r="T68" s="189"/>
      <c r="U68" s="189"/>
      <c r="V68" s="189"/>
      <c r="W68" s="189"/>
    </row>
    <row r="69" spans="1:23">
      <c r="A69" s="190"/>
      <c r="B69" s="190"/>
      <c r="F69" s="189"/>
      <c r="H69" s="189"/>
      <c r="I69" s="189"/>
      <c r="J69" s="189"/>
      <c r="K69" s="189"/>
      <c r="L69" s="189"/>
      <c r="N69" s="189"/>
      <c r="P69" s="189"/>
      <c r="R69" s="189"/>
      <c r="S69" s="189"/>
      <c r="T69" s="189"/>
      <c r="U69" s="189"/>
      <c r="V69" s="189"/>
      <c r="W69" s="189"/>
    </row>
    <row r="70" spans="1:23">
      <c r="A70" s="190"/>
      <c r="B70" s="190"/>
      <c r="F70" s="189"/>
      <c r="H70" s="189"/>
      <c r="I70" s="189"/>
      <c r="J70" s="189"/>
      <c r="K70" s="189"/>
      <c r="L70" s="189"/>
      <c r="N70" s="189"/>
      <c r="P70" s="189"/>
      <c r="R70" s="189"/>
      <c r="S70" s="189"/>
      <c r="T70" s="189"/>
      <c r="U70" s="189"/>
      <c r="V70" s="189"/>
      <c r="W70" s="189"/>
    </row>
    <row r="71" spans="1:23">
      <c r="A71" s="190"/>
      <c r="B71" s="190"/>
      <c r="F71" s="189"/>
      <c r="H71" s="189"/>
      <c r="I71" s="189"/>
      <c r="J71" s="189"/>
      <c r="K71" s="189"/>
      <c r="L71" s="189"/>
      <c r="N71" s="189"/>
      <c r="P71" s="189"/>
      <c r="R71" s="189"/>
      <c r="S71" s="189"/>
      <c r="T71" s="189"/>
      <c r="U71" s="189"/>
      <c r="V71" s="189"/>
      <c r="W71" s="189"/>
    </row>
    <row r="72" spans="1:23">
      <c r="A72" s="190"/>
      <c r="B72" s="190"/>
      <c r="F72" s="189"/>
      <c r="H72" s="189"/>
      <c r="I72" s="189"/>
      <c r="J72" s="189"/>
      <c r="K72" s="189"/>
      <c r="L72" s="189"/>
      <c r="N72" s="189"/>
      <c r="P72" s="189"/>
      <c r="R72" s="189"/>
      <c r="S72" s="189"/>
      <c r="T72" s="189"/>
      <c r="U72" s="189"/>
      <c r="V72" s="189"/>
      <c r="W72" s="189"/>
    </row>
    <row r="73" spans="1:23">
      <c r="A73" s="190"/>
      <c r="B73" s="190"/>
      <c r="F73" s="189"/>
      <c r="H73" s="189"/>
      <c r="I73" s="189"/>
      <c r="J73" s="189"/>
      <c r="K73" s="189"/>
      <c r="L73" s="189"/>
      <c r="N73" s="189"/>
      <c r="P73" s="189"/>
      <c r="R73" s="189"/>
      <c r="S73" s="189"/>
      <c r="T73" s="189"/>
      <c r="U73" s="189"/>
      <c r="V73" s="189"/>
      <c r="W73" s="189"/>
    </row>
    <row r="74" spans="1:23">
      <c r="A74" s="190"/>
      <c r="B74" s="190"/>
      <c r="F74" s="189"/>
      <c r="H74" s="189"/>
      <c r="I74" s="189"/>
      <c r="J74" s="189"/>
      <c r="K74" s="189"/>
      <c r="L74" s="189"/>
      <c r="N74" s="189"/>
      <c r="P74" s="189"/>
      <c r="R74" s="189"/>
      <c r="S74" s="189"/>
      <c r="T74" s="189"/>
      <c r="U74" s="189"/>
      <c r="V74" s="189"/>
      <c r="W74" s="189"/>
    </row>
    <row r="75" spans="1:23">
      <c r="A75" s="190"/>
      <c r="B75" s="190"/>
      <c r="F75" s="189"/>
      <c r="H75" s="189"/>
      <c r="I75" s="189"/>
      <c r="J75" s="189"/>
      <c r="K75" s="189"/>
      <c r="L75" s="189"/>
      <c r="N75" s="189"/>
      <c r="P75" s="189"/>
      <c r="R75" s="189"/>
      <c r="S75" s="189"/>
      <c r="T75" s="189"/>
      <c r="U75" s="189"/>
      <c r="V75" s="189"/>
      <c r="W75" s="189"/>
    </row>
    <row r="76" spans="1:23">
      <c r="A76" s="190"/>
      <c r="B76" s="190"/>
      <c r="F76" s="189"/>
      <c r="H76" s="189"/>
      <c r="I76" s="189"/>
      <c r="J76" s="189"/>
      <c r="K76" s="189"/>
      <c r="L76" s="189"/>
      <c r="N76" s="189"/>
      <c r="P76" s="189"/>
      <c r="R76" s="189"/>
      <c r="S76" s="189"/>
      <c r="T76" s="189"/>
      <c r="U76" s="189"/>
      <c r="V76" s="189"/>
      <c r="W76" s="189"/>
    </row>
    <row r="77" spans="1:23">
      <c r="A77" s="190"/>
      <c r="B77" s="190"/>
      <c r="F77" s="189"/>
      <c r="H77" s="189"/>
      <c r="I77" s="189"/>
      <c r="J77" s="189"/>
      <c r="K77" s="189"/>
      <c r="L77" s="189"/>
      <c r="N77" s="189"/>
      <c r="P77" s="189"/>
      <c r="R77" s="189"/>
      <c r="S77" s="189"/>
      <c r="T77" s="189"/>
      <c r="U77" s="189"/>
      <c r="V77" s="189"/>
      <c r="W77" s="189"/>
    </row>
    <row r="78" spans="1:23">
      <c r="A78" s="190"/>
      <c r="B78" s="190"/>
      <c r="F78" s="189"/>
      <c r="H78" s="189"/>
      <c r="I78" s="189"/>
      <c r="J78" s="189"/>
      <c r="K78" s="189"/>
      <c r="L78" s="189"/>
      <c r="N78" s="189"/>
      <c r="P78" s="189"/>
      <c r="R78" s="189"/>
      <c r="S78" s="189"/>
      <c r="T78" s="189"/>
      <c r="U78" s="189"/>
      <c r="V78" s="189"/>
      <c r="W78" s="189"/>
    </row>
    <row r="79" spans="1:23">
      <c r="A79" s="190"/>
      <c r="B79" s="190"/>
      <c r="F79" s="189"/>
      <c r="H79" s="189"/>
      <c r="I79" s="189"/>
      <c r="J79" s="189"/>
      <c r="K79" s="189"/>
      <c r="L79" s="189"/>
      <c r="N79" s="189"/>
      <c r="P79" s="189"/>
      <c r="R79" s="189"/>
      <c r="S79" s="189"/>
      <c r="T79" s="189"/>
      <c r="U79" s="189"/>
      <c r="V79" s="189"/>
      <c r="W79" s="189"/>
    </row>
    <row r="80" spans="1:23">
      <c r="A80" s="190"/>
      <c r="B80" s="190"/>
      <c r="F80" s="189"/>
      <c r="H80" s="189"/>
      <c r="I80" s="189"/>
      <c r="J80" s="189"/>
      <c r="K80" s="189"/>
      <c r="L80" s="189"/>
      <c r="N80" s="189"/>
      <c r="P80" s="189"/>
      <c r="R80" s="189"/>
      <c r="S80" s="189"/>
      <c r="T80" s="189"/>
      <c r="U80" s="189"/>
      <c r="V80" s="189"/>
      <c r="W80" s="189"/>
    </row>
    <row r="81" spans="1:23">
      <c r="A81" s="190"/>
      <c r="B81" s="190"/>
      <c r="F81" s="189"/>
      <c r="H81" s="189"/>
      <c r="I81" s="189"/>
      <c r="J81" s="189"/>
      <c r="K81" s="189"/>
      <c r="L81" s="189"/>
      <c r="N81" s="189"/>
      <c r="P81" s="189"/>
      <c r="R81" s="189"/>
      <c r="S81" s="189"/>
      <c r="T81" s="189"/>
      <c r="U81" s="189"/>
      <c r="V81" s="189"/>
      <c r="W81" s="189"/>
    </row>
    <row r="82" spans="1:23">
      <c r="A82" s="190"/>
      <c r="B82" s="190"/>
      <c r="F82" s="189"/>
      <c r="H82" s="189"/>
      <c r="I82" s="189"/>
      <c r="J82" s="189"/>
      <c r="K82" s="189"/>
      <c r="L82" s="189"/>
      <c r="N82" s="189"/>
      <c r="P82" s="189"/>
      <c r="R82" s="189"/>
      <c r="S82" s="189"/>
      <c r="T82" s="189"/>
      <c r="U82" s="189"/>
      <c r="V82" s="189"/>
      <c r="W82" s="189"/>
    </row>
    <row r="83" spans="1:23">
      <c r="A83" s="190"/>
      <c r="B83" s="190"/>
      <c r="F83" s="189"/>
      <c r="H83" s="189"/>
      <c r="I83" s="189"/>
      <c r="J83" s="189"/>
      <c r="K83" s="189"/>
      <c r="L83" s="189"/>
      <c r="N83" s="189"/>
      <c r="P83" s="189"/>
      <c r="R83" s="189"/>
      <c r="S83" s="189"/>
      <c r="T83" s="189"/>
      <c r="U83" s="189"/>
      <c r="V83" s="189"/>
      <c r="W83" s="189"/>
    </row>
    <row r="84" spans="1:23">
      <c r="A84" s="190"/>
      <c r="B84" s="190"/>
      <c r="F84" s="189"/>
      <c r="H84" s="189"/>
      <c r="I84" s="189"/>
      <c r="J84" s="189"/>
      <c r="K84" s="189"/>
      <c r="L84" s="189"/>
      <c r="N84" s="189"/>
      <c r="P84" s="189"/>
      <c r="R84" s="189"/>
      <c r="S84" s="189"/>
      <c r="T84" s="189"/>
      <c r="U84" s="189"/>
      <c r="V84" s="189"/>
      <c r="W84" s="189"/>
    </row>
    <row r="85" spans="1:23">
      <c r="A85" s="190"/>
      <c r="B85" s="190"/>
      <c r="F85" s="189"/>
      <c r="H85" s="189"/>
      <c r="I85" s="189"/>
      <c r="J85" s="189"/>
      <c r="K85" s="189"/>
      <c r="L85" s="189"/>
      <c r="N85" s="189"/>
      <c r="P85" s="189"/>
      <c r="R85" s="189"/>
      <c r="S85" s="189"/>
      <c r="T85" s="189"/>
      <c r="U85" s="189"/>
      <c r="V85" s="189"/>
      <c r="W85" s="189"/>
    </row>
    <row r="86" spans="1:23">
      <c r="A86" s="190"/>
      <c r="B86" s="190"/>
      <c r="F86" s="189"/>
      <c r="H86" s="189"/>
      <c r="I86" s="189"/>
      <c r="J86" s="189"/>
      <c r="K86" s="189"/>
      <c r="L86" s="189"/>
      <c r="N86" s="189"/>
      <c r="P86" s="189"/>
      <c r="R86" s="189"/>
      <c r="S86" s="189"/>
      <c r="T86" s="189"/>
      <c r="U86" s="189"/>
      <c r="V86" s="189"/>
      <c r="W86" s="189"/>
    </row>
    <row r="87" spans="1:23">
      <c r="A87" s="190"/>
      <c r="B87" s="190"/>
      <c r="F87" s="189"/>
      <c r="H87" s="189"/>
      <c r="I87" s="189"/>
      <c r="J87" s="189"/>
      <c r="K87" s="189"/>
      <c r="L87" s="189"/>
      <c r="N87" s="189"/>
      <c r="P87" s="189"/>
      <c r="R87" s="189"/>
      <c r="S87" s="189"/>
      <c r="T87" s="189"/>
      <c r="U87" s="189"/>
      <c r="V87" s="189"/>
      <c r="W87" s="189"/>
    </row>
    <row r="88" spans="1:23">
      <c r="A88" s="190"/>
      <c r="B88" s="190"/>
      <c r="F88" s="189"/>
      <c r="H88" s="189"/>
      <c r="I88" s="189"/>
      <c r="J88" s="189"/>
      <c r="K88" s="189"/>
      <c r="L88" s="189"/>
      <c r="N88" s="189"/>
      <c r="P88" s="189"/>
      <c r="R88" s="189"/>
      <c r="S88" s="189"/>
      <c r="T88" s="189"/>
      <c r="U88" s="189"/>
      <c r="V88" s="189"/>
      <c r="W88" s="189"/>
    </row>
    <row r="89" spans="1:23">
      <c r="A89" s="190"/>
      <c r="B89" s="190"/>
      <c r="F89" s="189"/>
      <c r="H89" s="189"/>
      <c r="I89" s="189"/>
      <c r="J89" s="189"/>
      <c r="K89" s="189"/>
      <c r="L89" s="189"/>
      <c r="N89" s="189"/>
      <c r="P89" s="189"/>
      <c r="R89" s="189"/>
      <c r="S89" s="189"/>
      <c r="T89" s="189"/>
      <c r="U89" s="189"/>
      <c r="V89" s="189"/>
      <c r="W89" s="189"/>
    </row>
    <row r="90" spans="1:23">
      <c r="A90" s="190"/>
      <c r="B90" s="190"/>
      <c r="F90" s="189"/>
      <c r="H90" s="189"/>
      <c r="I90" s="189"/>
      <c r="J90" s="189"/>
      <c r="K90" s="189"/>
      <c r="L90" s="189"/>
      <c r="N90" s="189"/>
      <c r="P90" s="189"/>
      <c r="R90" s="189"/>
      <c r="S90" s="189"/>
      <c r="T90" s="189"/>
      <c r="U90" s="189"/>
      <c r="V90" s="189"/>
      <c r="W90" s="189"/>
    </row>
    <row r="91" spans="1:23">
      <c r="A91" s="190"/>
      <c r="B91" s="190"/>
      <c r="F91" s="189"/>
      <c r="H91" s="189"/>
      <c r="I91" s="189"/>
      <c r="J91" s="189"/>
      <c r="K91" s="189"/>
      <c r="L91" s="189"/>
      <c r="N91" s="189"/>
      <c r="P91" s="189"/>
      <c r="R91" s="189"/>
      <c r="S91" s="189"/>
      <c r="T91" s="189"/>
      <c r="U91" s="189"/>
      <c r="V91" s="189"/>
      <c r="W91" s="189"/>
    </row>
    <row r="92" spans="1:23">
      <c r="A92" s="190"/>
      <c r="B92" s="190"/>
      <c r="F92" s="189"/>
      <c r="H92" s="189"/>
      <c r="I92" s="189"/>
      <c r="J92" s="189"/>
      <c r="K92" s="189"/>
      <c r="L92" s="189"/>
      <c r="N92" s="189"/>
      <c r="P92" s="189"/>
      <c r="R92" s="189"/>
      <c r="S92" s="189"/>
      <c r="T92" s="189"/>
      <c r="U92" s="189"/>
      <c r="V92" s="189"/>
      <c r="W92" s="189"/>
    </row>
    <row r="93" spans="1:23">
      <c r="A93" s="190"/>
      <c r="B93" s="190"/>
      <c r="F93" s="189"/>
      <c r="H93" s="189"/>
      <c r="I93" s="189"/>
      <c r="J93" s="189"/>
      <c r="K93" s="189"/>
      <c r="L93" s="189"/>
      <c r="N93" s="189"/>
      <c r="P93" s="189"/>
      <c r="R93" s="189"/>
      <c r="S93" s="189"/>
      <c r="T93" s="189"/>
      <c r="U93" s="189"/>
      <c r="V93" s="189"/>
      <c r="W93" s="189"/>
    </row>
    <row r="94" spans="1:23">
      <c r="A94" s="190"/>
      <c r="B94" s="190"/>
      <c r="F94" s="189"/>
      <c r="H94" s="189"/>
      <c r="I94" s="189"/>
      <c r="J94" s="189"/>
      <c r="K94" s="189"/>
      <c r="L94" s="189"/>
      <c r="N94" s="189"/>
      <c r="P94" s="189"/>
      <c r="R94" s="189"/>
      <c r="S94" s="189"/>
      <c r="T94" s="189"/>
      <c r="U94" s="189"/>
      <c r="V94" s="189"/>
      <c r="W94" s="189"/>
    </row>
  </sheetData>
  <sheetProtection formatCells="0" formatColumns="0" formatRows="0"/>
  <printOptions horizontalCentered="1"/>
  <pageMargins left="0.78740157480314965" right="0.39370078740157483" top="0.47244094488188981" bottom="1.1811023622047245" header="0" footer="0.59055118110236227"/>
  <pageSetup scale="50" orientation="portrait" r:id="rId1"/>
  <headerFooter>
    <oddFooter>&amp;L
&amp;C&amp;"Times New Roman,Normal"&amp;18Las notas que se adjuntan son parte integral de estos estados financieros consolidados intermedios condensados.
-5-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T73"/>
  <sheetViews>
    <sheetView showGridLines="0" view="pageBreakPreview" topLeftCell="A24" zoomScale="80" zoomScaleNormal="70" zoomScaleSheetLayoutView="80" workbookViewId="0">
      <selection activeCell="F24" sqref="F24:G36"/>
    </sheetView>
  </sheetViews>
  <sheetFormatPr baseColWidth="10" defaultColWidth="9.1796875" defaultRowHeight="15.5"/>
  <cols>
    <col min="1" max="1" width="9.1796875" style="215" customWidth="1"/>
    <col min="2" max="2" width="71.81640625" style="215" customWidth="1"/>
    <col min="3" max="3" width="8.1796875" style="223" customWidth="1"/>
    <col min="4" max="4" width="15.81640625" style="14" customWidth="1"/>
    <col min="5" max="5" width="1.453125" style="215" customWidth="1"/>
    <col min="6" max="6" width="14.08984375" style="5" customWidth="1"/>
    <col min="7" max="7" width="5.81640625" style="215" customWidth="1"/>
    <col min="8" max="8" width="16.453125" style="215" bestFit="1" customWidth="1"/>
    <col min="9" max="9" width="9.1796875" style="215" customWidth="1"/>
    <col min="10" max="10" width="14.453125" style="215" customWidth="1"/>
    <col min="11" max="11" width="9.81640625" style="215" customWidth="1"/>
    <col min="12" max="16" width="9.1796875" style="215" customWidth="1"/>
    <col min="17" max="17" width="9.1796875" style="215" hidden="1" customWidth="1"/>
    <col min="18" max="18" width="0" style="215" hidden="1" customWidth="1"/>
    <col min="19" max="16384" width="9.1796875" style="215"/>
  </cols>
  <sheetData>
    <row r="1" spans="1:18" ht="20.25" customHeight="1">
      <c r="A1" s="257" t="s">
        <v>4561</v>
      </c>
      <c r="B1" s="214"/>
      <c r="C1" s="364"/>
      <c r="E1" s="5"/>
      <c r="H1" s="14"/>
      <c r="I1" s="5"/>
      <c r="J1" s="14"/>
      <c r="K1" s="5"/>
    </row>
    <row r="2" spans="1:18" s="127" customFormat="1" ht="20.25" customHeight="1">
      <c r="A2" s="248"/>
      <c r="H2" s="128"/>
      <c r="J2" s="129"/>
    </row>
    <row r="3" spans="1:18" s="127" customFormat="1" ht="20.25" customHeight="1">
      <c r="A3" s="276" t="s">
        <v>4583</v>
      </c>
      <c r="B3" s="277"/>
      <c r="C3" s="129"/>
      <c r="D3" s="129"/>
      <c r="E3" s="129"/>
      <c r="F3" s="129"/>
      <c r="G3" s="129"/>
      <c r="H3" s="130"/>
      <c r="I3" s="129"/>
      <c r="J3" s="129"/>
      <c r="K3" s="129"/>
    </row>
    <row r="4" spans="1:18" s="132" customFormat="1" ht="20.25" customHeight="1">
      <c r="A4" s="606" t="s">
        <v>4582</v>
      </c>
      <c r="B4" s="278"/>
      <c r="C4" s="131"/>
      <c r="D4" s="131"/>
      <c r="E4" s="131"/>
      <c r="F4" s="131"/>
      <c r="G4" s="131"/>
      <c r="H4" s="295"/>
      <c r="I4" s="131"/>
      <c r="J4" s="131"/>
      <c r="K4" s="131"/>
    </row>
    <row r="5" spans="1:18" s="131" customFormat="1" ht="20.25" customHeight="1">
      <c r="A5" s="273" t="s">
        <v>1555</v>
      </c>
      <c r="B5" s="275"/>
      <c r="C5" s="133"/>
      <c r="D5" s="133"/>
      <c r="E5" s="133"/>
      <c r="F5" s="133"/>
      <c r="H5" s="295"/>
    </row>
    <row r="6" spans="1:18" s="175" customFormat="1" ht="17.5">
      <c r="A6" s="297"/>
      <c r="B6" s="188"/>
      <c r="C6" s="188"/>
      <c r="D6" s="388"/>
      <c r="E6" s="188"/>
      <c r="F6" s="188"/>
      <c r="G6" s="187"/>
      <c r="H6" s="187"/>
      <c r="I6" s="131"/>
      <c r="J6" s="187"/>
      <c r="K6" s="187"/>
    </row>
    <row r="7" spans="1:18" s="187" customFormat="1">
      <c r="A7" s="5"/>
      <c r="B7" s="8"/>
      <c r="C7" s="154" t="s">
        <v>4538</v>
      </c>
      <c r="D7" s="295">
        <v>2024</v>
      </c>
      <c r="E7" s="295"/>
      <c r="F7" s="295">
        <v>2023</v>
      </c>
    </row>
    <row r="8" spans="1:18" s="187" customFormat="1">
      <c r="A8" s="135"/>
      <c r="B8" s="8"/>
      <c r="C8" s="295"/>
      <c r="D8" s="706" t="s">
        <v>448</v>
      </c>
      <c r="E8" s="706"/>
      <c r="F8" s="706"/>
    </row>
    <row r="9" spans="1:18" s="187" customFormat="1">
      <c r="A9" s="135"/>
      <c r="B9" s="8"/>
      <c r="C9" s="295"/>
      <c r="D9" s="40"/>
      <c r="E9" s="129"/>
      <c r="F9" s="129"/>
    </row>
    <row r="10" spans="1:18" ht="13.5" customHeight="1">
      <c r="A10" s="41" t="s">
        <v>1793</v>
      </c>
      <c r="B10" s="5"/>
      <c r="C10" s="689"/>
      <c r="D10" s="40"/>
      <c r="E10" s="5"/>
      <c r="F10" s="359"/>
    </row>
    <row r="11" spans="1:18">
      <c r="A11" s="5" t="s">
        <v>4542</v>
      </c>
      <c r="B11" s="5"/>
      <c r="C11" s="689"/>
      <c r="D11" s="691">
        <v>1470696.25</v>
      </c>
      <c r="E11" s="634"/>
      <c r="F11" s="44">
        <v>448195</v>
      </c>
      <c r="G11" s="14"/>
      <c r="H11" s="393"/>
      <c r="I11" s="5"/>
      <c r="J11" s="5"/>
      <c r="K11" s="5"/>
    </row>
    <row r="12" spans="1:18">
      <c r="A12" s="5" t="s">
        <v>4543</v>
      </c>
      <c r="B12" s="5"/>
      <c r="C12" s="689"/>
      <c r="D12" s="147"/>
      <c r="E12" s="634"/>
      <c r="F12" s="44"/>
      <c r="G12" s="14"/>
      <c r="H12" s="5"/>
      <c r="I12" s="5"/>
      <c r="J12" s="5"/>
      <c r="K12" s="5"/>
      <c r="R12" s="215">
        <v>0</v>
      </c>
    </row>
    <row r="13" spans="1:18">
      <c r="A13" s="5" t="s">
        <v>4578</v>
      </c>
      <c r="B13" s="5"/>
      <c r="C13" s="689"/>
      <c r="D13" s="147"/>
      <c r="E13" s="634"/>
      <c r="F13" s="44"/>
      <c r="G13" s="14"/>
      <c r="H13" s="5"/>
      <c r="I13" s="5"/>
      <c r="J13" s="5"/>
      <c r="K13" s="5"/>
      <c r="Q13" s="215" t="e">
        <v>#VALUE!</v>
      </c>
      <c r="R13" s="215" t="e">
        <v>#VALUE!</v>
      </c>
    </row>
    <row r="14" spans="1:18">
      <c r="A14" s="5" t="s">
        <v>4574</v>
      </c>
      <c r="B14" s="5"/>
      <c r="C14" s="689"/>
      <c r="D14" s="691">
        <v>27570</v>
      </c>
      <c r="E14" s="634"/>
      <c r="F14" s="44">
        <v>27570</v>
      </c>
      <c r="G14" s="14"/>
      <c r="H14" s="393"/>
      <c r="I14" s="5"/>
      <c r="J14" s="5"/>
      <c r="K14" s="5"/>
      <c r="N14" s="5"/>
      <c r="Q14" s="215">
        <v>1476984</v>
      </c>
      <c r="R14" s="215">
        <v>-1476984</v>
      </c>
    </row>
    <row r="15" spans="1:18" s="5" customFormat="1">
      <c r="A15" s="5" t="s">
        <v>4613</v>
      </c>
      <c r="C15" s="689"/>
      <c r="D15" s="691">
        <v>81690</v>
      </c>
      <c r="E15" s="634"/>
      <c r="F15" s="474">
        <v>-4549</v>
      </c>
      <c r="G15" s="14"/>
      <c r="H15" s="393"/>
      <c r="Q15" s="215" t="e">
        <v>#VALUE!</v>
      </c>
      <c r="R15" s="215" t="e">
        <v>#VALUE!</v>
      </c>
    </row>
    <row r="16" spans="1:18" ht="14.25" customHeight="1">
      <c r="A16" s="5" t="s">
        <v>4544</v>
      </c>
      <c r="B16" s="5"/>
      <c r="C16" s="689"/>
      <c r="D16" s="691">
        <v>-2281213</v>
      </c>
      <c r="E16" s="634"/>
      <c r="F16" s="474">
        <v>-1620892</v>
      </c>
      <c r="G16" s="14"/>
      <c r="H16" s="393"/>
      <c r="I16" s="5"/>
      <c r="J16" s="5"/>
      <c r="K16" s="5"/>
      <c r="N16" s="5"/>
      <c r="Q16" s="215" t="e">
        <v>#VALUE!</v>
      </c>
      <c r="R16" s="215" t="e">
        <v>#VALUE!</v>
      </c>
    </row>
    <row r="17" spans="1:23">
      <c r="A17" s="5" t="s">
        <v>4545</v>
      </c>
      <c r="B17" s="5"/>
      <c r="C17" s="689"/>
      <c r="D17" s="691">
        <v>597982</v>
      </c>
      <c r="E17" s="634"/>
      <c r="F17" s="147">
        <v>615133</v>
      </c>
      <c r="G17" s="14"/>
      <c r="H17" s="393"/>
      <c r="I17" s="5"/>
      <c r="J17" s="5"/>
      <c r="K17" s="5"/>
      <c r="N17" s="5"/>
      <c r="Q17" s="215" t="e">
        <v>#VALUE!</v>
      </c>
      <c r="R17" s="215" t="e">
        <v>#VALUE!</v>
      </c>
    </row>
    <row r="18" spans="1:23" ht="18">
      <c r="A18" s="5" t="s">
        <v>4566</v>
      </c>
      <c r="B18" s="5"/>
      <c r="C18" s="690">
        <v>16</v>
      </c>
      <c r="D18" s="147">
        <v>3931</v>
      </c>
      <c r="E18" s="634"/>
      <c r="F18" s="662">
        <v>0</v>
      </c>
      <c r="G18" s="14"/>
      <c r="H18" s="393"/>
      <c r="I18" s="5"/>
      <c r="J18" s="5"/>
      <c r="K18" s="5"/>
      <c r="N18" s="5"/>
      <c r="Q18" s="215" t="e">
        <v>#VALUE!</v>
      </c>
      <c r="R18" s="215" t="e">
        <v>#VALUE!</v>
      </c>
    </row>
    <row r="19" spans="1:23">
      <c r="A19" s="5" t="s">
        <v>4546</v>
      </c>
      <c r="B19" s="5"/>
      <c r="C19" s="689" t="s">
        <v>4605</v>
      </c>
      <c r="D19" s="691">
        <v>36393</v>
      </c>
      <c r="E19" s="634"/>
      <c r="F19" s="474">
        <v>11044</v>
      </c>
      <c r="G19" s="14"/>
      <c r="H19" s="393"/>
      <c r="I19" s="5"/>
      <c r="J19" s="5"/>
      <c r="K19" s="5"/>
      <c r="N19" s="5"/>
      <c r="Q19" s="215">
        <v>408992</v>
      </c>
      <c r="R19" s="215">
        <v>1930769</v>
      </c>
    </row>
    <row r="20" spans="1:23" ht="14.25" customHeight="1">
      <c r="A20" s="5" t="s">
        <v>4590</v>
      </c>
      <c r="B20" s="5"/>
      <c r="C20" s="689">
        <v>11</v>
      </c>
      <c r="D20" s="691">
        <v>-303438</v>
      </c>
      <c r="E20" s="634"/>
      <c r="F20" s="44">
        <v>-169234</v>
      </c>
      <c r="G20" s="43"/>
      <c r="H20" s="393"/>
      <c r="I20" s="286"/>
      <c r="J20" s="286"/>
      <c r="K20" s="286"/>
      <c r="L20" s="175"/>
      <c r="M20" s="175"/>
      <c r="N20" s="286"/>
      <c r="O20" s="175"/>
      <c r="P20" s="175"/>
      <c r="Q20" s="215">
        <v>83525</v>
      </c>
      <c r="R20" s="215">
        <v>-83525</v>
      </c>
      <c r="S20" s="175"/>
      <c r="T20" s="175"/>
      <c r="U20" s="175"/>
      <c r="V20" s="175"/>
      <c r="W20" s="175"/>
    </row>
    <row r="21" spans="1:23" ht="14.25" customHeight="1">
      <c r="A21" s="5" t="s">
        <v>4547</v>
      </c>
      <c r="B21" s="5"/>
      <c r="C21" s="689"/>
      <c r="D21" s="147"/>
      <c r="E21" s="634"/>
      <c r="F21" s="474"/>
      <c r="G21" s="14"/>
      <c r="H21" s="5"/>
      <c r="I21" s="5"/>
      <c r="J21" s="5"/>
      <c r="K21" s="5"/>
      <c r="N21" s="5"/>
      <c r="Q21" s="215">
        <v>231.34</v>
      </c>
      <c r="R21" s="215">
        <v>-231.34</v>
      </c>
    </row>
    <row r="22" spans="1:23" ht="14.25" customHeight="1">
      <c r="A22" s="5" t="s">
        <v>4567</v>
      </c>
      <c r="B22" s="5"/>
      <c r="C22" s="689"/>
      <c r="D22" s="147"/>
      <c r="E22" s="634"/>
      <c r="F22" s="474"/>
      <c r="G22" s="14"/>
      <c r="H22" s="5"/>
      <c r="I22" s="5"/>
      <c r="J22" s="5"/>
      <c r="K22" s="5"/>
      <c r="N22" s="5"/>
    </row>
    <row r="23" spans="1:23" ht="14.25" customHeight="1">
      <c r="A23" s="5" t="s">
        <v>4568</v>
      </c>
      <c r="B23" s="5"/>
      <c r="C23" s="689"/>
      <c r="D23" s="147">
        <v>-1761315</v>
      </c>
      <c r="E23" s="634"/>
      <c r="F23" s="474">
        <v>-551720</v>
      </c>
      <c r="G23" s="14"/>
      <c r="H23" s="5"/>
      <c r="I23" s="5"/>
      <c r="J23" s="5"/>
      <c r="K23" s="5"/>
      <c r="N23" s="5"/>
    </row>
    <row r="24" spans="1:23" ht="14.25" customHeight="1">
      <c r="A24" s="5" t="s">
        <v>4569</v>
      </c>
      <c r="B24" s="5"/>
      <c r="C24" s="689"/>
      <c r="D24" s="147"/>
      <c r="E24" s="634"/>
      <c r="F24" s="14"/>
      <c r="G24" s="216"/>
      <c r="H24" s="5"/>
      <c r="I24" s="5"/>
      <c r="N24" s="5"/>
      <c r="Q24" s="215" t="e">
        <v>#VALUE!</v>
      </c>
      <c r="R24" s="215" t="e">
        <v>#VALUE!</v>
      </c>
    </row>
    <row r="25" spans="1:23" ht="14.25" customHeight="1">
      <c r="A25" s="5" t="s">
        <v>4570</v>
      </c>
      <c r="B25" s="5"/>
      <c r="C25" s="689"/>
      <c r="D25" s="147">
        <v>649161</v>
      </c>
      <c r="E25" s="634"/>
      <c r="F25" s="14">
        <v>5083659</v>
      </c>
      <c r="G25" s="216"/>
      <c r="H25" s="5"/>
      <c r="I25" s="5"/>
      <c r="N25" s="5"/>
    </row>
    <row r="26" spans="1:23" ht="14.25" customHeight="1">
      <c r="A26" s="5" t="s">
        <v>4548</v>
      </c>
      <c r="B26" s="5"/>
      <c r="C26" s="689"/>
      <c r="D26" s="147">
        <v>500000</v>
      </c>
      <c r="E26" s="634"/>
      <c r="F26" s="662">
        <v>0</v>
      </c>
      <c r="G26" s="216"/>
      <c r="H26" s="5"/>
      <c r="I26" s="5"/>
      <c r="N26" s="5"/>
      <c r="Q26" s="215" t="e">
        <v>#VALUE!</v>
      </c>
      <c r="R26" s="215" t="e">
        <v>#VALUE!</v>
      </c>
    </row>
    <row r="27" spans="1:23" ht="14.25" customHeight="1">
      <c r="A27" s="5" t="s">
        <v>4549</v>
      </c>
      <c r="B27" s="5"/>
      <c r="C27" s="689"/>
      <c r="D27" s="147">
        <v>-5098147</v>
      </c>
      <c r="E27" s="634"/>
      <c r="F27" s="217">
        <v>-109399.84</v>
      </c>
      <c r="G27" s="216"/>
      <c r="H27" s="393"/>
      <c r="I27" s="5"/>
      <c r="N27" s="5"/>
      <c r="Q27" s="215">
        <v>451391</v>
      </c>
      <c r="R27" s="215">
        <v>-451391</v>
      </c>
    </row>
    <row r="28" spans="1:23" ht="14.25" customHeight="1">
      <c r="A28" s="5" t="s">
        <v>4550</v>
      </c>
      <c r="B28" s="5"/>
      <c r="C28" s="689"/>
      <c r="D28" s="691">
        <v>-136234</v>
      </c>
      <c r="E28" s="634"/>
      <c r="F28" s="217">
        <v>119052.37999999896</v>
      </c>
      <c r="G28" s="216"/>
      <c r="H28" s="393"/>
      <c r="I28" s="5"/>
      <c r="N28" s="5"/>
      <c r="Q28" s="215">
        <v>109407</v>
      </c>
      <c r="R28" s="215">
        <v>-109407</v>
      </c>
    </row>
    <row r="29" spans="1:23" ht="14.25" hidden="1" customHeight="1">
      <c r="A29" s="652"/>
      <c r="B29" s="5"/>
      <c r="C29" s="689"/>
      <c r="D29" s="147"/>
      <c r="E29" s="634"/>
      <c r="F29" s="217"/>
      <c r="G29" s="216"/>
      <c r="H29" s="5"/>
      <c r="I29" s="5"/>
      <c r="N29" s="5"/>
      <c r="Q29" s="215">
        <v>-831311</v>
      </c>
      <c r="R29" s="215">
        <v>831311</v>
      </c>
    </row>
    <row r="30" spans="1:23" ht="14.25" hidden="1" customHeight="1">
      <c r="A30" s="652" t="s">
        <v>1500</v>
      </c>
      <c r="B30" s="5"/>
      <c r="C30" s="689"/>
      <c r="D30" s="147"/>
      <c r="E30" s="634"/>
      <c r="F30" s="217"/>
      <c r="G30" s="216"/>
      <c r="H30" s="5"/>
      <c r="I30" s="5"/>
      <c r="N30" s="5"/>
    </row>
    <row r="31" spans="1:23" ht="14.25" customHeight="1">
      <c r="A31" s="5" t="s">
        <v>4551</v>
      </c>
      <c r="B31" s="5"/>
      <c r="C31" s="689"/>
      <c r="D31" s="692">
        <v>2169325</v>
      </c>
      <c r="E31" s="634"/>
      <c r="F31" s="217">
        <v>1622185</v>
      </c>
      <c r="G31" s="216"/>
      <c r="H31" s="393"/>
      <c r="I31" s="5"/>
      <c r="N31" s="5"/>
      <c r="Q31" s="215" t="e">
        <v>#VALUE!</v>
      </c>
      <c r="R31" s="215" t="e">
        <v>#VALUE!</v>
      </c>
    </row>
    <row r="32" spans="1:23" ht="14.25" customHeight="1">
      <c r="A32" s="5" t="s">
        <v>4552</v>
      </c>
      <c r="B32" s="5"/>
      <c r="C32" s="689"/>
      <c r="D32" s="693">
        <v>-3931</v>
      </c>
      <c r="E32" s="634"/>
      <c r="F32" s="662">
        <v>0</v>
      </c>
      <c r="G32" s="14"/>
      <c r="H32" s="393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 customHeight="1">
      <c r="A33" s="5" t="s">
        <v>4553</v>
      </c>
      <c r="B33" s="5"/>
      <c r="C33" s="689"/>
      <c r="D33" s="474">
        <v>-62137.77</v>
      </c>
      <c r="E33" s="634"/>
      <c r="F33" s="662">
        <v>0</v>
      </c>
      <c r="G33" s="44"/>
      <c r="H33" s="5"/>
      <c r="I33" s="5"/>
      <c r="J33" s="5"/>
      <c r="K33" s="5"/>
      <c r="L33" s="5"/>
      <c r="M33" s="5"/>
      <c r="N33" s="5"/>
      <c r="O33" s="5"/>
      <c r="P33" s="5"/>
      <c r="Q33" s="5" t="e">
        <v>#VALUE!</v>
      </c>
      <c r="R33" s="5" t="e">
        <v>#VALUE!</v>
      </c>
    </row>
    <row r="34" spans="1:18">
      <c r="A34" s="5" t="s">
        <v>4554</v>
      </c>
      <c r="B34" s="5"/>
      <c r="C34" s="689"/>
      <c r="D34" s="691">
        <v>-529501</v>
      </c>
      <c r="E34" s="634"/>
      <c r="F34" s="479">
        <v>-662693</v>
      </c>
      <c r="G34" s="14"/>
      <c r="H34" s="393"/>
      <c r="I34" s="5"/>
      <c r="J34" s="5"/>
      <c r="K34" s="393"/>
      <c r="L34" s="5"/>
      <c r="M34" s="5"/>
      <c r="N34" s="5"/>
      <c r="O34" s="5"/>
      <c r="P34" s="5"/>
      <c r="Q34" s="5">
        <v>154188.65999999992</v>
      </c>
      <c r="R34" s="5">
        <v>-154188.65999999992</v>
      </c>
    </row>
    <row r="35" spans="1:18">
      <c r="A35" s="5" t="s">
        <v>4555</v>
      </c>
      <c r="B35" s="5"/>
      <c r="C35" s="689">
        <v>11</v>
      </c>
      <c r="D35" s="694">
        <v>0</v>
      </c>
      <c r="E35" s="634"/>
      <c r="F35" s="475">
        <v>2550</v>
      </c>
      <c r="G35" s="14"/>
      <c r="H35" s="393"/>
      <c r="I35" s="5"/>
      <c r="J35" s="5"/>
      <c r="K35" s="393"/>
      <c r="L35" s="5"/>
      <c r="M35" s="5"/>
      <c r="N35" s="5"/>
      <c r="O35" s="5"/>
      <c r="P35" s="5"/>
      <c r="Q35" s="5"/>
      <c r="R35" s="5"/>
    </row>
    <row r="36" spans="1:18">
      <c r="A36" s="5" t="s">
        <v>4611</v>
      </c>
      <c r="B36" s="5"/>
      <c r="C36" s="689"/>
      <c r="D36" s="679">
        <v>-4639168.5199999996</v>
      </c>
      <c r="E36" s="634"/>
      <c r="F36" s="679">
        <v>4810900.5399999991</v>
      </c>
      <c r="G36" s="14"/>
      <c r="H36" s="393"/>
      <c r="I36" s="5"/>
      <c r="J36" s="5"/>
      <c r="K36" s="5"/>
      <c r="L36" s="5"/>
      <c r="M36" s="5"/>
      <c r="N36" s="5"/>
      <c r="O36" s="5"/>
      <c r="P36" s="5"/>
      <c r="Q36" s="5" t="e">
        <v>#VALUE!</v>
      </c>
      <c r="R36" s="5" t="e">
        <v>#VALUE!</v>
      </c>
    </row>
    <row r="37" spans="1:18" ht="17" hidden="1" customHeight="1">
      <c r="A37" s="5"/>
      <c r="B37" s="5"/>
      <c r="C37" s="319"/>
      <c r="D37" s="158"/>
      <c r="E37" s="634"/>
      <c r="F37" s="158"/>
      <c r="G37" s="14"/>
      <c r="H37" s="5"/>
      <c r="I37" s="5"/>
      <c r="J37" s="5"/>
      <c r="K37" s="5"/>
      <c r="L37" s="5"/>
      <c r="M37" s="5"/>
      <c r="N37" s="5"/>
      <c r="O37" s="5"/>
      <c r="P37" s="5"/>
      <c r="Q37" s="5" t="e">
        <v>#VALUE!</v>
      </c>
      <c r="R37" s="5" t="e">
        <v>#VALUE!</v>
      </c>
    </row>
    <row r="38" spans="1:18" ht="17" hidden="1" customHeight="1">
      <c r="A38" s="41" t="s">
        <v>1794</v>
      </c>
      <c r="B38" s="5"/>
      <c r="C38" s="689"/>
      <c r="D38" s="158"/>
      <c r="E38" s="634"/>
      <c r="F38" s="158"/>
      <c r="G38" s="14"/>
      <c r="H38" s="5"/>
      <c r="I38" s="5"/>
      <c r="J38" s="5"/>
      <c r="K38" s="5"/>
      <c r="L38" s="5"/>
      <c r="M38" s="5"/>
      <c r="N38" s="5"/>
      <c r="O38" s="5"/>
      <c r="P38" s="5"/>
      <c r="Q38" s="5" t="e">
        <v>#VALUE!</v>
      </c>
      <c r="R38" s="5" t="e">
        <v>#VALUE!</v>
      </c>
    </row>
    <row r="39" spans="1:18" ht="17" hidden="1" customHeight="1">
      <c r="A39" s="5" t="s">
        <v>4556</v>
      </c>
      <c r="B39" s="5"/>
      <c r="C39" s="689"/>
      <c r="D39" s="695"/>
      <c r="E39" s="634"/>
      <c r="F39" s="475"/>
      <c r="G39" s="1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7" hidden="1" customHeight="1">
      <c r="A40" s="5" t="s">
        <v>4536</v>
      </c>
      <c r="B40" s="5"/>
      <c r="C40" s="689"/>
      <c r="D40" s="679"/>
      <c r="E40" s="634"/>
      <c r="F40" s="475">
        <v>0</v>
      </c>
      <c r="G40" s="1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7" hidden="1" customHeight="1">
      <c r="A41" s="5" t="s">
        <v>662</v>
      </c>
      <c r="B41" s="5"/>
      <c r="C41" s="689"/>
      <c r="D41" s="475"/>
      <c r="E41" s="634"/>
      <c r="F41" s="475">
        <v>0</v>
      </c>
      <c r="G41" s="14"/>
      <c r="H41" s="5"/>
      <c r="I41" s="5"/>
      <c r="J41" s="5"/>
      <c r="K41" s="5"/>
      <c r="L41" s="5"/>
      <c r="M41" s="5"/>
      <c r="N41" s="5"/>
      <c r="O41" s="5"/>
      <c r="P41" s="5"/>
      <c r="Q41" s="5" t="e">
        <v>#VALUE!</v>
      </c>
      <c r="R41" s="5" t="e">
        <v>#VALUE!</v>
      </c>
    </row>
    <row r="42" spans="1:18" ht="17" hidden="1" customHeight="1">
      <c r="A42" s="5" t="s">
        <v>4557</v>
      </c>
      <c r="B42" s="5"/>
      <c r="C42" s="689"/>
      <c r="D42" s="695"/>
      <c r="E42" s="634"/>
      <c r="F42" s="475"/>
      <c r="G42" s="14"/>
      <c r="H42" s="647"/>
      <c r="I42" s="5"/>
      <c r="J42" s="5"/>
      <c r="K42" s="5"/>
      <c r="L42" s="5"/>
      <c r="M42" s="5"/>
      <c r="N42" s="5"/>
      <c r="O42" s="5"/>
      <c r="P42" s="5"/>
      <c r="Q42" s="5" t="e">
        <v>#VALUE!</v>
      </c>
      <c r="R42" s="5" t="e">
        <v>#VALUE!</v>
      </c>
    </row>
    <row r="43" spans="1:18" ht="17" customHeight="1">
      <c r="A43" s="5"/>
      <c r="B43" s="5"/>
      <c r="C43" s="689"/>
      <c r="D43" s="158"/>
      <c r="E43" s="634"/>
      <c r="F43" s="476"/>
      <c r="G43" s="14"/>
      <c r="H43" s="15"/>
      <c r="I43" s="15"/>
      <c r="J43" s="15"/>
      <c r="K43" s="5"/>
      <c r="L43" s="5"/>
      <c r="M43" s="5"/>
      <c r="N43" s="5"/>
      <c r="O43" s="5"/>
      <c r="P43" s="5"/>
      <c r="Q43" s="5" t="e">
        <v>#VALUE!</v>
      </c>
      <c r="R43" s="5" t="e">
        <v>#VALUE!</v>
      </c>
    </row>
    <row r="44" spans="1:18" ht="17">
      <c r="A44" s="41" t="s">
        <v>1795</v>
      </c>
      <c r="B44" s="5"/>
      <c r="C44" s="689"/>
      <c r="D44" s="696"/>
      <c r="E44" s="634"/>
      <c r="F44" s="477"/>
      <c r="G44" s="216"/>
      <c r="H44" s="15"/>
      <c r="I44" s="12"/>
      <c r="J44" s="306"/>
      <c r="N44" s="5"/>
      <c r="Q44" s="215" t="e">
        <v>#VALUE!</v>
      </c>
      <c r="R44" s="215" t="e">
        <v>#VALUE!</v>
      </c>
    </row>
    <row r="45" spans="1:18">
      <c r="A45" s="5" t="s">
        <v>4558</v>
      </c>
      <c r="B45" s="5"/>
      <c r="C45" s="689"/>
      <c r="D45" s="475">
        <v>2155545</v>
      </c>
      <c r="E45" s="634"/>
      <c r="F45" s="475">
        <v>941</v>
      </c>
      <c r="G45" s="216"/>
      <c r="H45" s="15"/>
      <c r="I45" s="15"/>
      <c r="J45" s="306"/>
      <c r="N45" s="5"/>
    </row>
    <row r="46" spans="1:18" hidden="1">
      <c r="A46" s="5" t="s">
        <v>4559</v>
      </c>
      <c r="B46" s="5"/>
      <c r="C46" s="689"/>
      <c r="D46" s="474">
        <v>0</v>
      </c>
      <c r="E46" s="634"/>
      <c r="F46" s="474">
        <v>0</v>
      </c>
      <c r="G46" s="216"/>
      <c r="H46" s="15"/>
      <c r="I46" s="15"/>
      <c r="J46" s="306"/>
      <c r="N46" s="5"/>
    </row>
    <row r="47" spans="1:18" ht="14" hidden="1" customHeight="1">
      <c r="A47" s="5" t="s">
        <v>4560</v>
      </c>
      <c r="B47" s="5"/>
      <c r="C47" s="689"/>
      <c r="D47" s="697">
        <v>0</v>
      </c>
      <c r="E47" s="634"/>
      <c r="F47" s="669">
        <v>0</v>
      </c>
      <c r="G47" s="216"/>
      <c r="Q47" s="215">
        <v>994093</v>
      </c>
      <c r="R47" s="215">
        <v>-994093</v>
      </c>
    </row>
    <row r="48" spans="1:18">
      <c r="A48" s="5" t="s">
        <v>4612</v>
      </c>
      <c r="B48" s="5"/>
      <c r="C48" s="689"/>
      <c r="D48" s="475">
        <v>2155545</v>
      </c>
      <c r="E48" s="634"/>
      <c r="F48" s="475">
        <v>941</v>
      </c>
      <c r="G48" s="216"/>
      <c r="H48" s="250"/>
      <c r="Q48" s="368">
        <v>47011</v>
      </c>
      <c r="R48" s="215">
        <v>-47011</v>
      </c>
    </row>
    <row r="49" spans="1:254" ht="13.5" customHeight="1">
      <c r="A49" s="5"/>
      <c r="B49" s="5"/>
      <c r="C49" s="689"/>
      <c r="D49" s="171"/>
      <c r="E49" s="634"/>
      <c r="F49" s="359"/>
      <c r="G49" s="216"/>
      <c r="Q49" s="215">
        <v>-886915.34000000008</v>
      </c>
      <c r="R49" s="215">
        <v>886915.34000000008</v>
      </c>
    </row>
    <row r="50" spans="1:254">
      <c r="A50" s="5" t="s">
        <v>4610</v>
      </c>
      <c r="B50" s="5"/>
      <c r="C50" s="689"/>
      <c r="D50" s="171">
        <v>-2483623.5199999996</v>
      </c>
      <c r="E50" s="634"/>
      <c r="F50" s="171">
        <v>4811842.5399999991</v>
      </c>
      <c r="G50" s="216"/>
      <c r="H50" s="250"/>
    </row>
    <row r="51" spans="1:254" s="216" customFormat="1">
      <c r="A51" s="5" t="s">
        <v>4615</v>
      </c>
      <c r="B51" s="5"/>
      <c r="C51" s="689"/>
      <c r="D51" s="247">
        <v>6541786</v>
      </c>
      <c r="E51" s="634"/>
      <c r="F51" s="139">
        <v>4562287</v>
      </c>
      <c r="H51" s="250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5"/>
      <c r="FN51" s="215"/>
      <c r="FO51" s="215"/>
      <c r="FP51" s="215"/>
      <c r="FQ51" s="215"/>
      <c r="FR51" s="215"/>
      <c r="FS51" s="215"/>
      <c r="FT51" s="215"/>
      <c r="FU51" s="215"/>
      <c r="FV51" s="215"/>
      <c r="FW51" s="215"/>
      <c r="FX51" s="215"/>
      <c r="FY51" s="215"/>
      <c r="FZ51" s="215"/>
      <c r="GA51" s="215"/>
      <c r="GB51" s="215"/>
      <c r="GC51" s="215"/>
      <c r="GD51" s="215"/>
      <c r="GE51" s="215"/>
      <c r="GF51" s="215"/>
      <c r="GG51" s="215"/>
      <c r="GH51" s="215"/>
      <c r="GI51" s="215"/>
      <c r="GJ51" s="215"/>
      <c r="GK51" s="215"/>
      <c r="GL51" s="215"/>
      <c r="GM51" s="215"/>
      <c r="GN51" s="215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  <c r="HC51" s="215"/>
      <c r="HD51" s="215"/>
      <c r="HE51" s="215"/>
      <c r="HF51" s="215"/>
      <c r="HG51" s="215"/>
      <c r="HH51" s="215"/>
      <c r="HI51" s="215"/>
      <c r="HJ51" s="215"/>
      <c r="HK51" s="215"/>
      <c r="HL51" s="215"/>
      <c r="HM51" s="215"/>
      <c r="HN51" s="215"/>
      <c r="HO51" s="215"/>
      <c r="HP51" s="215"/>
      <c r="HQ51" s="215"/>
      <c r="HR51" s="215"/>
      <c r="HS51" s="215"/>
      <c r="HT51" s="215"/>
      <c r="HU51" s="215"/>
      <c r="HV51" s="215"/>
      <c r="HW51" s="215"/>
      <c r="HX51" s="215"/>
      <c r="HY51" s="215"/>
      <c r="HZ51" s="215"/>
      <c r="IA51" s="215"/>
      <c r="IB51" s="215"/>
      <c r="IC51" s="215"/>
      <c r="ID51" s="215"/>
      <c r="IE51" s="215"/>
      <c r="IF51" s="215"/>
      <c r="IG51" s="215"/>
      <c r="IH51" s="215"/>
      <c r="II51" s="215"/>
      <c r="IJ51" s="215"/>
      <c r="IK51" s="215"/>
      <c r="IL51" s="215"/>
      <c r="IM51" s="215"/>
      <c r="IN51" s="215"/>
      <c r="IO51" s="215"/>
      <c r="IP51" s="215"/>
      <c r="IQ51" s="215"/>
      <c r="IR51" s="215"/>
      <c r="IS51" s="215"/>
      <c r="IT51" s="215"/>
    </row>
    <row r="52" spans="1:254" s="216" customFormat="1" ht="16" thickBot="1">
      <c r="A52" s="5" t="s">
        <v>4616</v>
      </c>
      <c r="B52" s="5"/>
      <c r="C52" s="689">
        <v>6</v>
      </c>
      <c r="D52" s="478">
        <v>4058162.4800000004</v>
      </c>
      <c r="E52" s="634"/>
      <c r="F52" s="478">
        <v>9374129.5399999991</v>
      </c>
      <c r="H52" s="250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</row>
    <row r="53" spans="1:254" s="216" customFormat="1" ht="16" thickTop="1">
      <c r="A53" s="5"/>
      <c r="B53" s="5"/>
      <c r="C53" s="689"/>
      <c r="D53" s="40"/>
      <c r="E53" s="220"/>
      <c r="F53" s="221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  <c r="EW53" s="215"/>
      <c r="EX53" s="215"/>
      <c r="EY53" s="215"/>
      <c r="EZ53" s="215"/>
      <c r="FA53" s="215"/>
      <c r="FB53" s="215"/>
      <c r="FC53" s="215"/>
      <c r="FD53" s="215"/>
      <c r="FE53" s="215"/>
      <c r="FF53" s="215"/>
      <c r="FG53" s="215"/>
      <c r="FH53" s="215"/>
      <c r="FI53" s="215"/>
      <c r="FJ53" s="215"/>
      <c r="FK53" s="215"/>
      <c r="FL53" s="215"/>
      <c r="FM53" s="215"/>
      <c r="FN53" s="215"/>
      <c r="FO53" s="215"/>
      <c r="FP53" s="215"/>
      <c r="FQ53" s="215"/>
      <c r="FR53" s="215"/>
      <c r="FS53" s="215"/>
      <c r="FT53" s="215"/>
      <c r="FU53" s="215"/>
      <c r="FV53" s="215"/>
      <c r="FW53" s="215"/>
      <c r="FX53" s="215"/>
      <c r="FY53" s="215"/>
      <c r="FZ53" s="215"/>
      <c r="GA53" s="215"/>
      <c r="GB53" s="215"/>
      <c r="GC53" s="215"/>
      <c r="GD53" s="215"/>
      <c r="GE53" s="215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  <c r="HC53" s="215"/>
      <c r="HD53" s="215"/>
      <c r="HE53" s="215"/>
      <c r="HF53" s="215"/>
      <c r="HG53" s="215"/>
      <c r="HH53" s="215"/>
      <c r="HI53" s="215"/>
      <c r="HJ53" s="215"/>
      <c r="HK53" s="215"/>
      <c r="HL53" s="215"/>
      <c r="HM53" s="215"/>
      <c r="HN53" s="215"/>
      <c r="HO53" s="215"/>
      <c r="HP53" s="215"/>
      <c r="HQ53" s="215"/>
      <c r="HR53" s="215"/>
      <c r="HS53" s="215"/>
      <c r="HT53" s="215"/>
      <c r="HU53" s="215"/>
      <c r="HV53" s="215"/>
      <c r="HW53" s="215"/>
      <c r="HX53" s="215"/>
      <c r="HY53" s="215"/>
      <c r="HZ53" s="215"/>
      <c r="IA53" s="215"/>
      <c r="IB53" s="215"/>
      <c r="IC53" s="215"/>
      <c r="ID53" s="215"/>
      <c r="IE53" s="215"/>
      <c r="IF53" s="215"/>
      <c r="IG53" s="215"/>
      <c r="IH53" s="215"/>
      <c r="II53" s="215"/>
      <c r="IJ53" s="215"/>
      <c r="IK53" s="215"/>
      <c r="IL53" s="215"/>
      <c r="IM53" s="215"/>
      <c r="IN53" s="215"/>
      <c r="IO53" s="215"/>
      <c r="IP53" s="215"/>
      <c r="IQ53" s="215"/>
      <c r="IR53" s="215"/>
      <c r="IS53" s="215"/>
      <c r="IT53" s="215"/>
    </row>
    <row r="54" spans="1:254" s="14" customFormat="1">
      <c r="A54" s="5"/>
      <c r="B54" s="5"/>
      <c r="C54" s="427"/>
      <c r="E54" s="220"/>
      <c r="F54" s="12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</row>
    <row r="55" spans="1:254" s="14" customFormat="1">
      <c r="A55" s="5"/>
      <c r="B55" s="5"/>
      <c r="C55" s="427"/>
      <c r="E55" s="393"/>
      <c r="F55" s="12"/>
      <c r="G55" s="1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</row>
    <row r="56" spans="1:254" s="14" customFormat="1">
      <c r="A56" s="5"/>
      <c r="B56" s="5"/>
      <c r="C56" s="427"/>
      <c r="D56" s="389"/>
      <c r="E56" s="220"/>
      <c r="F56" s="26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</row>
    <row r="57" spans="1:254" s="14" customFormat="1">
      <c r="A57" s="5"/>
      <c r="C57" s="427"/>
      <c r="D57" s="40"/>
      <c r="E57" s="220"/>
      <c r="F57" s="359"/>
      <c r="G57" s="39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</row>
    <row r="58" spans="1:254" s="14" customFormat="1">
      <c r="A58" s="5"/>
      <c r="B58" s="5"/>
      <c r="C58" s="427"/>
      <c r="E58" s="220"/>
      <c r="F58" s="26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</row>
    <row r="59" spans="1:254" s="14" customFormat="1">
      <c r="A59" s="5"/>
      <c r="B59" s="5"/>
      <c r="C59" s="427"/>
      <c r="E59" s="220"/>
      <c r="F59" s="22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</row>
    <row r="60" spans="1:254" s="216" customFormat="1" ht="20">
      <c r="A60" s="215"/>
      <c r="B60" s="424"/>
      <c r="C60" s="223"/>
      <c r="D60" s="14"/>
      <c r="E60" s="219"/>
      <c r="F60" s="221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  <c r="EW60" s="215"/>
      <c r="EX60" s="215"/>
      <c r="EY60" s="215"/>
      <c r="EZ60" s="215"/>
      <c r="FA60" s="215"/>
      <c r="FB60" s="215"/>
      <c r="FC60" s="215"/>
      <c r="FD60" s="215"/>
      <c r="FE60" s="215"/>
      <c r="FF60" s="215"/>
      <c r="FG60" s="215"/>
      <c r="FH60" s="215"/>
      <c r="FI60" s="215"/>
      <c r="FJ60" s="215"/>
      <c r="FK60" s="215"/>
      <c r="FL60" s="215"/>
      <c r="FM60" s="215"/>
      <c r="FN60" s="215"/>
      <c r="FO60" s="215"/>
      <c r="FP60" s="215"/>
      <c r="FQ60" s="215"/>
      <c r="FR60" s="215"/>
      <c r="FS60" s="215"/>
      <c r="FT60" s="215"/>
      <c r="FU60" s="215"/>
      <c r="FV60" s="215"/>
      <c r="FW60" s="215"/>
      <c r="FX60" s="215"/>
      <c r="FY60" s="215"/>
      <c r="FZ60" s="215"/>
      <c r="GA60" s="215"/>
      <c r="GB60" s="215"/>
      <c r="GC60" s="215"/>
      <c r="GD60" s="215"/>
      <c r="GE60" s="215"/>
      <c r="GF60" s="215"/>
      <c r="GG60" s="215"/>
      <c r="GH60" s="215"/>
      <c r="GI60" s="215"/>
      <c r="GJ60" s="215"/>
      <c r="GK60" s="215"/>
      <c r="GL60" s="215"/>
      <c r="GM60" s="215"/>
      <c r="GN60" s="215"/>
      <c r="GO60" s="215"/>
      <c r="GP60" s="215"/>
      <c r="GQ60" s="215"/>
      <c r="GR60" s="215"/>
      <c r="GS60" s="215"/>
      <c r="GT60" s="215"/>
      <c r="GU60" s="215"/>
      <c r="GV60" s="215"/>
      <c r="GW60" s="215"/>
      <c r="GX60" s="215"/>
      <c r="GY60" s="215"/>
      <c r="GZ60" s="215"/>
      <c r="HA60" s="215"/>
      <c r="HB60" s="215"/>
      <c r="HC60" s="215"/>
      <c r="HD60" s="215"/>
      <c r="HE60" s="215"/>
      <c r="HF60" s="215"/>
      <c r="HG60" s="215"/>
      <c r="HH60" s="215"/>
      <c r="HI60" s="215"/>
      <c r="HJ60" s="215"/>
      <c r="HK60" s="215"/>
      <c r="HL60" s="215"/>
      <c r="HM60" s="215"/>
      <c r="HN60" s="215"/>
      <c r="HO60" s="215"/>
      <c r="HP60" s="215"/>
      <c r="HQ60" s="215"/>
      <c r="HR60" s="215"/>
      <c r="HS60" s="215"/>
      <c r="HT60" s="215"/>
      <c r="HU60" s="215"/>
      <c r="HV60" s="215"/>
      <c r="HW60" s="215"/>
      <c r="HX60" s="215"/>
      <c r="HY60" s="215"/>
      <c r="HZ60" s="215"/>
      <c r="IA60" s="215"/>
      <c r="IB60" s="215"/>
      <c r="IC60" s="215"/>
      <c r="ID60" s="215"/>
      <c r="IE60" s="215"/>
      <c r="IF60" s="215"/>
      <c r="IG60" s="215"/>
      <c r="IH60" s="215"/>
      <c r="II60" s="215"/>
      <c r="IJ60" s="215"/>
      <c r="IK60" s="215"/>
      <c r="IL60" s="215"/>
      <c r="IM60" s="215"/>
      <c r="IN60" s="215"/>
      <c r="IO60" s="215"/>
      <c r="IP60" s="215"/>
      <c r="IQ60" s="215"/>
      <c r="IR60" s="215"/>
      <c r="IS60" s="215"/>
      <c r="IT60" s="215"/>
    </row>
    <row r="61" spans="1:254" s="216" customFormat="1">
      <c r="A61" s="215"/>
      <c r="B61" s="215"/>
      <c r="C61" s="223"/>
      <c r="D61" s="14"/>
      <c r="E61" s="219"/>
      <c r="F61" s="221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  <c r="EW61" s="215"/>
      <c r="EX61" s="215"/>
      <c r="EY61" s="215"/>
      <c r="EZ61" s="215"/>
      <c r="FA61" s="215"/>
      <c r="FB61" s="215"/>
      <c r="FC61" s="215"/>
      <c r="FD61" s="215"/>
      <c r="FE61" s="215"/>
      <c r="FF61" s="215"/>
      <c r="FG61" s="215"/>
      <c r="FH61" s="215"/>
      <c r="FI61" s="215"/>
      <c r="FJ61" s="215"/>
      <c r="FK61" s="215"/>
      <c r="FL61" s="215"/>
      <c r="FM61" s="215"/>
      <c r="FN61" s="215"/>
      <c r="FO61" s="215"/>
      <c r="FP61" s="215"/>
      <c r="FQ61" s="215"/>
      <c r="FR61" s="215"/>
      <c r="FS61" s="215"/>
      <c r="FT61" s="215"/>
      <c r="FU61" s="215"/>
      <c r="FV61" s="215"/>
      <c r="FW61" s="215"/>
      <c r="FX61" s="215"/>
      <c r="FY61" s="215"/>
      <c r="FZ61" s="215"/>
      <c r="GA61" s="215"/>
      <c r="GB61" s="215"/>
      <c r="GC61" s="215"/>
      <c r="GD61" s="215"/>
      <c r="GE61" s="215"/>
      <c r="GF61" s="215"/>
      <c r="GG61" s="215"/>
      <c r="GH61" s="215"/>
      <c r="GI61" s="215"/>
      <c r="GJ61" s="215"/>
      <c r="GK61" s="215"/>
      <c r="GL61" s="215"/>
      <c r="GM61" s="215"/>
      <c r="GN61" s="215"/>
      <c r="GO61" s="215"/>
      <c r="GP61" s="215"/>
      <c r="GQ61" s="215"/>
      <c r="GR61" s="215"/>
      <c r="GS61" s="215"/>
      <c r="GT61" s="215"/>
      <c r="GU61" s="215"/>
      <c r="GV61" s="215"/>
      <c r="GW61" s="215"/>
      <c r="GX61" s="215"/>
      <c r="GY61" s="215"/>
      <c r="GZ61" s="215"/>
      <c r="HA61" s="215"/>
      <c r="HB61" s="215"/>
      <c r="HC61" s="215"/>
      <c r="HD61" s="215"/>
      <c r="HE61" s="215"/>
      <c r="HF61" s="215"/>
      <c r="HG61" s="215"/>
      <c r="HH61" s="215"/>
      <c r="HI61" s="215"/>
      <c r="HJ61" s="215"/>
      <c r="HK61" s="215"/>
      <c r="HL61" s="215"/>
      <c r="HM61" s="215"/>
      <c r="HN61" s="215"/>
      <c r="HO61" s="215"/>
      <c r="HP61" s="215"/>
      <c r="HQ61" s="215"/>
      <c r="HR61" s="215"/>
      <c r="HS61" s="215"/>
      <c r="HT61" s="215"/>
      <c r="HU61" s="215"/>
      <c r="HV61" s="215"/>
      <c r="HW61" s="215"/>
      <c r="HX61" s="215"/>
      <c r="HY61" s="215"/>
      <c r="HZ61" s="215"/>
      <c r="IA61" s="215"/>
      <c r="IB61" s="215"/>
      <c r="IC61" s="215"/>
      <c r="ID61" s="215"/>
      <c r="IE61" s="215"/>
      <c r="IF61" s="215"/>
      <c r="IG61" s="215"/>
      <c r="IH61" s="215"/>
      <c r="II61" s="215"/>
      <c r="IJ61" s="215"/>
      <c r="IK61" s="215"/>
      <c r="IL61" s="215"/>
      <c r="IM61" s="215"/>
      <c r="IN61" s="215"/>
      <c r="IO61" s="215"/>
      <c r="IP61" s="215"/>
      <c r="IQ61" s="215"/>
      <c r="IR61" s="215"/>
      <c r="IS61" s="215"/>
      <c r="IT61" s="215"/>
    </row>
    <row r="62" spans="1:254" s="216" customFormat="1">
      <c r="A62" s="215"/>
      <c r="B62" s="215"/>
      <c r="C62" s="223"/>
      <c r="D62" s="14"/>
      <c r="E62" s="219"/>
      <c r="F62" s="221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  <c r="EW62" s="215"/>
      <c r="EX62" s="215"/>
      <c r="EY62" s="215"/>
      <c r="EZ62" s="215"/>
      <c r="FA62" s="215"/>
      <c r="FB62" s="215"/>
      <c r="FC62" s="215"/>
      <c r="FD62" s="215"/>
      <c r="FE62" s="215"/>
      <c r="FF62" s="215"/>
      <c r="FG62" s="215"/>
      <c r="FH62" s="215"/>
      <c r="FI62" s="215"/>
      <c r="FJ62" s="215"/>
      <c r="FK62" s="215"/>
      <c r="FL62" s="215"/>
      <c r="FM62" s="215"/>
      <c r="FN62" s="215"/>
      <c r="FO62" s="215"/>
      <c r="FP62" s="215"/>
      <c r="FQ62" s="215"/>
      <c r="FR62" s="215"/>
      <c r="FS62" s="215"/>
      <c r="FT62" s="215"/>
      <c r="FU62" s="215"/>
      <c r="FV62" s="215"/>
      <c r="FW62" s="215"/>
      <c r="FX62" s="215"/>
      <c r="FY62" s="215"/>
      <c r="FZ62" s="215"/>
      <c r="GA62" s="215"/>
      <c r="GB62" s="215"/>
      <c r="GC62" s="215"/>
      <c r="GD62" s="215"/>
      <c r="GE62" s="215"/>
      <c r="GF62" s="215"/>
      <c r="GG62" s="215"/>
      <c r="GH62" s="215"/>
      <c r="GI62" s="215"/>
      <c r="GJ62" s="215"/>
      <c r="GK62" s="215"/>
      <c r="GL62" s="215"/>
      <c r="GM62" s="215"/>
      <c r="GN62" s="215"/>
      <c r="GO62" s="215"/>
      <c r="GP62" s="215"/>
      <c r="GQ62" s="215"/>
      <c r="GR62" s="215"/>
      <c r="GS62" s="215"/>
      <c r="GT62" s="215"/>
      <c r="GU62" s="215"/>
      <c r="GV62" s="215"/>
      <c r="GW62" s="215"/>
      <c r="GX62" s="215"/>
      <c r="GY62" s="215"/>
      <c r="GZ62" s="215"/>
      <c r="HA62" s="215"/>
      <c r="HB62" s="215"/>
      <c r="HC62" s="215"/>
      <c r="HD62" s="215"/>
      <c r="HE62" s="215"/>
      <c r="HF62" s="215"/>
      <c r="HG62" s="215"/>
      <c r="HH62" s="215"/>
      <c r="HI62" s="215"/>
      <c r="HJ62" s="215"/>
      <c r="HK62" s="215"/>
      <c r="HL62" s="215"/>
      <c r="HM62" s="215"/>
      <c r="HN62" s="215"/>
      <c r="HO62" s="215"/>
      <c r="HP62" s="215"/>
      <c r="HQ62" s="215"/>
      <c r="HR62" s="215"/>
      <c r="HS62" s="215"/>
      <c r="HT62" s="215"/>
      <c r="HU62" s="215"/>
      <c r="HV62" s="215"/>
      <c r="HW62" s="215"/>
      <c r="HX62" s="215"/>
      <c r="HY62" s="215"/>
      <c r="HZ62" s="215"/>
      <c r="IA62" s="215"/>
      <c r="IB62" s="215"/>
      <c r="IC62" s="215"/>
      <c r="ID62" s="215"/>
      <c r="IE62" s="215"/>
      <c r="IF62" s="215"/>
      <c r="IG62" s="215"/>
      <c r="IH62" s="215"/>
      <c r="II62" s="215"/>
      <c r="IJ62" s="215"/>
      <c r="IK62" s="215"/>
      <c r="IL62" s="215"/>
      <c r="IM62" s="215"/>
      <c r="IN62" s="215"/>
      <c r="IO62" s="215"/>
      <c r="IP62" s="215"/>
      <c r="IQ62" s="215"/>
      <c r="IR62" s="215"/>
      <c r="IS62" s="215"/>
      <c r="IT62" s="215"/>
    </row>
    <row r="63" spans="1:254" s="216" customFormat="1">
      <c r="A63" s="215"/>
      <c r="B63" s="215"/>
      <c r="C63" s="223"/>
      <c r="D63" s="14"/>
      <c r="E63" s="219"/>
      <c r="F63" s="221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  <c r="EW63" s="215"/>
      <c r="EX63" s="215"/>
      <c r="EY63" s="215"/>
      <c r="EZ63" s="215"/>
      <c r="FA63" s="215"/>
      <c r="FB63" s="215"/>
      <c r="FC63" s="215"/>
      <c r="FD63" s="215"/>
      <c r="FE63" s="215"/>
      <c r="FF63" s="215"/>
      <c r="FG63" s="215"/>
      <c r="FH63" s="215"/>
      <c r="FI63" s="215"/>
      <c r="FJ63" s="215"/>
      <c r="FK63" s="215"/>
      <c r="FL63" s="215"/>
      <c r="FM63" s="215"/>
      <c r="FN63" s="215"/>
      <c r="FO63" s="215"/>
      <c r="FP63" s="215"/>
      <c r="FQ63" s="215"/>
      <c r="FR63" s="215"/>
      <c r="FS63" s="215"/>
      <c r="FT63" s="215"/>
      <c r="FU63" s="215"/>
      <c r="FV63" s="215"/>
      <c r="FW63" s="215"/>
      <c r="FX63" s="215"/>
      <c r="FY63" s="215"/>
      <c r="FZ63" s="215"/>
      <c r="GA63" s="215"/>
      <c r="GB63" s="215"/>
      <c r="GC63" s="215"/>
      <c r="GD63" s="215"/>
      <c r="GE63" s="215"/>
      <c r="GF63" s="215"/>
      <c r="GG63" s="215"/>
      <c r="GH63" s="215"/>
      <c r="GI63" s="215"/>
      <c r="GJ63" s="215"/>
      <c r="GK63" s="215"/>
      <c r="GL63" s="215"/>
      <c r="GM63" s="215"/>
      <c r="GN63" s="215"/>
      <c r="GO63" s="215"/>
      <c r="GP63" s="215"/>
      <c r="GQ63" s="215"/>
      <c r="GR63" s="215"/>
      <c r="GS63" s="215"/>
      <c r="GT63" s="215"/>
      <c r="GU63" s="215"/>
      <c r="GV63" s="215"/>
      <c r="GW63" s="215"/>
      <c r="GX63" s="215"/>
      <c r="GY63" s="215"/>
      <c r="GZ63" s="215"/>
      <c r="HA63" s="215"/>
      <c r="HB63" s="215"/>
      <c r="HC63" s="215"/>
      <c r="HD63" s="215"/>
      <c r="HE63" s="215"/>
      <c r="HF63" s="215"/>
      <c r="HG63" s="215"/>
      <c r="HH63" s="215"/>
      <c r="HI63" s="215"/>
      <c r="HJ63" s="215"/>
      <c r="HK63" s="215"/>
      <c r="HL63" s="215"/>
      <c r="HM63" s="215"/>
      <c r="HN63" s="215"/>
      <c r="HO63" s="215"/>
      <c r="HP63" s="215"/>
      <c r="HQ63" s="215"/>
      <c r="HR63" s="215"/>
      <c r="HS63" s="215"/>
      <c r="HT63" s="215"/>
      <c r="HU63" s="215"/>
      <c r="HV63" s="215"/>
      <c r="HW63" s="215"/>
      <c r="HX63" s="215"/>
      <c r="HY63" s="215"/>
      <c r="HZ63" s="215"/>
      <c r="IA63" s="215"/>
      <c r="IB63" s="215"/>
      <c r="IC63" s="215"/>
      <c r="ID63" s="215"/>
      <c r="IE63" s="215"/>
      <c r="IF63" s="215"/>
      <c r="IG63" s="215"/>
      <c r="IH63" s="215"/>
      <c r="II63" s="215"/>
      <c r="IJ63" s="215"/>
      <c r="IK63" s="215"/>
      <c r="IL63" s="215"/>
      <c r="IM63" s="215"/>
      <c r="IN63" s="215"/>
      <c r="IO63" s="215"/>
      <c r="IP63" s="215"/>
      <c r="IQ63" s="215"/>
      <c r="IR63" s="215"/>
      <c r="IS63" s="215"/>
      <c r="IT63" s="215"/>
    </row>
    <row r="64" spans="1:254" s="216" customFormat="1">
      <c r="A64" s="215"/>
      <c r="B64" s="215"/>
      <c r="C64" s="223"/>
      <c r="D64" s="14"/>
      <c r="E64" s="219"/>
      <c r="F64" s="221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5"/>
      <c r="FL64" s="215"/>
      <c r="FM64" s="215"/>
      <c r="FN64" s="215"/>
      <c r="FO64" s="215"/>
      <c r="FP64" s="215"/>
      <c r="FQ64" s="215"/>
      <c r="FR64" s="215"/>
      <c r="FS64" s="215"/>
      <c r="FT64" s="215"/>
      <c r="FU64" s="215"/>
      <c r="FV64" s="215"/>
      <c r="FW64" s="215"/>
      <c r="FX64" s="215"/>
      <c r="FY64" s="215"/>
      <c r="FZ64" s="215"/>
      <c r="GA64" s="215"/>
      <c r="GB64" s="215"/>
      <c r="GC64" s="215"/>
      <c r="GD64" s="215"/>
      <c r="GE64" s="215"/>
      <c r="GF64" s="215"/>
      <c r="GG64" s="215"/>
      <c r="GH64" s="215"/>
      <c r="GI64" s="215"/>
      <c r="GJ64" s="215"/>
      <c r="GK64" s="215"/>
      <c r="GL64" s="215"/>
      <c r="GM64" s="215"/>
      <c r="GN64" s="215"/>
      <c r="GO64" s="215"/>
      <c r="GP64" s="215"/>
      <c r="GQ64" s="215"/>
      <c r="GR64" s="215"/>
      <c r="GS64" s="215"/>
      <c r="GT64" s="215"/>
      <c r="GU64" s="215"/>
      <c r="GV64" s="215"/>
      <c r="GW64" s="215"/>
      <c r="GX64" s="215"/>
      <c r="GY64" s="215"/>
      <c r="GZ64" s="215"/>
      <c r="HA64" s="215"/>
      <c r="HB64" s="215"/>
      <c r="HC64" s="215"/>
      <c r="HD64" s="215"/>
      <c r="HE64" s="215"/>
      <c r="HF64" s="215"/>
      <c r="HG64" s="215"/>
      <c r="HH64" s="215"/>
      <c r="HI64" s="215"/>
      <c r="HJ64" s="215"/>
      <c r="HK64" s="215"/>
      <c r="HL64" s="215"/>
      <c r="HM64" s="215"/>
      <c r="HN64" s="215"/>
      <c r="HO64" s="215"/>
      <c r="HP64" s="215"/>
      <c r="HQ64" s="215"/>
      <c r="HR64" s="215"/>
      <c r="HS64" s="215"/>
      <c r="HT64" s="215"/>
      <c r="HU64" s="215"/>
      <c r="HV64" s="215"/>
      <c r="HW64" s="215"/>
      <c r="HX64" s="215"/>
      <c r="HY64" s="215"/>
      <c r="HZ64" s="215"/>
      <c r="IA64" s="215"/>
      <c r="IB64" s="215"/>
      <c r="IC64" s="215"/>
      <c r="ID64" s="215"/>
      <c r="IE64" s="215"/>
      <c r="IF64" s="215"/>
      <c r="IG64" s="215"/>
      <c r="IH64" s="215"/>
      <c r="II64" s="215"/>
      <c r="IJ64" s="215"/>
      <c r="IK64" s="215"/>
      <c r="IL64" s="215"/>
      <c r="IM64" s="215"/>
      <c r="IN64" s="215"/>
      <c r="IO64" s="215"/>
      <c r="IP64" s="215"/>
      <c r="IQ64" s="215"/>
      <c r="IR64" s="215"/>
      <c r="IS64" s="215"/>
      <c r="IT64" s="215"/>
    </row>
    <row r="65" spans="1:254" s="216" customFormat="1">
      <c r="A65" s="215"/>
      <c r="B65" s="215"/>
      <c r="C65" s="223"/>
      <c r="D65" s="14"/>
      <c r="E65" s="219"/>
      <c r="F65" s="221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  <c r="EW65" s="215"/>
      <c r="EX65" s="215"/>
      <c r="EY65" s="215"/>
      <c r="EZ65" s="215"/>
      <c r="FA65" s="215"/>
      <c r="FB65" s="215"/>
      <c r="FC65" s="215"/>
      <c r="FD65" s="215"/>
      <c r="FE65" s="215"/>
      <c r="FF65" s="215"/>
      <c r="FG65" s="215"/>
      <c r="FH65" s="215"/>
      <c r="FI65" s="215"/>
      <c r="FJ65" s="215"/>
      <c r="FK65" s="215"/>
      <c r="FL65" s="215"/>
      <c r="FM65" s="215"/>
      <c r="FN65" s="215"/>
      <c r="FO65" s="215"/>
      <c r="FP65" s="215"/>
      <c r="FQ65" s="215"/>
      <c r="FR65" s="215"/>
      <c r="FS65" s="215"/>
      <c r="FT65" s="215"/>
      <c r="FU65" s="215"/>
      <c r="FV65" s="215"/>
      <c r="FW65" s="215"/>
      <c r="FX65" s="215"/>
      <c r="FY65" s="215"/>
      <c r="FZ65" s="215"/>
      <c r="GA65" s="215"/>
      <c r="GB65" s="215"/>
      <c r="GC65" s="215"/>
      <c r="GD65" s="215"/>
      <c r="GE65" s="215"/>
      <c r="GF65" s="215"/>
      <c r="GG65" s="215"/>
      <c r="GH65" s="215"/>
      <c r="GI65" s="215"/>
      <c r="GJ65" s="215"/>
      <c r="GK65" s="215"/>
      <c r="GL65" s="215"/>
      <c r="GM65" s="215"/>
      <c r="GN65" s="215"/>
      <c r="GO65" s="215"/>
      <c r="GP65" s="215"/>
      <c r="GQ65" s="215"/>
      <c r="GR65" s="215"/>
      <c r="GS65" s="215"/>
      <c r="GT65" s="215"/>
      <c r="GU65" s="215"/>
      <c r="GV65" s="215"/>
      <c r="GW65" s="215"/>
      <c r="GX65" s="215"/>
      <c r="GY65" s="215"/>
      <c r="GZ65" s="215"/>
      <c r="HA65" s="215"/>
      <c r="HB65" s="215"/>
      <c r="HC65" s="215"/>
      <c r="HD65" s="215"/>
      <c r="HE65" s="215"/>
      <c r="HF65" s="215"/>
      <c r="HG65" s="215"/>
      <c r="HH65" s="215"/>
      <c r="HI65" s="215"/>
      <c r="HJ65" s="215"/>
      <c r="HK65" s="215"/>
      <c r="HL65" s="215"/>
      <c r="HM65" s="215"/>
      <c r="HN65" s="215"/>
      <c r="HO65" s="215"/>
      <c r="HP65" s="215"/>
      <c r="HQ65" s="215"/>
      <c r="HR65" s="215"/>
      <c r="HS65" s="215"/>
      <c r="HT65" s="215"/>
      <c r="HU65" s="215"/>
      <c r="HV65" s="215"/>
      <c r="HW65" s="215"/>
      <c r="HX65" s="215"/>
      <c r="HY65" s="215"/>
      <c r="HZ65" s="215"/>
      <c r="IA65" s="215"/>
      <c r="IB65" s="215"/>
      <c r="IC65" s="215"/>
      <c r="ID65" s="215"/>
      <c r="IE65" s="215"/>
      <c r="IF65" s="215"/>
      <c r="IG65" s="215"/>
      <c r="IH65" s="215"/>
      <c r="II65" s="215"/>
      <c r="IJ65" s="215"/>
      <c r="IK65" s="215"/>
      <c r="IL65" s="215"/>
      <c r="IM65" s="215"/>
      <c r="IN65" s="215"/>
      <c r="IO65" s="215"/>
      <c r="IP65" s="215"/>
      <c r="IQ65" s="215"/>
      <c r="IR65" s="215"/>
      <c r="IS65" s="215"/>
      <c r="IT65" s="215"/>
    </row>
    <row r="66" spans="1:254" s="216" customFormat="1">
      <c r="A66" s="215"/>
      <c r="B66" s="215"/>
      <c r="C66" s="223"/>
      <c r="D66" s="14"/>
      <c r="E66" s="219"/>
      <c r="F66" s="221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  <c r="IQ66" s="215"/>
      <c r="IR66" s="215"/>
      <c r="IS66" s="215"/>
      <c r="IT66" s="215"/>
    </row>
    <row r="67" spans="1:254" s="216" customFormat="1">
      <c r="A67" s="224"/>
      <c r="B67" s="225"/>
      <c r="C67" s="226"/>
      <c r="D67" s="196"/>
      <c r="E67" s="215"/>
      <c r="F67" s="236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  <c r="EW67" s="215"/>
      <c r="EX67" s="215"/>
      <c r="EY67" s="215"/>
      <c r="EZ67" s="215"/>
      <c r="FA67" s="215"/>
      <c r="FB67" s="215"/>
      <c r="FC67" s="215"/>
      <c r="FD67" s="215"/>
      <c r="FE67" s="215"/>
      <c r="FF67" s="215"/>
      <c r="FG67" s="215"/>
      <c r="FH67" s="215"/>
      <c r="FI67" s="215"/>
      <c r="FJ67" s="215"/>
      <c r="FK67" s="215"/>
      <c r="FL67" s="215"/>
      <c r="FM67" s="215"/>
      <c r="FN67" s="215"/>
      <c r="FO67" s="215"/>
      <c r="FP67" s="215"/>
      <c r="FQ67" s="215"/>
      <c r="FR67" s="215"/>
      <c r="FS67" s="215"/>
      <c r="FT67" s="215"/>
      <c r="FU67" s="215"/>
      <c r="FV67" s="215"/>
      <c r="FW67" s="215"/>
      <c r="FX67" s="215"/>
      <c r="FY67" s="215"/>
      <c r="FZ67" s="215"/>
      <c r="GA67" s="215"/>
      <c r="GB67" s="215"/>
      <c r="GC67" s="215"/>
      <c r="GD67" s="215"/>
      <c r="GE67" s="215"/>
      <c r="GF67" s="215"/>
      <c r="GG67" s="215"/>
      <c r="GH67" s="215"/>
      <c r="GI67" s="215"/>
      <c r="GJ67" s="215"/>
      <c r="GK67" s="215"/>
      <c r="GL67" s="215"/>
      <c r="GM67" s="215"/>
      <c r="GN67" s="215"/>
      <c r="GO67" s="215"/>
      <c r="GP67" s="215"/>
      <c r="GQ67" s="215"/>
      <c r="GR67" s="215"/>
      <c r="GS67" s="215"/>
      <c r="GT67" s="215"/>
      <c r="GU67" s="215"/>
      <c r="GV67" s="215"/>
      <c r="GW67" s="215"/>
      <c r="GX67" s="215"/>
      <c r="GY67" s="215"/>
      <c r="GZ67" s="215"/>
      <c r="HA67" s="215"/>
      <c r="HB67" s="215"/>
      <c r="HC67" s="215"/>
      <c r="HD67" s="215"/>
      <c r="HE67" s="215"/>
      <c r="HF67" s="215"/>
      <c r="HG67" s="215"/>
      <c r="HH67" s="215"/>
      <c r="HI67" s="215"/>
      <c r="HJ67" s="215"/>
      <c r="HK67" s="215"/>
      <c r="HL67" s="215"/>
      <c r="HM67" s="215"/>
      <c r="HN67" s="215"/>
      <c r="HO67" s="215"/>
      <c r="HP67" s="215"/>
      <c r="HQ67" s="215"/>
      <c r="HR67" s="215"/>
      <c r="HS67" s="215"/>
      <c r="HT67" s="215"/>
      <c r="HU67" s="215"/>
      <c r="HV67" s="215"/>
      <c r="HW67" s="215"/>
      <c r="HX67" s="215"/>
      <c r="HY67" s="215"/>
      <c r="HZ67" s="215"/>
      <c r="IA67" s="215"/>
      <c r="IB67" s="215"/>
      <c r="IC67" s="215"/>
      <c r="ID67" s="215"/>
      <c r="IE67" s="215"/>
      <c r="IF67" s="215"/>
      <c r="IG67" s="215"/>
      <c r="IH67" s="215"/>
      <c r="II67" s="215"/>
      <c r="IJ67" s="215"/>
      <c r="IK67" s="215"/>
      <c r="IL67" s="215"/>
      <c r="IM67" s="215"/>
      <c r="IN67" s="215"/>
      <c r="IO67" s="215"/>
      <c r="IP67" s="215"/>
      <c r="IQ67" s="215"/>
      <c r="IR67" s="215"/>
      <c r="IS67" s="215"/>
      <c r="IT67" s="215"/>
    </row>
    <row r="68" spans="1:254" s="216" customFormat="1">
      <c r="A68" s="224"/>
      <c r="B68" s="225"/>
      <c r="C68" s="226"/>
      <c r="D68" s="196"/>
      <c r="E68" s="215"/>
      <c r="F68" s="236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  <c r="EW68" s="215"/>
      <c r="EX68" s="215"/>
      <c r="EY68" s="215"/>
      <c r="EZ68" s="215"/>
      <c r="FA68" s="215"/>
      <c r="FB68" s="215"/>
      <c r="FC68" s="215"/>
      <c r="FD68" s="215"/>
      <c r="FE68" s="215"/>
      <c r="FF68" s="215"/>
      <c r="FG68" s="215"/>
      <c r="FH68" s="215"/>
      <c r="FI68" s="215"/>
      <c r="FJ68" s="215"/>
      <c r="FK68" s="215"/>
      <c r="FL68" s="215"/>
      <c r="FM68" s="215"/>
      <c r="FN68" s="215"/>
      <c r="FO68" s="215"/>
      <c r="FP68" s="215"/>
      <c r="FQ68" s="215"/>
      <c r="FR68" s="215"/>
      <c r="FS68" s="215"/>
      <c r="FT68" s="215"/>
      <c r="FU68" s="215"/>
      <c r="FV68" s="215"/>
      <c r="FW68" s="215"/>
      <c r="FX68" s="215"/>
      <c r="FY68" s="215"/>
      <c r="FZ68" s="215"/>
      <c r="GA68" s="215"/>
      <c r="GB68" s="215"/>
      <c r="GC68" s="215"/>
      <c r="GD68" s="215"/>
      <c r="GE68" s="215"/>
      <c r="GF68" s="215"/>
      <c r="GG68" s="215"/>
      <c r="GH68" s="215"/>
      <c r="GI68" s="215"/>
      <c r="GJ68" s="215"/>
      <c r="GK68" s="215"/>
      <c r="GL68" s="215"/>
      <c r="GM68" s="215"/>
      <c r="GN68" s="215"/>
      <c r="GO68" s="215"/>
      <c r="GP68" s="215"/>
      <c r="GQ68" s="215"/>
      <c r="GR68" s="215"/>
      <c r="GS68" s="215"/>
      <c r="GT68" s="215"/>
      <c r="GU68" s="215"/>
      <c r="GV68" s="215"/>
      <c r="GW68" s="215"/>
      <c r="GX68" s="215"/>
      <c r="GY68" s="215"/>
      <c r="GZ68" s="215"/>
      <c r="HA68" s="215"/>
      <c r="HB68" s="215"/>
      <c r="HC68" s="215"/>
      <c r="HD68" s="215"/>
      <c r="HE68" s="215"/>
      <c r="HF68" s="215"/>
      <c r="HG68" s="215"/>
      <c r="HH68" s="215"/>
      <c r="HI68" s="215"/>
      <c r="HJ68" s="215"/>
      <c r="HK68" s="215"/>
      <c r="HL68" s="215"/>
      <c r="HM68" s="215"/>
      <c r="HN68" s="215"/>
      <c r="HO68" s="215"/>
      <c r="HP68" s="215"/>
      <c r="HQ68" s="215"/>
      <c r="HR68" s="215"/>
      <c r="HS68" s="215"/>
      <c r="HT68" s="215"/>
      <c r="HU68" s="215"/>
      <c r="HV68" s="215"/>
      <c r="HW68" s="215"/>
      <c r="HX68" s="215"/>
      <c r="HY68" s="215"/>
      <c r="HZ68" s="215"/>
      <c r="IA68" s="215"/>
      <c r="IB68" s="215"/>
      <c r="IC68" s="215"/>
      <c r="ID68" s="215"/>
      <c r="IE68" s="215"/>
      <c r="IF68" s="215"/>
      <c r="IG68" s="215"/>
      <c r="IH68" s="215"/>
      <c r="II68" s="215"/>
      <c r="IJ68" s="215"/>
      <c r="IK68" s="215"/>
      <c r="IL68" s="215"/>
      <c r="IM68" s="215"/>
      <c r="IN68" s="215"/>
      <c r="IO68" s="215"/>
      <c r="IP68" s="215"/>
      <c r="IQ68" s="215"/>
      <c r="IR68" s="215"/>
      <c r="IS68" s="215"/>
      <c r="IT68" s="215"/>
    </row>
    <row r="69" spans="1:254" s="216" customFormat="1">
      <c r="A69" s="707"/>
      <c r="B69" s="707"/>
      <c r="C69" s="707"/>
      <c r="D69" s="707"/>
      <c r="E69" s="707"/>
      <c r="F69" s="707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  <c r="EW69" s="215"/>
      <c r="EX69" s="215"/>
      <c r="EY69" s="215"/>
      <c r="EZ69" s="215"/>
      <c r="FA69" s="215"/>
      <c r="FB69" s="215"/>
      <c r="FC69" s="215"/>
      <c r="FD69" s="215"/>
      <c r="FE69" s="215"/>
      <c r="FF69" s="215"/>
      <c r="FG69" s="215"/>
      <c r="FH69" s="215"/>
      <c r="FI69" s="215"/>
      <c r="FJ69" s="215"/>
      <c r="FK69" s="215"/>
      <c r="FL69" s="215"/>
      <c r="FM69" s="215"/>
      <c r="FN69" s="215"/>
      <c r="FO69" s="215"/>
      <c r="FP69" s="215"/>
      <c r="FQ69" s="215"/>
      <c r="FR69" s="215"/>
      <c r="FS69" s="215"/>
      <c r="FT69" s="215"/>
      <c r="FU69" s="215"/>
      <c r="FV69" s="215"/>
      <c r="FW69" s="215"/>
      <c r="FX69" s="215"/>
      <c r="FY69" s="215"/>
      <c r="FZ69" s="215"/>
      <c r="GA69" s="215"/>
      <c r="GB69" s="215"/>
      <c r="GC69" s="215"/>
      <c r="GD69" s="215"/>
      <c r="GE69" s="215"/>
      <c r="GF69" s="215"/>
      <c r="GG69" s="215"/>
      <c r="GH69" s="215"/>
      <c r="GI69" s="215"/>
      <c r="GJ69" s="215"/>
      <c r="GK69" s="215"/>
      <c r="GL69" s="215"/>
      <c r="GM69" s="215"/>
      <c r="GN69" s="215"/>
      <c r="GO69" s="215"/>
      <c r="GP69" s="215"/>
      <c r="GQ69" s="215"/>
      <c r="GR69" s="215"/>
      <c r="GS69" s="215"/>
      <c r="GT69" s="215"/>
      <c r="GU69" s="215"/>
      <c r="GV69" s="215"/>
      <c r="GW69" s="215"/>
      <c r="GX69" s="215"/>
      <c r="GY69" s="215"/>
      <c r="GZ69" s="215"/>
      <c r="HA69" s="215"/>
      <c r="HB69" s="215"/>
      <c r="HC69" s="215"/>
      <c r="HD69" s="215"/>
      <c r="HE69" s="215"/>
      <c r="HF69" s="215"/>
      <c r="HG69" s="215"/>
      <c r="HH69" s="215"/>
      <c r="HI69" s="215"/>
      <c r="HJ69" s="215"/>
      <c r="HK69" s="215"/>
      <c r="HL69" s="215"/>
      <c r="HM69" s="215"/>
      <c r="HN69" s="215"/>
      <c r="HO69" s="215"/>
      <c r="HP69" s="215"/>
      <c r="HQ69" s="215"/>
      <c r="HR69" s="215"/>
      <c r="HS69" s="215"/>
      <c r="HT69" s="215"/>
      <c r="HU69" s="215"/>
      <c r="HV69" s="215"/>
      <c r="HW69" s="215"/>
      <c r="HX69" s="215"/>
      <c r="HY69" s="215"/>
      <c r="HZ69" s="215"/>
      <c r="IA69" s="215"/>
      <c r="IB69" s="215"/>
      <c r="IC69" s="215"/>
      <c r="ID69" s="215"/>
      <c r="IE69" s="215"/>
      <c r="IF69" s="215"/>
      <c r="IG69" s="215"/>
      <c r="IH69" s="215"/>
      <c r="II69" s="215"/>
      <c r="IJ69" s="215"/>
      <c r="IK69" s="215"/>
      <c r="IL69" s="215"/>
      <c r="IM69" s="215"/>
      <c r="IN69" s="215"/>
      <c r="IO69" s="215"/>
      <c r="IP69" s="215"/>
      <c r="IQ69" s="215"/>
      <c r="IR69" s="215"/>
      <c r="IS69" s="215"/>
      <c r="IT69" s="215"/>
    </row>
    <row r="70" spans="1:254" s="216" customFormat="1">
      <c r="A70" s="175"/>
      <c r="B70" s="175"/>
      <c r="C70" s="227"/>
      <c r="D70" s="43"/>
      <c r="E70" s="225"/>
      <c r="F70" s="264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  <c r="EW70" s="215"/>
      <c r="EX70" s="215"/>
      <c r="EY70" s="215"/>
      <c r="EZ70" s="215"/>
      <c r="FA70" s="215"/>
      <c r="FB70" s="215"/>
      <c r="FC70" s="215"/>
      <c r="FD70" s="215"/>
      <c r="FE70" s="215"/>
      <c r="FF70" s="215"/>
      <c r="FG70" s="215"/>
      <c r="FH70" s="215"/>
      <c r="FI70" s="215"/>
      <c r="FJ70" s="215"/>
      <c r="FK70" s="215"/>
      <c r="FL70" s="215"/>
      <c r="FM70" s="215"/>
      <c r="FN70" s="215"/>
      <c r="FO70" s="215"/>
      <c r="FP70" s="215"/>
      <c r="FQ70" s="215"/>
      <c r="FR70" s="215"/>
      <c r="FS70" s="215"/>
      <c r="FT70" s="215"/>
      <c r="FU70" s="215"/>
      <c r="FV70" s="215"/>
      <c r="FW70" s="215"/>
      <c r="FX70" s="215"/>
      <c r="FY70" s="215"/>
      <c r="FZ70" s="215"/>
      <c r="GA70" s="215"/>
      <c r="GB70" s="215"/>
      <c r="GC70" s="215"/>
      <c r="GD70" s="215"/>
      <c r="GE70" s="215"/>
      <c r="GF70" s="215"/>
      <c r="GG70" s="215"/>
      <c r="GH70" s="215"/>
      <c r="GI70" s="215"/>
      <c r="GJ70" s="215"/>
      <c r="GK70" s="215"/>
      <c r="GL70" s="215"/>
      <c r="GM70" s="215"/>
      <c r="GN70" s="215"/>
      <c r="GO70" s="215"/>
      <c r="GP70" s="215"/>
      <c r="GQ70" s="215"/>
      <c r="GR70" s="215"/>
      <c r="GS70" s="215"/>
      <c r="GT70" s="215"/>
      <c r="GU70" s="215"/>
      <c r="GV70" s="215"/>
      <c r="GW70" s="215"/>
      <c r="GX70" s="215"/>
      <c r="GY70" s="215"/>
      <c r="GZ70" s="215"/>
      <c r="HA70" s="215"/>
      <c r="HB70" s="215"/>
      <c r="HC70" s="215"/>
      <c r="HD70" s="215"/>
      <c r="HE70" s="215"/>
      <c r="HF70" s="215"/>
      <c r="HG70" s="215"/>
      <c r="HH70" s="215"/>
      <c r="HI70" s="215"/>
      <c r="HJ70" s="215"/>
      <c r="HK70" s="215"/>
      <c r="HL70" s="215"/>
      <c r="HM70" s="215"/>
      <c r="HN70" s="215"/>
      <c r="HO70" s="215"/>
      <c r="HP70" s="215"/>
      <c r="HQ70" s="215"/>
      <c r="HR70" s="215"/>
      <c r="HS70" s="215"/>
      <c r="HT70" s="215"/>
      <c r="HU70" s="215"/>
      <c r="HV70" s="215"/>
      <c r="HW70" s="215"/>
      <c r="HX70" s="215"/>
      <c r="HY70" s="215"/>
      <c r="HZ70" s="215"/>
      <c r="IA70" s="215"/>
      <c r="IB70" s="215"/>
      <c r="IC70" s="215"/>
      <c r="ID70" s="215"/>
      <c r="IE70" s="215"/>
      <c r="IF70" s="215"/>
      <c r="IG70" s="215"/>
      <c r="IH70" s="215"/>
      <c r="II70" s="215"/>
      <c r="IJ70" s="215"/>
      <c r="IK70" s="215"/>
      <c r="IL70" s="215"/>
      <c r="IM70" s="215"/>
      <c r="IN70" s="215"/>
      <c r="IO70" s="215"/>
      <c r="IP70" s="215"/>
      <c r="IQ70" s="215"/>
      <c r="IR70" s="215"/>
      <c r="IS70" s="215"/>
      <c r="IT70" s="215"/>
    </row>
    <row r="71" spans="1:254" s="216" customFormat="1">
      <c r="A71" s="708"/>
      <c r="B71" s="709"/>
      <c r="C71" s="709"/>
      <c r="D71" s="709"/>
      <c r="E71" s="709"/>
      <c r="F71" s="709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  <c r="EW71" s="215"/>
      <c r="EX71" s="215"/>
      <c r="EY71" s="215"/>
      <c r="EZ71" s="215"/>
      <c r="FA71" s="215"/>
      <c r="FB71" s="215"/>
      <c r="FC71" s="215"/>
      <c r="FD71" s="215"/>
      <c r="FE71" s="215"/>
      <c r="FF71" s="215"/>
      <c r="FG71" s="215"/>
      <c r="FH71" s="215"/>
      <c r="FI71" s="215"/>
      <c r="FJ71" s="215"/>
      <c r="FK71" s="215"/>
      <c r="FL71" s="215"/>
      <c r="FM71" s="215"/>
      <c r="FN71" s="215"/>
      <c r="FO71" s="215"/>
      <c r="FP71" s="215"/>
      <c r="FQ71" s="215"/>
      <c r="FR71" s="215"/>
      <c r="FS71" s="215"/>
      <c r="FT71" s="215"/>
      <c r="FU71" s="215"/>
      <c r="FV71" s="215"/>
      <c r="FW71" s="215"/>
      <c r="FX71" s="215"/>
      <c r="FY71" s="215"/>
      <c r="FZ71" s="215"/>
      <c r="GA71" s="215"/>
      <c r="GB71" s="215"/>
      <c r="GC71" s="215"/>
      <c r="GD71" s="215"/>
      <c r="GE71" s="215"/>
      <c r="GF71" s="215"/>
      <c r="GG71" s="215"/>
      <c r="GH71" s="215"/>
      <c r="GI71" s="215"/>
      <c r="GJ71" s="215"/>
      <c r="GK71" s="215"/>
      <c r="GL71" s="215"/>
      <c r="GM71" s="215"/>
      <c r="GN71" s="215"/>
      <c r="GO71" s="215"/>
      <c r="GP71" s="215"/>
      <c r="GQ71" s="215"/>
      <c r="GR71" s="215"/>
      <c r="GS71" s="215"/>
      <c r="GT71" s="215"/>
      <c r="GU71" s="215"/>
      <c r="GV71" s="215"/>
      <c r="GW71" s="215"/>
      <c r="GX71" s="215"/>
      <c r="GY71" s="215"/>
      <c r="GZ71" s="215"/>
      <c r="HA71" s="215"/>
      <c r="HB71" s="215"/>
      <c r="HC71" s="215"/>
      <c r="HD71" s="215"/>
      <c r="HE71" s="215"/>
      <c r="HF71" s="215"/>
      <c r="HG71" s="215"/>
      <c r="HH71" s="215"/>
      <c r="HI71" s="215"/>
      <c r="HJ71" s="215"/>
      <c r="HK71" s="215"/>
      <c r="HL71" s="215"/>
      <c r="HM71" s="215"/>
      <c r="HN71" s="215"/>
      <c r="HO71" s="215"/>
      <c r="HP71" s="215"/>
      <c r="HQ71" s="215"/>
      <c r="HR71" s="215"/>
      <c r="HS71" s="215"/>
      <c r="HT71" s="215"/>
      <c r="HU71" s="215"/>
      <c r="HV71" s="215"/>
      <c r="HW71" s="215"/>
      <c r="HX71" s="215"/>
      <c r="HY71" s="215"/>
      <c r="HZ71" s="215"/>
      <c r="IA71" s="215"/>
      <c r="IB71" s="215"/>
      <c r="IC71" s="215"/>
      <c r="ID71" s="215"/>
      <c r="IE71" s="215"/>
      <c r="IF71" s="215"/>
      <c r="IG71" s="215"/>
      <c r="IH71" s="215"/>
      <c r="II71" s="215"/>
      <c r="IJ71" s="215"/>
      <c r="IK71" s="215"/>
      <c r="IL71" s="215"/>
      <c r="IM71" s="215"/>
      <c r="IN71" s="215"/>
      <c r="IO71" s="215"/>
      <c r="IP71" s="215"/>
      <c r="IQ71" s="215"/>
      <c r="IR71" s="215"/>
      <c r="IS71" s="215"/>
      <c r="IT71" s="215"/>
    </row>
    <row r="72" spans="1:254" s="216" customFormat="1">
      <c r="A72" s="187"/>
      <c r="B72" s="187"/>
      <c r="C72" s="228"/>
      <c r="D72" s="44"/>
      <c r="E72" s="187"/>
      <c r="F72" s="159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  <c r="EW72" s="215"/>
      <c r="EX72" s="215"/>
      <c r="EY72" s="215"/>
      <c r="EZ72" s="215"/>
      <c r="FA72" s="215"/>
      <c r="FB72" s="215"/>
      <c r="FC72" s="215"/>
      <c r="FD72" s="215"/>
      <c r="FE72" s="215"/>
      <c r="FF72" s="215"/>
      <c r="FG72" s="215"/>
      <c r="FH72" s="215"/>
      <c r="FI72" s="215"/>
      <c r="FJ72" s="215"/>
      <c r="FK72" s="215"/>
      <c r="FL72" s="215"/>
      <c r="FM72" s="215"/>
      <c r="FN72" s="215"/>
      <c r="FO72" s="215"/>
      <c r="FP72" s="215"/>
      <c r="FQ72" s="215"/>
      <c r="FR72" s="215"/>
      <c r="FS72" s="215"/>
      <c r="FT72" s="215"/>
      <c r="FU72" s="215"/>
      <c r="FV72" s="215"/>
      <c r="FW72" s="215"/>
      <c r="FX72" s="215"/>
      <c r="FY72" s="215"/>
      <c r="FZ72" s="215"/>
      <c r="GA72" s="215"/>
      <c r="GB72" s="215"/>
      <c r="GC72" s="215"/>
      <c r="GD72" s="215"/>
      <c r="GE72" s="215"/>
      <c r="GF72" s="215"/>
      <c r="GG72" s="215"/>
      <c r="GH72" s="215"/>
      <c r="GI72" s="215"/>
      <c r="GJ72" s="215"/>
      <c r="GK72" s="215"/>
      <c r="GL72" s="215"/>
      <c r="GM72" s="215"/>
      <c r="GN72" s="215"/>
      <c r="GO72" s="215"/>
      <c r="GP72" s="215"/>
      <c r="GQ72" s="215"/>
      <c r="GR72" s="215"/>
      <c r="GS72" s="215"/>
      <c r="GT72" s="215"/>
      <c r="GU72" s="215"/>
      <c r="GV72" s="215"/>
      <c r="GW72" s="215"/>
      <c r="GX72" s="215"/>
      <c r="GY72" s="215"/>
      <c r="GZ72" s="215"/>
      <c r="HA72" s="215"/>
      <c r="HB72" s="215"/>
      <c r="HC72" s="215"/>
      <c r="HD72" s="215"/>
      <c r="HE72" s="215"/>
      <c r="HF72" s="215"/>
      <c r="HG72" s="215"/>
      <c r="HH72" s="215"/>
      <c r="HI72" s="215"/>
      <c r="HJ72" s="215"/>
      <c r="HK72" s="215"/>
      <c r="HL72" s="215"/>
      <c r="HM72" s="215"/>
      <c r="HN72" s="215"/>
      <c r="HO72" s="215"/>
      <c r="HP72" s="215"/>
      <c r="HQ72" s="215"/>
      <c r="HR72" s="215"/>
      <c r="HS72" s="215"/>
      <c r="HT72" s="215"/>
      <c r="HU72" s="215"/>
      <c r="HV72" s="215"/>
      <c r="HW72" s="215"/>
      <c r="HX72" s="215"/>
      <c r="HY72" s="215"/>
      <c r="HZ72" s="215"/>
      <c r="IA72" s="215"/>
      <c r="IB72" s="215"/>
      <c r="IC72" s="215"/>
      <c r="ID72" s="215"/>
      <c r="IE72" s="215"/>
      <c r="IF72" s="215"/>
      <c r="IG72" s="215"/>
      <c r="IH72" s="215"/>
      <c r="II72" s="215"/>
      <c r="IJ72" s="215"/>
      <c r="IK72" s="215"/>
      <c r="IL72" s="215"/>
      <c r="IM72" s="215"/>
      <c r="IN72" s="215"/>
      <c r="IO72" s="215"/>
      <c r="IP72" s="215"/>
      <c r="IQ72" s="215"/>
      <c r="IR72" s="215"/>
      <c r="IS72" s="215"/>
      <c r="IT72" s="215"/>
    </row>
    <row r="73" spans="1:254" s="216" customFormat="1">
      <c r="A73" s="229"/>
      <c r="B73" s="229"/>
      <c r="C73" s="230"/>
      <c r="D73" s="40"/>
      <c r="E73" s="231"/>
      <c r="F73" s="9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  <c r="EW73" s="215"/>
      <c r="EX73" s="215"/>
      <c r="EY73" s="215"/>
      <c r="EZ73" s="215"/>
      <c r="FA73" s="215"/>
      <c r="FB73" s="215"/>
      <c r="FC73" s="215"/>
      <c r="FD73" s="215"/>
      <c r="FE73" s="215"/>
      <c r="FF73" s="215"/>
      <c r="FG73" s="215"/>
      <c r="FH73" s="215"/>
      <c r="FI73" s="215"/>
      <c r="FJ73" s="215"/>
      <c r="FK73" s="215"/>
      <c r="FL73" s="215"/>
      <c r="FM73" s="215"/>
      <c r="FN73" s="215"/>
      <c r="FO73" s="215"/>
      <c r="FP73" s="215"/>
      <c r="FQ73" s="215"/>
      <c r="FR73" s="215"/>
      <c r="FS73" s="215"/>
      <c r="FT73" s="215"/>
      <c r="FU73" s="215"/>
      <c r="FV73" s="215"/>
      <c r="FW73" s="215"/>
      <c r="FX73" s="215"/>
      <c r="FY73" s="215"/>
      <c r="FZ73" s="215"/>
      <c r="GA73" s="215"/>
      <c r="GB73" s="215"/>
      <c r="GC73" s="215"/>
      <c r="GD73" s="215"/>
      <c r="GE73" s="215"/>
      <c r="GF73" s="215"/>
      <c r="GG73" s="215"/>
      <c r="GH73" s="215"/>
      <c r="GI73" s="215"/>
      <c r="GJ73" s="215"/>
      <c r="GK73" s="215"/>
      <c r="GL73" s="215"/>
      <c r="GM73" s="215"/>
      <c r="GN73" s="215"/>
      <c r="GO73" s="215"/>
      <c r="GP73" s="215"/>
      <c r="GQ73" s="215"/>
      <c r="GR73" s="215"/>
      <c r="GS73" s="215"/>
      <c r="GT73" s="215"/>
      <c r="GU73" s="215"/>
      <c r="GV73" s="215"/>
      <c r="GW73" s="215"/>
      <c r="GX73" s="215"/>
      <c r="GY73" s="215"/>
      <c r="GZ73" s="215"/>
      <c r="HA73" s="215"/>
      <c r="HB73" s="215"/>
      <c r="HC73" s="215"/>
      <c r="HD73" s="215"/>
      <c r="HE73" s="215"/>
      <c r="HF73" s="215"/>
      <c r="HG73" s="215"/>
      <c r="HH73" s="215"/>
      <c r="HI73" s="215"/>
      <c r="HJ73" s="215"/>
      <c r="HK73" s="215"/>
      <c r="HL73" s="215"/>
      <c r="HM73" s="215"/>
      <c r="HN73" s="215"/>
      <c r="HO73" s="215"/>
      <c r="HP73" s="215"/>
      <c r="HQ73" s="215"/>
      <c r="HR73" s="215"/>
      <c r="HS73" s="215"/>
      <c r="HT73" s="215"/>
      <c r="HU73" s="215"/>
      <c r="HV73" s="215"/>
      <c r="HW73" s="215"/>
      <c r="HX73" s="215"/>
      <c r="HY73" s="215"/>
      <c r="HZ73" s="215"/>
      <c r="IA73" s="215"/>
      <c r="IB73" s="215"/>
      <c r="IC73" s="215"/>
      <c r="ID73" s="215"/>
      <c r="IE73" s="215"/>
      <c r="IF73" s="215"/>
      <c r="IG73" s="215"/>
      <c r="IH73" s="215"/>
      <c r="II73" s="215"/>
      <c r="IJ73" s="215"/>
      <c r="IK73" s="215"/>
      <c r="IL73" s="215"/>
      <c r="IM73" s="215"/>
      <c r="IN73" s="215"/>
      <c r="IO73" s="215"/>
      <c r="IP73" s="215"/>
      <c r="IQ73" s="215"/>
      <c r="IR73" s="215"/>
      <c r="IS73" s="215"/>
      <c r="IT73" s="215"/>
    </row>
  </sheetData>
  <mergeCells count="3">
    <mergeCell ref="A69:F69"/>
    <mergeCell ref="A71:F71"/>
    <mergeCell ref="D8:F8"/>
  </mergeCells>
  <printOptions horizontalCentered="1"/>
  <pageMargins left="0.78740157480314965" right="0.74803149606299213" top="0.47244094488188981" bottom="1.1811023622047245" header="0" footer="0.59055118110236227"/>
  <pageSetup scale="73" orientation="portrait" r:id="rId1"/>
  <headerFooter>
    <oddFooter>&amp;L
&amp;C&amp;"Times New Roman,Normal"&amp;12Las notas que se adjuntan son parte integral de estos estados financieros consolidados intermedios condensados.
-6-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pageSetUpPr fitToPage="1"/>
  </sheetPr>
  <dimension ref="A1:AI56"/>
  <sheetViews>
    <sheetView showGridLines="0" zoomScale="90" zoomScaleNormal="90" zoomScaleSheetLayoutView="85" workbookViewId="0">
      <pane xSplit="8" topLeftCell="I1" activePane="topRight" state="frozen"/>
      <selection activeCell="R43" sqref="R43"/>
      <selection pane="topRight" activeCell="P56" sqref="P56"/>
    </sheetView>
  </sheetViews>
  <sheetFormatPr baseColWidth="10" defaultColWidth="10.81640625" defaultRowHeight="14"/>
  <cols>
    <col min="1" max="1" width="2" style="103" customWidth="1"/>
    <col min="2" max="2" width="1.81640625" style="103" customWidth="1"/>
    <col min="3" max="3" width="1.453125" style="103" customWidth="1"/>
    <col min="4" max="4" width="1.81640625" style="103" customWidth="1"/>
    <col min="5" max="5" width="4.54296875" style="103" customWidth="1"/>
    <col min="6" max="6" width="5.1796875" style="103" customWidth="1"/>
    <col min="7" max="7" width="6.1796875" style="103" customWidth="1"/>
    <col min="8" max="8" width="28.81640625" style="103" customWidth="1"/>
    <col min="9" max="9" width="13" style="80" customWidth="1"/>
    <col min="10" max="10" width="14.81640625" style="429" customWidth="1"/>
    <col min="11" max="11" width="1.81640625" style="88" customWidth="1"/>
    <col min="12" max="12" width="14.81640625" style="429" customWidth="1"/>
    <col min="13" max="13" width="1.81640625" style="88" customWidth="1"/>
    <col min="14" max="14" width="12.81640625" style="88" bestFit="1" customWidth="1"/>
    <col min="15" max="15" width="1.81640625" style="88" customWidth="1"/>
    <col min="16" max="16" width="14.81640625" style="103" customWidth="1"/>
    <col min="17" max="17" width="1.81640625" style="88" customWidth="1"/>
    <col min="18" max="18" width="14.81640625" style="103" customWidth="1"/>
    <col min="19" max="19" width="1.81640625" style="88" customWidth="1"/>
    <col min="20" max="20" width="14.81640625" style="103" customWidth="1"/>
    <col min="21" max="21" width="1.81640625" style="103" customWidth="1"/>
    <col min="22" max="22" width="16.81640625" style="103" customWidth="1"/>
    <col min="23" max="23" width="1.81640625" style="103" customWidth="1"/>
    <col min="24" max="24" width="12.1796875" style="103" customWidth="1"/>
    <col min="25" max="25" width="1.453125" style="103" customWidth="1"/>
    <col min="26" max="26" width="14.453125" style="103" bestFit="1" customWidth="1"/>
    <col min="27" max="27" width="20.81640625" style="103" customWidth="1"/>
    <col min="28" max="16384" width="10.81640625" style="103"/>
  </cols>
  <sheetData>
    <row r="1" spans="1:35" s="76" customFormat="1" ht="15.5">
      <c r="A1" s="71" t="s">
        <v>0</v>
      </c>
      <c r="B1" s="72"/>
      <c r="C1" s="72"/>
      <c r="D1" s="72"/>
      <c r="E1" s="72"/>
      <c r="F1" s="72"/>
      <c r="G1" s="72"/>
      <c r="H1" s="72"/>
      <c r="I1" s="73"/>
      <c r="J1" s="119"/>
      <c r="K1" s="75"/>
      <c r="L1" s="119"/>
      <c r="M1" s="75"/>
      <c r="N1" s="75"/>
      <c r="O1" s="75"/>
      <c r="P1" s="74"/>
      <c r="Q1" s="75"/>
      <c r="R1" s="74"/>
      <c r="S1" s="75"/>
      <c r="T1" s="74"/>
      <c r="U1" s="74"/>
      <c r="V1" s="74"/>
      <c r="W1" s="74"/>
      <c r="X1" s="74"/>
      <c r="Y1" s="74"/>
    </row>
    <row r="2" spans="1:35" s="76" customFormat="1">
      <c r="A2" s="77"/>
      <c r="B2" s="72"/>
      <c r="C2" s="72"/>
      <c r="D2" s="72"/>
      <c r="E2" s="72"/>
      <c r="F2" s="72"/>
      <c r="G2" s="72"/>
      <c r="H2" s="72"/>
      <c r="I2" s="73"/>
      <c r="J2" s="119"/>
      <c r="K2" s="75"/>
      <c r="L2" s="119"/>
      <c r="M2" s="75"/>
      <c r="N2" s="75"/>
      <c r="O2" s="75"/>
      <c r="P2" s="74"/>
      <c r="Q2" s="75"/>
      <c r="R2" s="74"/>
      <c r="S2" s="75"/>
      <c r="T2" s="74"/>
      <c r="U2" s="74"/>
      <c r="V2" s="74"/>
      <c r="W2" s="74"/>
      <c r="X2" s="74"/>
      <c r="Y2" s="74"/>
    </row>
    <row r="3" spans="1:35" s="76" customFormat="1">
      <c r="A3" s="78" t="s">
        <v>1495</v>
      </c>
      <c r="B3" s="79"/>
      <c r="C3" s="79"/>
      <c r="D3" s="79"/>
      <c r="E3" s="79"/>
      <c r="F3" s="79"/>
      <c r="G3" s="79"/>
      <c r="H3" s="79"/>
      <c r="I3" s="80"/>
      <c r="J3" s="120"/>
      <c r="K3" s="82"/>
      <c r="L3" s="120"/>
      <c r="M3" s="82"/>
      <c r="N3" s="82"/>
      <c r="O3" s="82"/>
      <c r="P3" s="81"/>
      <c r="Q3" s="82"/>
      <c r="R3" s="81"/>
      <c r="S3" s="82"/>
      <c r="T3" s="81"/>
      <c r="U3" s="81"/>
      <c r="V3" s="81"/>
      <c r="W3" s="81"/>
      <c r="X3" s="81"/>
      <c r="Y3" s="81"/>
    </row>
    <row r="4" spans="1:35" s="76" customFormat="1" ht="12.75" customHeight="1">
      <c r="A4" s="78" t="s">
        <v>1553</v>
      </c>
      <c r="B4" s="72"/>
      <c r="C4" s="72"/>
      <c r="D4" s="72"/>
      <c r="E4" s="72"/>
      <c r="F4" s="72"/>
      <c r="G4" s="72"/>
      <c r="H4" s="72"/>
      <c r="I4" s="73"/>
      <c r="J4" s="119"/>
      <c r="K4" s="75"/>
      <c r="L4" s="119"/>
      <c r="M4" s="75"/>
      <c r="N4" s="75"/>
      <c r="O4" s="75"/>
      <c r="P4" s="74"/>
      <c r="Q4" s="75"/>
      <c r="R4" s="74"/>
      <c r="S4" s="75"/>
      <c r="T4" s="74"/>
      <c r="U4" s="74"/>
      <c r="V4" s="74"/>
      <c r="W4" s="74"/>
      <c r="X4" s="74"/>
      <c r="Y4" s="74"/>
    </row>
    <row r="5" spans="1:35" s="76" customFormat="1">
      <c r="A5" s="83" t="s">
        <v>1</v>
      </c>
      <c r="B5" s="72"/>
      <c r="C5" s="72"/>
      <c r="D5" s="72"/>
      <c r="E5" s="72"/>
      <c r="F5" s="72"/>
      <c r="G5" s="72"/>
      <c r="H5" s="72"/>
      <c r="I5" s="73"/>
      <c r="J5" s="119"/>
      <c r="K5" s="75"/>
      <c r="L5" s="353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35" s="76" customFormat="1" ht="12.75" customHeight="1" thickBot="1">
      <c r="A6" s="84"/>
      <c r="B6" s="85"/>
      <c r="C6" s="85"/>
      <c r="D6" s="85"/>
      <c r="E6" s="85"/>
      <c r="F6" s="85"/>
      <c r="G6" s="85"/>
      <c r="H6" s="85"/>
      <c r="I6" s="86"/>
      <c r="J6" s="121"/>
      <c r="K6" s="87"/>
      <c r="L6" s="121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35" s="76" customFormat="1" ht="12.75" customHeight="1">
      <c r="A7" s="89"/>
      <c r="B7" s="90"/>
      <c r="C7" s="90"/>
      <c r="D7" s="90"/>
      <c r="E7" s="90"/>
      <c r="F7" s="90"/>
      <c r="G7" s="90"/>
      <c r="H7" s="90"/>
      <c r="I7" s="91"/>
      <c r="J7" s="122"/>
      <c r="K7" s="88"/>
      <c r="L7" s="122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1:35" s="76" customFormat="1" ht="12.75" customHeight="1">
      <c r="A8" s="89"/>
      <c r="B8" s="90"/>
      <c r="C8" s="90"/>
      <c r="D8" s="90"/>
      <c r="E8" s="90"/>
      <c r="F8" s="90"/>
      <c r="G8" s="90"/>
      <c r="H8" s="90"/>
      <c r="I8" s="91"/>
      <c r="J8" s="123"/>
      <c r="K8" s="92"/>
      <c r="L8" s="123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35" s="76" customFormat="1" ht="12.75" customHeight="1">
      <c r="A9" s="89"/>
      <c r="B9" s="90"/>
      <c r="C9" s="90"/>
      <c r="D9" s="90"/>
      <c r="E9" s="90"/>
      <c r="F9" s="90"/>
      <c r="G9" s="90"/>
      <c r="H9" s="90"/>
      <c r="I9" s="93"/>
      <c r="J9" s="124"/>
      <c r="K9" s="92"/>
      <c r="L9" s="124"/>
      <c r="M9" s="92"/>
      <c r="N9" s="92"/>
      <c r="O9" s="92"/>
      <c r="P9" s="94"/>
      <c r="Q9" s="92"/>
      <c r="R9" s="94"/>
      <c r="S9" s="92"/>
      <c r="T9" s="94"/>
      <c r="U9" s="94"/>
      <c r="V9" s="94"/>
      <c r="W9" s="94"/>
      <c r="X9" s="94"/>
      <c r="Y9" s="94"/>
    </row>
    <row r="10" spans="1:35" s="76" customFormat="1">
      <c r="A10" s="89"/>
      <c r="B10" s="90"/>
      <c r="C10" s="90"/>
      <c r="D10" s="90"/>
      <c r="E10" s="90"/>
      <c r="F10" s="90"/>
      <c r="G10" s="90"/>
      <c r="H10" s="90"/>
      <c r="I10" s="91"/>
      <c r="J10" s="711" t="s">
        <v>143</v>
      </c>
      <c r="K10" s="711"/>
      <c r="L10" s="711"/>
      <c r="M10" s="711"/>
      <c r="N10" s="711"/>
      <c r="O10" s="711"/>
      <c r="P10" s="711"/>
      <c r="Q10" s="428"/>
      <c r="R10" s="711" t="s">
        <v>443</v>
      </c>
      <c r="S10" s="711"/>
      <c r="T10" s="711"/>
      <c r="U10" s="711"/>
      <c r="V10" s="711"/>
      <c r="W10" s="711"/>
      <c r="X10" s="711"/>
      <c r="Y10" s="91"/>
      <c r="Z10" s="710" t="s">
        <v>1498</v>
      </c>
      <c r="AC10" s="711" t="s">
        <v>143</v>
      </c>
      <c r="AD10" s="711"/>
      <c r="AE10" s="711"/>
      <c r="AF10" s="711"/>
      <c r="AG10" s="711"/>
      <c r="AH10" s="711"/>
      <c r="AI10" s="711"/>
    </row>
    <row r="11" spans="1:35" s="76" customFormat="1" ht="12.75" customHeight="1">
      <c r="A11" s="89"/>
      <c r="B11" s="90"/>
      <c r="C11" s="90"/>
      <c r="D11" s="90"/>
      <c r="E11" s="90"/>
      <c r="F11" s="90"/>
      <c r="G11" s="90"/>
      <c r="H11" s="90"/>
      <c r="I11" s="91"/>
      <c r="J11" s="711"/>
      <c r="K11" s="711"/>
      <c r="L11" s="711"/>
      <c r="M11" s="711"/>
      <c r="N11" s="711"/>
      <c r="O11" s="711"/>
      <c r="P11" s="711"/>
      <c r="Q11" s="428"/>
      <c r="R11" s="711"/>
      <c r="S11" s="711"/>
      <c r="T11" s="711"/>
      <c r="U11" s="711"/>
      <c r="V11" s="711"/>
      <c r="W11" s="711"/>
      <c r="X11" s="711"/>
      <c r="Y11" s="428"/>
      <c r="Z11" s="710"/>
      <c r="AC11" s="711"/>
      <c r="AD11" s="711"/>
      <c r="AE11" s="711"/>
      <c r="AF11" s="711"/>
      <c r="AG11" s="711"/>
      <c r="AH11" s="711"/>
      <c r="AI11" s="711"/>
    </row>
    <row r="12" spans="1:35" s="76" customFormat="1">
      <c r="A12" s="89"/>
      <c r="B12" s="90"/>
      <c r="C12" s="90"/>
      <c r="D12" s="90"/>
      <c r="E12" s="90"/>
      <c r="F12" s="90"/>
      <c r="G12" s="90"/>
      <c r="H12" s="90"/>
      <c r="I12" s="91"/>
      <c r="J12" s="431"/>
      <c r="K12" s="95"/>
      <c r="L12" s="431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428"/>
    </row>
    <row r="13" spans="1:35" s="76" customFormat="1">
      <c r="A13" s="90"/>
      <c r="B13" s="90"/>
      <c r="C13" s="90"/>
      <c r="D13" s="90"/>
      <c r="E13" s="90"/>
      <c r="F13" s="90"/>
      <c r="G13" s="90"/>
      <c r="H13" s="90"/>
      <c r="I13" s="96"/>
      <c r="J13" s="433">
        <v>44621</v>
      </c>
      <c r="K13" s="239"/>
      <c r="L13" s="433">
        <v>44713</v>
      </c>
      <c r="M13" s="239"/>
      <c r="N13" s="433">
        <v>44805</v>
      </c>
      <c r="O13" s="239"/>
      <c r="P13" s="433">
        <v>44896</v>
      </c>
      <c r="Q13" s="240"/>
      <c r="R13" s="433">
        <v>44621</v>
      </c>
      <c r="S13" s="239"/>
      <c r="T13" s="433">
        <v>44713</v>
      </c>
      <c r="U13" s="239"/>
      <c r="V13" s="433">
        <v>44805</v>
      </c>
      <c r="W13" s="240"/>
      <c r="X13" s="457">
        <v>44896</v>
      </c>
      <c r="Y13" s="240"/>
      <c r="Z13" s="462"/>
    </row>
    <row r="14" spans="1:35" s="76" customFormat="1">
      <c r="A14" s="49" t="s">
        <v>166</v>
      </c>
      <c r="B14" s="4"/>
      <c r="C14" s="4"/>
      <c r="D14" s="4"/>
      <c r="E14" s="4"/>
      <c r="F14" s="4"/>
      <c r="G14" s="4"/>
      <c r="H14" s="4"/>
      <c r="I14" s="99"/>
      <c r="J14" s="429"/>
      <c r="K14" s="101"/>
      <c r="L14" s="429"/>
      <c r="M14" s="101"/>
      <c r="N14" s="101"/>
      <c r="O14" s="101"/>
      <c r="P14" s="480"/>
      <c r="Q14" s="101"/>
      <c r="R14" s="100"/>
      <c r="S14" s="101"/>
      <c r="T14" s="100"/>
      <c r="U14" s="100"/>
      <c r="V14" s="100"/>
      <c r="W14" s="100"/>
      <c r="X14" s="480"/>
      <c r="Y14" s="100"/>
    </row>
    <row r="15" spans="1:35" s="76" customFormat="1">
      <c r="A15" s="3" t="s">
        <v>464</v>
      </c>
      <c r="B15" s="3"/>
      <c r="C15" s="3"/>
      <c r="D15" s="3"/>
      <c r="E15" s="3"/>
      <c r="F15" s="3"/>
      <c r="G15" s="3"/>
      <c r="H15" s="3"/>
      <c r="I15" s="99"/>
      <c r="J15" s="429"/>
      <c r="K15" s="101"/>
      <c r="L15" s="122"/>
      <c r="M15" s="101"/>
      <c r="N15" s="101"/>
      <c r="O15" s="101"/>
      <c r="P15" s="481"/>
      <c r="Q15" s="101"/>
      <c r="R15" s="100"/>
      <c r="S15" s="101"/>
      <c r="T15" s="101"/>
      <c r="U15" s="100"/>
      <c r="V15" s="100"/>
      <c r="W15" s="100"/>
      <c r="X15" s="480"/>
      <c r="Y15" s="100"/>
      <c r="AA15" s="102"/>
    </row>
    <row r="16" spans="1:35" s="76" customFormat="1" ht="12.75" customHeight="1">
      <c r="A16" s="3"/>
      <c r="B16" s="286" t="s">
        <v>168</v>
      </c>
      <c r="C16" s="3"/>
      <c r="D16" s="3"/>
      <c r="E16" s="50"/>
      <c r="F16" s="3"/>
      <c r="G16" s="3"/>
      <c r="H16" s="3"/>
      <c r="I16" s="104"/>
      <c r="J16" s="122"/>
      <c r="K16" s="101"/>
      <c r="L16" s="122"/>
      <c r="M16" s="101"/>
      <c r="N16" s="101"/>
      <c r="O16" s="101"/>
      <c r="P16" s="481"/>
      <c r="Q16" s="101"/>
      <c r="R16" s="100"/>
      <c r="S16" s="101"/>
      <c r="T16" s="101"/>
      <c r="U16" s="101"/>
      <c r="V16" s="101"/>
      <c r="W16" s="101"/>
      <c r="X16" s="481"/>
      <c r="Y16" s="101"/>
      <c r="AA16" s="102"/>
    </row>
    <row r="17" spans="1:27" s="76" customFormat="1">
      <c r="A17" s="3"/>
      <c r="B17" s="3"/>
      <c r="C17" s="3" t="s">
        <v>169</v>
      </c>
      <c r="D17" s="3"/>
      <c r="E17" s="3"/>
      <c r="F17" s="3"/>
      <c r="G17" s="3"/>
      <c r="H17" s="3"/>
      <c r="I17" s="104"/>
      <c r="J17" s="122">
        <v>1679990</v>
      </c>
      <c r="K17" s="101"/>
      <c r="L17" s="122">
        <v>3078231</v>
      </c>
      <c r="M17" s="101"/>
      <c r="N17" s="101">
        <v>4702372</v>
      </c>
      <c r="O17" s="101"/>
      <c r="P17" s="452">
        <f>+Resultado!N12</f>
        <v>2007361</v>
      </c>
      <c r="Q17" s="101"/>
      <c r="R17" s="100">
        <v>1679990</v>
      </c>
      <c r="S17" s="101"/>
      <c r="T17" s="101">
        <f t="shared" ref="T17:T22" si="0">+L17-J17</f>
        <v>1398241</v>
      </c>
      <c r="U17" s="101"/>
      <c r="V17" s="101">
        <f t="shared" ref="V17:V22" si="1">+P17-L17</f>
        <v>-1070870</v>
      </c>
      <c r="W17" s="101"/>
      <c r="X17" s="481">
        <f t="shared" ref="X17:X22" si="2">+P17-N17</f>
        <v>-2695011</v>
      </c>
      <c r="Y17" s="101"/>
      <c r="Z17" s="242">
        <f>P17-L17</f>
        <v>-1070870</v>
      </c>
      <c r="AA17" s="102"/>
    </row>
    <row r="18" spans="1:27" s="76" customFormat="1">
      <c r="A18" s="285" t="s">
        <v>10</v>
      </c>
      <c r="B18" s="285"/>
      <c r="C18" s="285"/>
      <c r="D18" s="285"/>
      <c r="E18" s="285"/>
      <c r="F18" s="285"/>
      <c r="G18" s="285"/>
      <c r="H18" s="285"/>
      <c r="I18" s="104"/>
      <c r="J18" s="122">
        <v>496888</v>
      </c>
      <c r="K18" s="101"/>
      <c r="L18" s="122">
        <v>1212291</v>
      </c>
      <c r="M18" s="101"/>
      <c r="N18" s="101">
        <v>1856386</v>
      </c>
      <c r="O18" s="101"/>
      <c r="P18" s="452">
        <f>+Resultado!N15</f>
        <v>597982</v>
      </c>
      <c r="Q18" s="101"/>
      <c r="R18" s="100">
        <v>496888</v>
      </c>
      <c r="S18" s="101"/>
      <c r="T18" s="101">
        <f t="shared" si="0"/>
        <v>715403</v>
      </c>
      <c r="U18" s="101"/>
      <c r="V18" s="101">
        <f t="shared" si="1"/>
        <v>-614309</v>
      </c>
      <c r="W18" s="101"/>
      <c r="X18" s="481">
        <f t="shared" si="2"/>
        <v>-1258404</v>
      </c>
      <c r="Y18" s="101"/>
      <c r="Z18" s="242">
        <f>P18-L18</f>
        <v>-614309</v>
      </c>
      <c r="AA18" s="102"/>
    </row>
    <row r="19" spans="1:27" s="76" customFormat="1">
      <c r="A19" s="285" t="s">
        <v>622</v>
      </c>
      <c r="B19" s="285"/>
      <c r="C19" s="285"/>
      <c r="D19" s="285"/>
      <c r="E19" s="285"/>
      <c r="F19" s="285"/>
      <c r="G19" s="285"/>
      <c r="H19" s="285"/>
      <c r="I19" s="104"/>
      <c r="J19" s="122"/>
      <c r="K19" s="101"/>
      <c r="L19" s="122"/>
      <c r="M19" s="101"/>
      <c r="N19" s="101"/>
      <c r="O19" s="101"/>
      <c r="P19" s="452"/>
      <c r="Q19" s="101"/>
      <c r="R19" s="100"/>
      <c r="S19" s="101"/>
      <c r="T19" s="101">
        <f t="shared" si="0"/>
        <v>0</v>
      </c>
      <c r="U19" s="101"/>
      <c r="V19" s="101">
        <f t="shared" si="1"/>
        <v>0</v>
      </c>
      <c r="W19" s="101"/>
      <c r="X19" s="481">
        <f t="shared" si="2"/>
        <v>0</v>
      </c>
      <c r="Y19" s="101"/>
      <c r="Z19" s="242">
        <f>P19-L19</f>
        <v>0</v>
      </c>
      <c r="AA19" s="102"/>
    </row>
    <row r="20" spans="1:27" s="76" customFormat="1">
      <c r="A20" s="285" t="s">
        <v>6</v>
      </c>
      <c r="B20" s="285"/>
      <c r="C20" s="285"/>
      <c r="D20" s="285"/>
      <c r="E20" s="285"/>
      <c r="F20" s="285"/>
      <c r="G20" s="285"/>
      <c r="H20" s="285"/>
      <c r="I20" s="104"/>
      <c r="J20" s="122">
        <v>5185</v>
      </c>
      <c r="K20" s="101"/>
      <c r="L20" s="122">
        <v>6117</v>
      </c>
      <c r="M20" s="101"/>
      <c r="N20" s="101">
        <v>6312</v>
      </c>
      <c r="O20" s="101"/>
      <c r="P20" s="452">
        <f>+Resultado!N16</f>
        <v>3931</v>
      </c>
      <c r="Q20" s="101"/>
      <c r="R20" s="100">
        <v>5185</v>
      </c>
      <c r="S20" s="101"/>
      <c r="T20" s="101">
        <f t="shared" si="0"/>
        <v>932</v>
      </c>
      <c r="U20" s="101"/>
      <c r="V20" s="101">
        <f t="shared" si="1"/>
        <v>-2186</v>
      </c>
      <c r="W20" s="101"/>
      <c r="X20" s="481">
        <f t="shared" si="2"/>
        <v>-2381</v>
      </c>
      <c r="Y20" s="101"/>
      <c r="Z20" s="242">
        <f>P20-L20</f>
        <v>-2186</v>
      </c>
      <c r="AA20" s="102"/>
    </row>
    <row r="21" spans="1:27" s="76" customFormat="1" ht="17">
      <c r="A21" s="285" t="s">
        <v>463</v>
      </c>
      <c r="B21" s="285"/>
      <c r="C21" s="285"/>
      <c r="D21" s="285"/>
      <c r="E21" s="285"/>
      <c r="F21" s="285"/>
      <c r="G21" s="285"/>
      <c r="H21" s="285"/>
      <c r="I21" s="104"/>
      <c r="J21" s="122">
        <v>2922</v>
      </c>
      <c r="K21" s="101"/>
      <c r="L21" s="122">
        <v>1271</v>
      </c>
      <c r="M21" s="101"/>
      <c r="N21" s="101">
        <v>99945</v>
      </c>
      <c r="O21" s="101"/>
      <c r="P21" s="452">
        <f>+Resultado!N17</f>
        <v>81690</v>
      </c>
      <c r="Q21" s="101"/>
      <c r="R21" s="451">
        <v>2922</v>
      </c>
      <c r="S21" s="101"/>
      <c r="T21" s="451">
        <f t="shared" si="0"/>
        <v>-1651</v>
      </c>
      <c r="U21" s="101"/>
      <c r="V21" s="443">
        <f t="shared" si="1"/>
        <v>80419</v>
      </c>
      <c r="W21" s="101"/>
      <c r="X21" s="484">
        <f t="shared" si="2"/>
        <v>-18255</v>
      </c>
      <c r="Y21" s="101"/>
      <c r="Z21" s="242">
        <f>P21-L21</f>
        <v>80419</v>
      </c>
      <c r="AA21" s="102"/>
    </row>
    <row r="22" spans="1:27" s="76" customFormat="1">
      <c r="A22" s="3"/>
      <c r="B22" s="285" t="s">
        <v>465</v>
      </c>
      <c r="C22" s="51"/>
      <c r="D22" s="51"/>
      <c r="E22" s="3"/>
      <c r="F22" s="3"/>
      <c r="G22" s="3"/>
      <c r="H22" s="3"/>
      <c r="I22" s="104"/>
      <c r="J22" s="444">
        <f>+J17-J18-J20-J21</f>
        <v>1174995</v>
      </c>
      <c r="K22" s="101"/>
      <c r="L22" s="445">
        <v>1858552</v>
      </c>
      <c r="M22" s="101"/>
      <c r="N22" s="101">
        <v>2739729</v>
      </c>
      <c r="O22" s="101"/>
      <c r="P22" s="456">
        <f>+P17-P18-P20-P21</f>
        <v>1323758</v>
      </c>
      <c r="Q22" s="101"/>
      <c r="R22" s="100">
        <v>1174995</v>
      </c>
      <c r="S22" s="101"/>
      <c r="T22" s="100">
        <f t="shared" si="0"/>
        <v>683557</v>
      </c>
      <c r="U22" s="101"/>
      <c r="V22" s="100">
        <f t="shared" si="1"/>
        <v>-534794</v>
      </c>
      <c r="W22" s="101"/>
      <c r="X22" s="480">
        <f t="shared" si="2"/>
        <v>-1415971</v>
      </c>
      <c r="Y22" s="101"/>
      <c r="Z22" s="463">
        <f>Z17-Z18-Z20-Z21</f>
        <v>-534794</v>
      </c>
      <c r="AA22" s="102"/>
    </row>
    <row r="23" spans="1:27" s="76" customFormat="1">
      <c r="A23" s="3"/>
      <c r="B23" s="3"/>
      <c r="C23" s="51"/>
      <c r="D23" s="51"/>
      <c r="E23" s="3"/>
      <c r="F23" s="3"/>
      <c r="G23" s="3"/>
      <c r="H23" s="3"/>
      <c r="I23" s="104"/>
      <c r="J23" s="122"/>
      <c r="K23" s="101"/>
      <c r="L23" s="122">
        <f>+L22-J22</f>
        <v>683557</v>
      </c>
      <c r="M23" s="101"/>
      <c r="N23" s="101">
        <v>-881177</v>
      </c>
      <c r="O23" s="101"/>
      <c r="P23" s="452">
        <f>+L22-P22</f>
        <v>534794</v>
      </c>
      <c r="Q23" s="101"/>
      <c r="R23" s="100"/>
      <c r="S23" s="101"/>
      <c r="T23" s="101"/>
      <c r="U23" s="101"/>
      <c r="V23" s="101"/>
      <c r="W23" s="101"/>
      <c r="X23" s="481"/>
      <c r="Y23" s="101"/>
      <c r="AA23" s="102"/>
    </row>
    <row r="24" spans="1:27" s="76" customFormat="1">
      <c r="A24" s="50"/>
      <c r="B24" s="3"/>
      <c r="C24" s="3"/>
      <c r="D24" s="3"/>
      <c r="E24" s="3"/>
      <c r="F24" s="3"/>
      <c r="G24" s="3"/>
      <c r="H24" s="3"/>
      <c r="I24" s="104"/>
      <c r="J24" s="126"/>
      <c r="K24" s="106"/>
      <c r="L24" s="432"/>
      <c r="M24" s="106"/>
      <c r="N24" s="106"/>
      <c r="O24" s="106"/>
      <c r="P24" s="454"/>
      <c r="Q24" s="106"/>
      <c r="R24" s="100"/>
      <c r="S24" s="101"/>
      <c r="T24" s="101"/>
      <c r="U24" s="100"/>
      <c r="V24" s="100"/>
      <c r="W24" s="100"/>
      <c r="X24" s="480"/>
      <c r="Y24" s="106"/>
      <c r="AA24" s="102"/>
    </row>
    <row r="25" spans="1:27" s="76" customFormat="1">
      <c r="A25" s="3" t="s">
        <v>438</v>
      </c>
      <c r="B25" s="50"/>
      <c r="C25" s="50"/>
      <c r="D25" s="50"/>
      <c r="E25" s="50"/>
      <c r="F25" s="50"/>
      <c r="G25" s="50"/>
      <c r="H25" s="50"/>
      <c r="I25" s="104"/>
      <c r="J25" s="126"/>
      <c r="K25" s="106"/>
      <c r="L25" s="432"/>
      <c r="M25" s="106"/>
      <c r="N25" s="106"/>
      <c r="O25" s="106"/>
      <c r="P25" s="454"/>
      <c r="Q25" s="106"/>
      <c r="R25" s="100"/>
      <c r="S25" s="101"/>
      <c r="T25" s="101"/>
      <c r="U25" s="100"/>
      <c r="V25" s="100"/>
      <c r="W25" s="100"/>
      <c r="X25" s="480"/>
      <c r="Y25" s="106"/>
      <c r="AA25" s="102"/>
    </row>
    <row r="26" spans="1:27" s="76" customFormat="1">
      <c r="A26" s="285"/>
      <c r="B26" s="4" t="s">
        <v>446</v>
      </c>
      <c r="C26" s="50"/>
      <c r="D26" s="50"/>
      <c r="E26" s="50"/>
      <c r="F26" s="50"/>
      <c r="G26" s="50"/>
      <c r="H26" s="50"/>
      <c r="I26" s="104"/>
      <c r="J26" s="126">
        <v>367203</v>
      </c>
      <c r="K26" s="106"/>
      <c r="L26" s="432">
        <v>1397948</v>
      </c>
      <c r="M26" s="106"/>
      <c r="N26" s="106">
        <v>2235195</v>
      </c>
      <c r="O26" s="106"/>
      <c r="P26" s="454">
        <f>+Resultado!N22</f>
        <v>1107957</v>
      </c>
      <c r="Q26" s="106"/>
      <c r="R26" s="100">
        <v>367203</v>
      </c>
      <c r="S26" s="101"/>
      <c r="T26" s="101">
        <f>+L26-J26</f>
        <v>1030745</v>
      </c>
      <c r="U26" s="100"/>
      <c r="V26" s="100">
        <f>+P26-L26</f>
        <v>-289991</v>
      </c>
      <c r="W26" s="100"/>
      <c r="X26" s="481">
        <f>+P26-N26</f>
        <v>-1127238</v>
      </c>
      <c r="Y26" s="106"/>
      <c r="Z26" s="242">
        <f>P26-L26</f>
        <v>-289991</v>
      </c>
      <c r="AA26" s="102"/>
    </row>
    <row r="27" spans="1:27" s="76" customFormat="1">
      <c r="A27" s="285"/>
      <c r="B27" s="4" t="s">
        <v>167</v>
      </c>
      <c r="C27" s="50"/>
      <c r="D27" s="50"/>
      <c r="E27" s="50"/>
      <c r="F27" s="50"/>
      <c r="G27" s="50"/>
      <c r="H27" s="50"/>
      <c r="I27" s="104"/>
      <c r="J27" s="126">
        <v>105400</v>
      </c>
      <c r="K27" s="106"/>
      <c r="L27" s="432">
        <v>196637</v>
      </c>
      <c r="M27" s="106"/>
      <c r="N27" s="106">
        <v>296692</v>
      </c>
      <c r="O27" s="106"/>
      <c r="P27" s="454">
        <f>+Resultado!N13</f>
        <v>273852</v>
      </c>
      <c r="Q27" s="106"/>
      <c r="R27" s="100">
        <v>105400</v>
      </c>
      <c r="S27" s="101"/>
      <c r="T27" s="101">
        <f>+L27-J27</f>
        <v>91237</v>
      </c>
      <c r="U27" s="100"/>
      <c r="V27" s="100">
        <f>+P27-L27</f>
        <v>77215</v>
      </c>
      <c r="W27" s="100"/>
      <c r="X27" s="481">
        <f>+P27-N27</f>
        <v>-22840</v>
      </c>
      <c r="Y27" s="106"/>
      <c r="Z27" s="242">
        <f>P27-L27</f>
        <v>77215</v>
      </c>
      <c r="AA27" s="102"/>
    </row>
    <row r="28" spans="1:27" s="76" customFormat="1">
      <c r="A28" s="285"/>
      <c r="B28" s="4" t="s">
        <v>466</v>
      </c>
      <c r="C28" s="50"/>
      <c r="D28" s="50"/>
      <c r="E28" s="50"/>
      <c r="F28" s="50"/>
      <c r="G28" s="50"/>
      <c r="H28" s="50"/>
      <c r="I28" s="104"/>
      <c r="J28" s="126">
        <v>-337734</v>
      </c>
      <c r="K28" s="106"/>
      <c r="L28" s="432">
        <v>-722173</v>
      </c>
      <c r="M28" s="106"/>
      <c r="N28" s="106">
        <v>-703982</v>
      </c>
      <c r="O28" s="106"/>
      <c r="P28" s="454">
        <f>+Resultado!N23</f>
        <v>303438</v>
      </c>
      <c r="Q28" s="106"/>
      <c r="R28" s="100">
        <v>-337734</v>
      </c>
      <c r="S28" s="101"/>
      <c r="T28" s="100">
        <f>+L28-J28</f>
        <v>-384439</v>
      </c>
      <c r="U28" s="100"/>
      <c r="V28" s="100">
        <f>+P28-L28</f>
        <v>1025611</v>
      </c>
      <c r="W28" s="100"/>
      <c r="X28" s="481">
        <f>+P28-N28</f>
        <v>1007420</v>
      </c>
      <c r="Y28" s="106"/>
      <c r="Z28" s="242">
        <f>P28-L28</f>
        <v>1025611</v>
      </c>
      <c r="AA28" s="102"/>
    </row>
    <row r="29" spans="1:27" s="90" customFormat="1">
      <c r="A29" s="4"/>
      <c r="B29" s="4" t="s">
        <v>456</v>
      </c>
      <c r="C29" s="4"/>
      <c r="D29" s="4"/>
      <c r="E29" s="4"/>
      <c r="F29" s="4"/>
      <c r="G29" s="4"/>
      <c r="H29" s="4"/>
      <c r="I29" s="117"/>
      <c r="J29" s="446">
        <f>SUM(J26:J28)</f>
        <v>134869</v>
      </c>
      <c r="K29" s="101"/>
      <c r="L29" s="446">
        <v>872412</v>
      </c>
      <c r="M29" s="101"/>
      <c r="N29" s="101">
        <v>1827905</v>
      </c>
      <c r="O29" s="101"/>
      <c r="P29" s="455">
        <f>SUM(P26:P28)</f>
        <v>1685247</v>
      </c>
      <c r="Q29" s="101"/>
      <c r="R29" s="447">
        <v>134869</v>
      </c>
      <c r="S29" s="101"/>
      <c r="T29" s="447">
        <f>+L29-J29</f>
        <v>737543</v>
      </c>
      <c r="U29" s="101"/>
      <c r="V29" s="447">
        <f>+P29-L29</f>
        <v>812835</v>
      </c>
      <c r="W29" s="101"/>
      <c r="X29" s="485">
        <f>+P29-N29</f>
        <v>-142658</v>
      </c>
      <c r="Y29" s="101"/>
      <c r="Z29" s="464">
        <f>P29-L29</f>
        <v>812835</v>
      </c>
      <c r="AA29" s="125"/>
    </row>
    <row r="30" spans="1:27" s="109" customFormat="1">
      <c r="A30" s="3"/>
      <c r="B30" s="3" t="s">
        <v>467</v>
      </c>
      <c r="C30" s="3"/>
      <c r="D30" s="3"/>
      <c r="E30" s="3"/>
      <c r="F30" s="3"/>
      <c r="G30" s="3"/>
      <c r="H30" s="3"/>
      <c r="I30" s="107"/>
      <c r="J30" s="448">
        <f>+J22+J29</f>
        <v>1309864</v>
      </c>
      <c r="K30" s="126"/>
      <c r="L30" s="448">
        <v>2730964</v>
      </c>
      <c r="M30" s="126"/>
      <c r="N30" s="448">
        <v>4567634</v>
      </c>
      <c r="O30" s="126"/>
      <c r="P30" s="448">
        <f>+P22+P29</f>
        <v>3009005</v>
      </c>
      <c r="Q30" s="126"/>
      <c r="R30" s="448">
        <v>1309864</v>
      </c>
      <c r="S30" s="126"/>
      <c r="T30" s="448">
        <f>+L30-J30</f>
        <v>1421100</v>
      </c>
      <c r="U30" s="126"/>
      <c r="V30" s="448">
        <f>+P30-L30</f>
        <v>278041</v>
      </c>
      <c r="W30" s="126"/>
      <c r="X30" s="448">
        <f>+P30-N30</f>
        <v>-1558629</v>
      </c>
      <c r="Y30" s="108"/>
      <c r="Z30" s="464">
        <f>P30-L30</f>
        <v>278041</v>
      </c>
      <c r="AA30" s="102"/>
    </row>
    <row r="31" spans="1:27" s="90" customFormat="1">
      <c r="A31" s="4"/>
      <c r="B31" s="4"/>
      <c r="C31" s="4"/>
      <c r="D31" s="4"/>
      <c r="E31" s="4"/>
      <c r="F31" s="4"/>
      <c r="G31" s="4"/>
      <c r="H31" s="4"/>
      <c r="I31" s="117"/>
      <c r="J31" s="122"/>
      <c r="K31" s="101"/>
      <c r="L31" s="122">
        <f>+L30-J30</f>
        <v>1421100</v>
      </c>
      <c r="M31" s="101"/>
      <c r="N31" s="101">
        <v>-1836670</v>
      </c>
      <c r="O31" s="101"/>
      <c r="P31" s="452">
        <f>+L30-P30</f>
        <v>-278041</v>
      </c>
      <c r="Q31" s="101"/>
      <c r="R31" s="101"/>
      <c r="S31" s="101"/>
      <c r="T31" s="101"/>
      <c r="U31" s="101"/>
      <c r="V31" s="101"/>
      <c r="W31" s="101"/>
      <c r="X31" s="481"/>
      <c r="Y31" s="101"/>
      <c r="AA31" s="125"/>
    </row>
    <row r="32" spans="1:27" s="90" customFormat="1">
      <c r="A32" s="4"/>
      <c r="B32" s="4"/>
      <c r="C32" s="4"/>
      <c r="D32" s="4"/>
      <c r="E32" s="4"/>
      <c r="F32" s="4"/>
      <c r="G32" s="4"/>
      <c r="H32" s="4"/>
      <c r="I32" s="117"/>
      <c r="J32" s="122"/>
      <c r="K32" s="101"/>
      <c r="L32" s="122"/>
      <c r="M32" s="101"/>
      <c r="N32" s="101"/>
      <c r="O32" s="101"/>
      <c r="P32" s="452"/>
      <c r="Q32" s="101"/>
      <c r="R32" s="101"/>
      <c r="S32" s="101"/>
      <c r="T32" s="101"/>
      <c r="U32" s="101"/>
      <c r="V32" s="101"/>
      <c r="W32" s="101"/>
      <c r="X32" s="481"/>
      <c r="Y32" s="101"/>
      <c r="AA32" s="125"/>
    </row>
    <row r="33" spans="1:27" s="76" customFormat="1" ht="12.75" customHeight="1">
      <c r="A33" s="3" t="s">
        <v>11</v>
      </c>
      <c r="B33" s="50"/>
      <c r="C33" s="50"/>
      <c r="D33" s="50"/>
      <c r="E33" s="50"/>
      <c r="F33" s="50"/>
      <c r="G33" s="50"/>
      <c r="H33" s="50"/>
      <c r="I33" s="104"/>
      <c r="J33" s="122"/>
      <c r="K33" s="101"/>
      <c r="L33" s="122"/>
      <c r="M33" s="101"/>
      <c r="N33" s="101"/>
      <c r="O33" s="101"/>
      <c r="P33" s="452"/>
      <c r="Q33" s="101"/>
      <c r="R33" s="101"/>
      <c r="S33" s="101"/>
      <c r="T33" s="101"/>
      <c r="U33" s="101"/>
      <c r="V33" s="101"/>
      <c r="W33" s="101"/>
      <c r="X33" s="481"/>
      <c r="Y33" s="101"/>
      <c r="AA33" s="102"/>
    </row>
    <row r="34" spans="1:27" s="88" customFormat="1">
      <c r="A34" s="118"/>
      <c r="B34" s="4" t="s">
        <v>172</v>
      </c>
      <c r="C34" s="118"/>
      <c r="D34" s="118"/>
      <c r="E34" s="118"/>
      <c r="F34" s="118"/>
      <c r="G34" s="118"/>
      <c r="H34" s="118"/>
      <c r="I34" s="117"/>
      <c r="J34" s="122">
        <v>946348</v>
      </c>
      <c r="K34" s="101"/>
      <c r="L34" s="122">
        <v>1784231</v>
      </c>
      <c r="M34" s="101"/>
      <c r="N34" s="101">
        <v>2682917</v>
      </c>
      <c r="O34" s="101"/>
      <c r="P34" s="452">
        <f>+Resultado!N29</f>
        <v>1167692</v>
      </c>
      <c r="Q34" s="101"/>
      <c r="R34" s="101">
        <v>946348</v>
      </c>
      <c r="S34" s="101"/>
      <c r="T34" s="101">
        <f t="shared" ref="T34:T43" si="3">+L34-J34</f>
        <v>837883</v>
      </c>
      <c r="U34" s="101"/>
      <c r="V34" s="100">
        <f>+P34-L34</f>
        <v>-616539</v>
      </c>
      <c r="W34" s="101"/>
      <c r="X34" s="481">
        <f t="shared" ref="X34:X43" si="4">+P34-N34</f>
        <v>-1515225</v>
      </c>
      <c r="Y34" s="101"/>
      <c r="Z34" s="242">
        <f>P34-L34</f>
        <v>-616539</v>
      </c>
    </row>
    <row r="35" spans="1:27">
      <c r="A35" s="50"/>
      <c r="B35" s="48" t="s">
        <v>16</v>
      </c>
      <c r="C35" s="50"/>
      <c r="D35" s="50"/>
      <c r="E35" s="50"/>
      <c r="F35" s="50"/>
      <c r="G35" s="50"/>
      <c r="H35" s="50"/>
      <c r="I35" s="104"/>
      <c r="J35" s="122">
        <v>51909</v>
      </c>
      <c r="K35" s="101"/>
      <c r="L35" s="122">
        <v>103818</v>
      </c>
      <c r="M35" s="101"/>
      <c r="N35" s="122">
        <v>155726</v>
      </c>
      <c r="O35" s="101"/>
      <c r="P35" s="452">
        <f>+Resultado!N30</f>
        <v>51909</v>
      </c>
      <c r="Q35" s="101"/>
      <c r="R35" s="101">
        <v>51909</v>
      </c>
      <c r="S35" s="101"/>
      <c r="T35" s="101">
        <f t="shared" si="3"/>
        <v>51909</v>
      </c>
      <c r="U35" s="101"/>
      <c r="V35" s="100">
        <f t="shared" ref="V35:V41" si="5">+P35-L35</f>
        <v>-51909</v>
      </c>
      <c r="W35" s="101"/>
      <c r="X35" s="481">
        <f t="shared" si="4"/>
        <v>-103817</v>
      </c>
      <c r="Y35" s="101"/>
      <c r="Z35" s="242">
        <f t="shared" ref="Z35:Z42" si="6">P35-L35</f>
        <v>-51909</v>
      </c>
    </row>
    <row r="36" spans="1:27" ht="14.5">
      <c r="A36" s="3"/>
      <c r="B36" s="3" t="s">
        <v>14</v>
      </c>
      <c r="C36" s="3"/>
      <c r="D36" s="3"/>
      <c r="E36" s="3"/>
      <c r="F36" s="3"/>
      <c r="G36" s="3"/>
      <c r="H36" s="3"/>
      <c r="I36" s="110"/>
      <c r="J36" s="122">
        <v>34729</v>
      </c>
      <c r="K36" s="98"/>
      <c r="L36" s="122">
        <v>69112.44</v>
      </c>
      <c r="M36" s="98"/>
      <c r="N36" s="612">
        <v>96380.39</v>
      </c>
      <c r="O36" s="98"/>
      <c r="P36" s="452">
        <f>+Resultado!N31</f>
        <v>40659</v>
      </c>
      <c r="Q36" s="428"/>
      <c r="R36" s="101">
        <v>34729</v>
      </c>
      <c r="S36" s="101"/>
      <c r="T36" s="101">
        <f t="shared" si="3"/>
        <v>34383.440000000002</v>
      </c>
      <c r="U36" s="101"/>
      <c r="V36" s="100">
        <f t="shared" si="5"/>
        <v>-28453.440000000002</v>
      </c>
      <c r="W36" s="101"/>
      <c r="X36" s="481">
        <f t="shared" si="4"/>
        <v>-55721.39</v>
      </c>
      <c r="Y36" s="110"/>
      <c r="Z36" s="242">
        <f t="shared" si="6"/>
        <v>-28453.440000000002</v>
      </c>
    </row>
    <row r="37" spans="1:27" ht="14.5">
      <c r="A37" s="3"/>
      <c r="B37" s="3" t="s">
        <v>17</v>
      </c>
      <c r="C37" s="3"/>
      <c r="D37" s="3"/>
      <c r="E37" s="3"/>
      <c r="F37" s="3"/>
      <c r="G37" s="3"/>
      <c r="H37" s="3"/>
      <c r="I37" s="110"/>
      <c r="J37" s="122">
        <v>28383</v>
      </c>
      <c r="K37" s="428"/>
      <c r="L37" s="122">
        <v>56223</v>
      </c>
      <c r="M37" s="428"/>
      <c r="N37" s="612">
        <v>83793</v>
      </c>
      <c r="O37" s="428"/>
      <c r="P37" s="452">
        <f>+Resultado!N32</f>
        <v>27570</v>
      </c>
      <c r="Q37" s="428"/>
      <c r="R37" s="101">
        <v>28383</v>
      </c>
      <c r="S37" s="428"/>
      <c r="T37" s="101">
        <f t="shared" si="3"/>
        <v>27840</v>
      </c>
      <c r="U37" s="428"/>
      <c r="V37" s="100">
        <f t="shared" si="5"/>
        <v>-28653</v>
      </c>
      <c r="W37" s="428"/>
      <c r="X37" s="481">
        <f t="shared" si="4"/>
        <v>-56223</v>
      </c>
      <c r="Y37" s="110"/>
      <c r="Z37" s="242">
        <f t="shared" si="6"/>
        <v>-28653</v>
      </c>
    </row>
    <row r="38" spans="1:27" ht="14.5">
      <c r="A38" s="3"/>
      <c r="B38" s="3" t="s">
        <v>15</v>
      </c>
      <c r="C38" s="3"/>
      <c r="D38" s="3"/>
      <c r="E38" s="3"/>
      <c r="F38" s="3"/>
      <c r="G38" s="3"/>
      <c r="H38" s="3"/>
      <c r="I38" s="111"/>
      <c r="J38" s="122">
        <v>13214</v>
      </c>
      <c r="K38" s="97"/>
      <c r="L38" s="122">
        <v>21862</v>
      </c>
      <c r="M38" s="97"/>
      <c r="N38" s="613">
        <v>57498</v>
      </c>
      <c r="O38" s="97"/>
      <c r="P38" s="452">
        <f>+Resultado!N33</f>
        <v>19445</v>
      </c>
      <c r="Q38" s="98"/>
      <c r="R38" s="101">
        <v>13214</v>
      </c>
      <c r="S38" s="97"/>
      <c r="T38" s="101">
        <f t="shared" si="3"/>
        <v>8648</v>
      </c>
      <c r="U38" s="97"/>
      <c r="V38" s="100">
        <f t="shared" si="5"/>
        <v>-2417</v>
      </c>
      <c r="W38" s="98"/>
      <c r="X38" s="481">
        <f t="shared" si="4"/>
        <v>-38053</v>
      </c>
      <c r="Y38" s="111"/>
      <c r="Z38" s="242">
        <f t="shared" si="6"/>
        <v>-2417</v>
      </c>
    </row>
    <row r="39" spans="1:27" ht="14.5">
      <c r="A39" s="3"/>
      <c r="B39" s="1" t="s">
        <v>12</v>
      </c>
      <c r="C39" s="3"/>
      <c r="D39" s="3"/>
      <c r="E39" s="3"/>
      <c r="F39" s="3"/>
      <c r="G39" s="3"/>
      <c r="H39" s="3"/>
      <c r="I39" s="111"/>
      <c r="J39" s="122">
        <v>11787</v>
      </c>
      <c r="K39" s="101"/>
      <c r="L39" s="122">
        <v>24426</v>
      </c>
      <c r="M39" s="101"/>
      <c r="N39" s="122">
        <v>33108</v>
      </c>
      <c r="O39" s="101"/>
      <c r="P39" s="452">
        <f>+Resultado!N34</f>
        <v>3724</v>
      </c>
      <c r="Q39" s="112"/>
      <c r="R39" s="101">
        <v>11787</v>
      </c>
      <c r="S39" s="101"/>
      <c r="T39" s="101">
        <f t="shared" si="3"/>
        <v>12639</v>
      </c>
      <c r="U39" s="101"/>
      <c r="V39" s="100">
        <f t="shared" si="5"/>
        <v>-20702</v>
      </c>
      <c r="W39" s="101"/>
      <c r="X39" s="481">
        <f t="shared" si="4"/>
        <v>-29384</v>
      </c>
      <c r="Y39" s="112"/>
      <c r="Z39" s="242">
        <f t="shared" si="6"/>
        <v>-20702</v>
      </c>
    </row>
    <row r="40" spans="1:27">
      <c r="A40" s="3"/>
      <c r="B40" s="3" t="s">
        <v>13</v>
      </c>
      <c r="C40" s="3"/>
      <c r="D40" s="3"/>
      <c r="E40" s="3"/>
      <c r="F40" s="3"/>
      <c r="G40" s="3"/>
      <c r="H40" s="3"/>
      <c r="I40" s="88"/>
      <c r="J40" s="122">
        <v>15000</v>
      </c>
      <c r="K40" s="101"/>
      <c r="L40" s="122">
        <v>30000</v>
      </c>
      <c r="M40" s="101"/>
      <c r="N40" s="122">
        <v>45000</v>
      </c>
      <c r="O40" s="101"/>
      <c r="P40" s="452">
        <f>+Resultado!N35</f>
        <v>15000</v>
      </c>
      <c r="R40" s="101">
        <v>15000</v>
      </c>
      <c r="S40" s="101"/>
      <c r="T40" s="101">
        <f t="shared" si="3"/>
        <v>15000</v>
      </c>
      <c r="U40" s="101"/>
      <c r="V40" s="100">
        <f t="shared" si="5"/>
        <v>-15000</v>
      </c>
      <c r="W40" s="101"/>
      <c r="X40" s="481">
        <f t="shared" si="4"/>
        <v>-30000</v>
      </c>
      <c r="Y40" s="88"/>
      <c r="Z40" s="242">
        <f t="shared" si="6"/>
        <v>-15000</v>
      </c>
    </row>
    <row r="41" spans="1:27">
      <c r="A41" s="3"/>
      <c r="B41" s="3" t="s">
        <v>18</v>
      </c>
      <c r="C41" s="3"/>
      <c r="D41" s="3"/>
      <c r="E41" s="3"/>
      <c r="F41" s="3"/>
      <c r="G41" s="3"/>
      <c r="H41" s="3"/>
      <c r="J41" s="122">
        <v>3126</v>
      </c>
      <c r="K41" s="101"/>
      <c r="L41" s="122">
        <v>6178</v>
      </c>
      <c r="M41" s="101"/>
      <c r="N41" s="122">
        <v>8624</v>
      </c>
      <c r="O41" s="101"/>
      <c r="P41" s="452">
        <f>+Resultado!N36</f>
        <v>2277</v>
      </c>
      <c r="R41" s="101">
        <v>3126</v>
      </c>
      <c r="S41" s="101"/>
      <c r="T41" s="101">
        <f t="shared" si="3"/>
        <v>3052</v>
      </c>
      <c r="U41" s="101"/>
      <c r="V41" s="100">
        <f t="shared" si="5"/>
        <v>-3901</v>
      </c>
      <c r="W41" s="101"/>
      <c r="X41" s="481">
        <f t="shared" si="4"/>
        <v>-6347</v>
      </c>
      <c r="Z41" s="242">
        <f t="shared" si="6"/>
        <v>-3901</v>
      </c>
    </row>
    <row r="42" spans="1:27" ht="14.5" thickBot="1">
      <c r="A42" s="3"/>
      <c r="B42" s="3" t="s">
        <v>613</v>
      </c>
      <c r="C42" s="3"/>
      <c r="D42" s="3"/>
      <c r="E42" s="3"/>
      <c r="F42" s="3"/>
      <c r="G42" s="3"/>
      <c r="H42" s="3"/>
      <c r="J42" s="121">
        <v>150542</v>
      </c>
      <c r="K42" s="101"/>
      <c r="L42" s="121">
        <v>298497.24</v>
      </c>
      <c r="M42" s="101"/>
      <c r="N42" s="122">
        <v>458989.74</v>
      </c>
      <c r="O42" s="101"/>
      <c r="P42" s="452">
        <f>+Resultado!N37</f>
        <v>173639.75</v>
      </c>
      <c r="R42" s="121">
        <v>150542</v>
      </c>
      <c r="S42" s="101"/>
      <c r="T42" s="121">
        <f t="shared" si="3"/>
        <v>147955.24</v>
      </c>
      <c r="V42" s="121">
        <f>+M42-K42</f>
        <v>0</v>
      </c>
      <c r="W42" s="101"/>
      <c r="X42" s="453">
        <f t="shared" si="4"/>
        <v>-285349.99</v>
      </c>
      <c r="Z42" s="242">
        <f t="shared" si="6"/>
        <v>-124857.48999999999</v>
      </c>
    </row>
    <row r="43" spans="1:27" s="88" customFormat="1" ht="14.5" thickBot="1">
      <c r="A43" s="3"/>
      <c r="B43" s="3" t="s">
        <v>19</v>
      </c>
      <c r="C43" s="3"/>
      <c r="D43" s="3"/>
      <c r="E43" s="10"/>
      <c r="F43" s="10"/>
      <c r="G43" s="10"/>
      <c r="H43" s="10"/>
      <c r="I43" s="112"/>
      <c r="J43" s="449">
        <f>SUM(J34:J42)</f>
        <v>1255038</v>
      </c>
      <c r="K43" s="122"/>
      <c r="L43" s="449">
        <v>2394347.6799999997</v>
      </c>
      <c r="M43" s="122"/>
      <c r="N43" s="449">
        <v>3622036.13</v>
      </c>
      <c r="O43" s="122"/>
      <c r="P43" s="449">
        <f>SUM(P34:P42)</f>
        <v>1501915.75</v>
      </c>
      <c r="Q43" s="122"/>
      <c r="R43" s="449">
        <v>1255038</v>
      </c>
      <c r="S43" s="122"/>
      <c r="T43" s="449">
        <f t="shared" si="3"/>
        <v>1139309.6799999997</v>
      </c>
      <c r="U43" s="122"/>
      <c r="V43" s="449">
        <f>+P43-L43</f>
        <v>-892431.9299999997</v>
      </c>
      <c r="W43" s="122"/>
      <c r="X43" s="449">
        <f t="shared" si="4"/>
        <v>-2120120.38</v>
      </c>
      <c r="Z43" s="464">
        <f>P43-L43</f>
        <v>-892431.9299999997</v>
      </c>
    </row>
    <row r="44" spans="1:27">
      <c r="A44" s="3"/>
      <c r="B44" s="3"/>
      <c r="C44" s="3"/>
      <c r="D44" s="3"/>
      <c r="E44" s="10"/>
      <c r="F44" s="10"/>
      <c r="G44" s="10"/>
      <c r="H44" s="10"/>
      <c r="J44" s="122"/>
      <c r="K44" s="101"/>
      <c r="L44" s="122">
        <f>+L43-J43</f>
        <v>1139309.6799999997</v>
      </c>
      <c r="M44" s="101"/>
      <c r="N44" s="101">
        <v>-1227688.4500000002</v>
      </c>
      <c r="O44" s="101"/>
      <c r="P44" s="452">
        <f>+L43-P43</f>
        <v>892431.9299999997</v>
      </c>
      <c r="R44" s="101"/>
      <c r="S44" s="101"/>
      <c r="T44" s="101"/>
      <c r="U44" s="101"/>
      <c r="V44" s="101"/>
      <c r="W44" s="101"/>
      <c r="X44" s="481"/>
    </row>
    <row r="45" spans="1:27">
      <c r="A45" s="285"/>
      <c r="B45" s="285"/>
      <c r="C45" s="285"/>
      <c r="D45" s="285"/>
      <c r="E45" s="287"/>
      <c r="F45" s="287"/>
      <c r="G45" s="287"/>
      <c r="H45" s="287"/>
      <c r="J45" s="122"/>
      <c r="K45" s="101"/>
      <c r="L45" s="122"/>
      <c r="M45" s="101"/>
      <c r="N45" s="101"/>
      <c r="O45" s="101"/>
      <c r="P45" s="452"/>
      <c r="R45" s="101"/>
      <c r="S45" s="101"/>
      <c r="T45" s="101"/>
      <c r="U45" s="101"/>
      <c r="V45" s="101"/>
      <c r="W45" s="101"/>
      <c r="X45" s="481"/>
    </row>
    <row r="46" spans="1:27">
      <c r="A46" s="285" t="s">
        <v>640</v>
      </c>
      <c r="B46" s="50"/>
      <c r="C46" s="50"/>
      <c r="D46" s="3"/>
      <c r="E46" s="70"/>
      <c r="F46" s="3"/>
      <c r="G46" s="3"/>
      <c r="H46" s="3"/>
      <c r="J46" s="122">
        <v>54826</v>
      </c>
      <c r="K46" s="101"/>
      <c r="L46" s="122">
        <v>336616.3200000003</v>
      </c>
      <c r="M46" s="101"/>
      <c r="N46" s="101">
        <v>945597.87000000011</v>
      </c>
      <c r="O46" s="101"/>
      <c r="P46" s="452">
        <f>+Resultado!N39</f>
        <v>1507089.25</v>
      </c>
      <c r="R46" s="122">
        <v>54826</v>
      </c>
      <c r="S46" s="101"/>
      <c r="T46" s="101">
        <f>+L46-J46</f>
        <v>281790.3200000003</v>
      </c>
      <c r="U46" s="101"/>
      <c r="V46" s="101">
        <f>+P46-L46</f>
        <v>1170472.9299999997</v>
      </c>
      <c r="W46" s="101"/>
      <c r="X46" s="481">
        <f>+P46-N46</f>
        <v>561491.37999999989</v>
      </c>
      <c r="Z46" s="242">
        <f>P46-L46</f>
        <v>1170472.9299999997</v>
      </c>
    </row>
    <row r="47" spans="1:27" ht="14.5" thickBot="1">
      <c r="A47" s="285" t="s">
        <v>20</v>
      </c>
      <c r="B47" s="2"/>
      <c r="C47" s="2"/>
      <c r="D47" s="2"/>
      <c r="E47" s="2"/>
      <c r="F47" s="2"/>
      <c r="G47" s="2"/>
      <c r="H47" s="2"/>
      <c r="J47" s="121">
        <v>18405</v>
      </c>
      <c r="K47" s="101"/>
      <c r="L47" s="121">
        <v>42529</v>
      </c>
      <c r="M47" s="101"/>
      <c r="N47" s="101">
        <v>71960</v>
      </c>
      <c r="O47" s="101"/>
      <c r="P47" s="453">
        <f>+Resultado!N40</f>
        <v>36393</v>
      </c>
      <c r="R47" s="121">
        <v>18405</v>
      </c>
      <c r="S47" s="101"/>
      <c r="T47" s="121">
        <f>+L47-J47</f>
        <v>24124</v>
      </c>
      <c r="U47" s="101"/>
      <c r="V47" s="121">
        <f>+P47-L47</f>
        <v>-6136</v>
      </c>
      <c r="W47" s="101"/>
      <c r="X47" s="453">
        <f>+P47-N47</f>
        <v>-35567</v>
      </c>
      <c r="Z47" s="242">
        <f>P47-L47</f>
        <v>-6136</v>
      </c>
    </row>
    <row r="48" spans="1:27" ht="14.5" thickBot="1">
      <c r="A48" s="285" t="s">
        <v>481</v>
      </c>
      <c r="B48" s="52"/>
      <c r="C48" s="3"/>
      <c r="D48" s="3"/>
      <c r="E48" s="3"/>
      <c r="F48" s="3"/>
      <c r="G48" s="3"/>
      <c r="H48" s="3"/>
      <c r="J48" s="450">
        <v>36421</v>
      </c>
      <c r="K48" s="101"/>
      <c r="L48" s="450">
        <v>257666</v>
      </c>
      <c r="M48" s="101"/>
      <c r="N48" s="450">
        <v>873637.87000000011</v>
      </c>
      <c r="O48" s="101"/>
      <c r="P48" s="450">
        <f>+P46-P47</f>
        <v>1470696.25</v>
      </c>
      <c r="R48" s="450">
        <v>36421</v>
      </c>
      <c r="S48" s="101"/>
      <c r="T48" s="449">
        <f>+L48-J48</f>
        <v>221245</v>
      </c>
      <c r="U48" s="101"/>
      <c r="V48" s="449">
        <f>+P48-L48</f>
        <v>1213030.25</v>
      </c>
      <c r="W48" s="101"/>
      <c r="X48" s="449">
        <f>+P48-N48</f>
        <v>597058.37999999989</v>
      </c>
      <c r="Z48" s="464">
        <f>P48-L48</f>
        <v>1213030.25</v>
      </c>
    </row>
    <row r="49" spans="1:26" s="114" customFormat="1" ht="15" thickTop="1" thickBot="1">
      <c r="A49" s="113"/>
      <c r="B49" s="113"/>
      <c r="I49" s="115"/>
      <c r="J49" s="430"/>
      <c r="K49" s="116"/>
      <c r="L49" s="430"/>
      <c r="M49" s="116"/>
      <c r="N49" s="116"/>
      <c r="O49" s="116"/>
      <c r="P49" s="116"/>
      <c r="R49" s="116"/>
      <c r="S49" s="116"/>
      <c r="T49" s="116"/>
      <c r="U49" s="116"/>
      <c r="V49" s="116"/>
      <c r="W49" s="116"/>
      <c r="X49" s="116"/>
    </row>
    <row r="50" spans="1:26" s="88" customFormat="1" ht="14.5" thickTop="1">
      <c r="A50" s="105"/>
      <c r="B50" s="105"/>
      <c r="I50" s="112"/>
      <c r="J50" s="122"/>
      <c r="K50" s="101"/>
      <c r="L50" s="122"/>
      <c r="M50" s="101"/>
      <c r="N50" s="101"/>
      <c r="O50" s="101"/>
      <c r="P50" s="101"/>
      <c r="R50" s="101"/>
      <c r="S50" s="101"/>
      <c r="T50" s="101"/>
      <c r="U50" s="101"/>
      <c r="V50" s="101"/>
      <c r="W50" s="101"/>
      <c r="X50" s="101"/>
    </row>
    <row r="54" spans="1:26" ht="18">
      <c r="A54" s="276" t="s">
        <v>1496</v>
      </c>
    </row>
    <row r="56" spans="1:26" ht="15.5">
      <c r="A56" s="321" t="s">
        <v>1499</v>
      </c>
      <c r="B56" s="322"/>
      <c r="C56" s="129"/>
      <c r="D56" s="322"/>
      <c r="E56" s="322"/>
      <c r="L56" s="603">
        <v>10200</v>
      </c>
      <c r="P56" s="603">
        <v>10200</v>
      </c>
      <c r="Z56" s="242">
        <f t="shared" ref="Z56" si="7">P56-L56</f>
        <v>0</v>
      </c>
    </row>
  </sheetData>
  <mergeCells count="4">
    <mergeCell ref="Z10:Z11"/>
    <mergeCell ref="R10:X11"/>
    <mergeCell ref="AC10:AI11"/>
    <mergeCell ref="J10:P11"/>
  </mergeCells>
  <pageMargins left="1.299212598425197" right="0" top="0.23622047244094491" bottom="0.11811023622047245" header="0" footer="0"/>
  <pageSetup scale="58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e f 1 3 8 3 c - a 0 e b - 4 8 4 8 - 9 d f e - d e a f 1 0 0 8 2 2 9 5 "   x m l n s = " h t t p : / / s c h e m a s . m i c r o s o f t . c o m / D a t a M a s h u p " > A A A A A I k F A A B Q S w M E F A A C A A g A C X G Z W G P q G X S j A A A A 9 w A A A B I A H A B D b 2 5 m a W c v U G F j a 2 F n Z S 5 4 b W w g o h g A K K A U A A A A A A A A A A A A A A A A A A A A A A A A A A A A h Y + 9 D o I w G E V f h X S n f z o o + S i D q y Q m J s a 1 K R U a o B h a L O / m 4 C P 5 C m I U d X O 8 5 5 7 h 3 v v 1 B t n Y N t F F 9 8 5 0 N k U M U x R p q 7 r C 2 D J F g z / F K 5 Q J 2 E l V y 1 J H k 2 x d M r o i R Z X 3 5 4 S Q E A I O C 9 z 1 J e G U M n L M t 3 t V 6 V a i j 2 z + y 7 G x z k u r N B J w e I 0 R H D N O M e c c U y A z h N z Y r 8 C n v c / 2 B 8 J m a P z Q a 6 F d v G R r I H M G 8 j 4 h H l B L A w Q U A A I A C A A J c Z l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X G Z W L j C E m 2 E A g A A B Q Y A A B M A H A B G b 3 J t d W x h c y 9 T Z W N 0 a W 9 u M S 5 t I K I Y A C i g F A A A A A A A A A A A A A A A A A A A A A A A A A A A A I 1 T b W 7 a Q B D 9 j 8 Q d V u 4 f k A j C T T 9 U p V R y M L S o t E Q 4 a l V h Z A 3 2 k G y y 3 q W 7 6 z R K l M P 0 D D 1 C L t Z Z O 4 G E C B L + s J p 5 M / P e z L P B 1 H I l W V T 9 + w f 1 W r 1 m T k F j x l 5 5 3 4 J f 4 w n r j b 8 f B 4 e j v n t E 4 9 E w D M K x x 7 p M o K 3 X G P 3 G m p + g p E j / M k X R / q n 0 + V y p 8 8 a A C 2 z 3 l L Q o r W l 4 c S w t L J e Q Q 8 f f S z t + H H K N a U p j E w e C O R c 8 g y w O c c E l d 3 E 0 r M o I N H G / P x j E Y X A c r A j F I V h Y I d q X w l x 6 z R a T h R A t Z n W B z V Z F c J e S J D p F t E 5 P J e N 6 O r S Y d 3 d p b 3 3 l M u t 6 V e H s Z u p o z F a j + j K F O V 5 B p g x b a p W r C 0 5 P N + C 4 p H n k Y h a / I G S o T e M F 3 F p s e l c U C B G l I E C b r t M 3 W w v s K V H k E g z 7 X X A L G T w Y O E H i g B X A z d t C s H X t p S p L N J 4 U A q z S H G i w l 6 F J 9 W b Q 4 Z Z F m l y A U B r N C s e X 5 T U 3 U g 7 N F / o J 7 D 5 m Q G Q q A W k r w J x b V Z a R B + + e G V + g R p m u p 6 c F e Q o S o e Z r k o 9 j D v X 4 6 b t 3 T q 7 K y j Y E d n a 7 B 5 B E I l V B E k k r I w s q 7 2 a 9 Y X I z r X f B h d W P 9 x u h o K 9 n o v 6 4 5 T 6 9 Q 4 s h p K e s M X 2 o H f M l b Q d m 1 M Q 7 B M m N z R U 7 A g n 5 7 V 8 2 U N L d J k Q 2 l B f k E X 7 7 T 3 p M a b a 1 R V n B J k 4 / i 5 S h D 4 4 T M / a Z V I N g U T t o 7 6 6 P i v J e d x 0 G / A x o t E U t w U G p R U 9 p S w Q F X K n d n X 5 U d 2 c r U e X w 5 g 6 j + t u d u r l y s q h z a 8 6 J 5 q 7 b + C 8 9 j r + + j v O A 5 U s y 4 l l B C 5 y x j 5 + Y 1 + + N 9 j o f P A Y y Y 9 s R b 5 4 D v H s O 8 N 5 r l o i K B g q e V 7 l h r 9 N 5 3 e 6 8 3 X / Q Y D P r + / 7 O 7 D 5 t v 1 7 j c u u u D v 4 D U E s B A i 0 A F A A C A A g A C X G Z W G P q G X S j A A A A 9 w A A A B I A A A A A A A A A A A A A A A A A A A A A A E N v b m Z p Z y 9 Q Y W N r Y W d l L n h t b F B L A Q I t A B Q A A g A I A A l x m V g P y u m r p A A A A O k A A A A T A A A A A A A A A A A A A A A A A O 8 A A A B b Q 2 9 u d G V u d F 9 U e X B l c 1 0 u e G 1 s U E s B A i 0 A F A A C A A g A C X G Z W L j C E m 2 E A g A A B Q Y A A B M A A A A A A A A A A A A A A A A A 4 A E A A E Z v c m 1 1 b G F z L 1 N l Y 3 R p b 2 4 x L m 1 Q S w U G A A A A A A M A A w D C A A A A s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d R 4 A A A A A A A B T H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W N v d m V y e V R h c m d l d F N o Z W V 0 I i B W Y W x 1 Z T 0 i c 0 1 D Q y B Q U S I g L z 4 8 R W 5 0 c n k g V H l w Z T 0 i U m V j b 3 Z l c n l U Y X J n Z X R D b 2 x 1 b W 4 i I F Z h b H V l P S J s M S I g L z 4 8 R W 5 0 c n k g V H l w Z T 0 i U m V j b 3 Z l c n l U Y X J n Z X R S b 3 c i I F Z h b H V l P S J s N S I g L z 4 8 R W 5 0 c n k g V H l w Z T 0 i U X V l c n l J R C I g V m F s d W U 9 I n M z Y j l i N G Y 5 M y 0 x Z D J j L T Q 0 M j c t Y T c 2 O S 0 z Y z Z j N z R i Y T A 0 M D I i I C 8 + P E V u d H J 5 I F R 5 c G U 9 I k Z p b G x M Y X N 0 V X B k Y X R l Z C I g V m F s d W U 9 I m Q y M D I 0 L T A 0 L T A 5 V D I w O j U 0 O j I 3 L j I 0 N z Y w M z d a I i A v P j x F b n R y e S B U e X B l P S J G a W x s Q 2 9 s d W 1 u V H l w Z X M i I F Z h b H V l P S J z Q U F B Q U F B Q U F B Q U F B Q U F B Q U F B Q U F B Q U F B Q U F B Q U F B Q U E i I C 8 + P E V u d H J 5 I F R 5 c G U 9 I k Z p b G x D b 2 x 1 b W 5 O Y W 1 l c y I g V m F s d W U 9 I n N b J n F 1 b 3 Q 7 Z m V j a G E m c X V v d D s s J n F 1 b 3 Q 7 Z W 1 w c m V z Y S Z x d W 9 0 O y w m c X V v d D t k Z X N j c m l w Y 2 l v b l 9 l b X B y Z X N h J n F 1 b 3 Q 7 L C Z x d W 9 0 O 2 N v Z F 9 j d W V u d G E m c X V v d D s s J n F 1 b 3 Q 7 Y 3 V l b n R h X 2 5 v b W J y Z S Z x d W 9 0 O y w m c X V v d D t v Z m l j a W 5 h J n F 1 b 3 Q 7 L C Z x d W 9 0 O 2 R l c 2 N y a X B j a W 9 u X 2 9 m a W N p b m E m c X V v d D s s J n F 1 b 3 Q 7 Y X J l Y S Z x d W 9 0 O y w m c X V v d D t k Z X N j c m l w Y 2 l v b l 9 h c m V h J n F 1 b 3 Q 7 L C Z x d W 9 0 O 2 N v Z F 9 v c m l n Z W 4 m c X V v d D s s J n F 1 b 3 Q 7 Z G V z Y 3 J p c G N p b 2 5 f Z G V z d G l v b i Z x d W 9 0 O y w m c X V v d D t j b 2 R f d G l w b 1 9 h a n V z d G U m c X V v d D s s J n F 1 b 3 Q 7 Y 2 9 k X 2 l u Z G l j Y W R v c i Z x d W 9 0 O y w m c X V v d D t j b 2 R f b m F 0 X 2 N 1 Z W 5 0 Y S Z x d W 9 0 O y w m c X V v d D t k Z X N j c m l w Y 2 l v b l 9 t b 2 5 l Z G E m c X V v d D s s J n F 1 b 3 Q 7 Y 2 9 k X 2 V s a W 0 m c X V v d D s s J n F 1 b 3 Q 7 Y 2 9 k X 2 N v b n N v b G l k Y W R v J n F 1 b 3 Q 7 L C Z x d W 9 0 O 2 R l c 2 N y a X B j a W 9 u X 2 N v b n N v b G l k Y W R v J n F 1 b 3 Q 7 L C Z x d W 9 0 O 3 N h b G R v X 2 1 u J n F 1 b 3 Q 7 L C Z x d W 9 0 O 3 N h b G R v X 3 B y b 2 0 m c X V v d D s s J n F 1 b 3 Q 7 c 2 F s Z G 9 f b W U m c X V v d D s s J n F 1 b 3 Q 7 Y 3 V l b n R h X 2 N v b n R h Y m x l X 3 N p Y 2 9 i a S Z x d W 9 0 O y w m c X V v d D t J Q y Z x d W 9 0 O y w m c X V v d D t D V E E m c X V v d D t d I i A v P j x F b n R y e S B U e X B l P S J G a W x s R X J y b 3 J D b 3 V u d C I g V m F s d W U 9 I m w w I i A v P j x F b n R y e S B U e X B l P S J G a W x s U 3 R h d H V z I i B W Y W x 1 Z T 0 i c 0 N v b X B s Z X R l I i A v P j x F b n R y e S B U e X B l P S J G a W x s R X J y b 3 J D b 2 R l I i B W Y W x 1 Z T 0 i c 1 V u a 2 5 v d 2 4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Q V l P U i B D T 0 5 U Q U J M R S B D T 0 5 T T 0 x J R E F E T y 9 B d X R v U m V t b 3 Z l Z E N v b H V t b n M x L n t m Z W N o Y S w w f S Z x d W 9 0 O y w m c X V v d D t T Z W N 0 a W 9 u M S 9 N Q V l P U i B D T 0 5 U Q U J M R S B D T 0 5 T T 0 x J R E F E T y 9 B d X R v U m V t b 3 Z l Z E N v b H V t b n M x L n t l b X B y Z X N h L D F 9 J n F 1 b 3 Q 7 L C Z x d W 9 0 O 1 N l Y 3 R p b 2 4 x L 0 1 B W U 9 S I E N P T l R B Q k x F I E N P T l N P T E l E Q U R P L 0 F 1 d G 9 S Z W 1 v d m V k Q 2 9 s d W 1 u c z E u e 2 R l c 2 N y a X B j a W 9 u X 2 V t c H J l c 2 E s M n 0 m c X V v d D s s J n F 1 b 3 Q 7 U 2 V j d G l v b j E v T U F Z T 1 I g Q 0 9 O V E F C T E U g Q 0 9 O U 0 9 M S U R B R E 8 v Q X V 0 b 1 J l b W 9 2 Z W R D b 2 x 1 b W 5 z M S 5 7 Y 2 9 k X 2 N 1 Z W 5 0 Y S w z f S Z x d W 9 0 O y w m c X V v d D t T Z W N 0 a W 9 u M S 9 N Q V l P U i B D T 0 5 U Q U J M R S B D T 0 5 T T 0 x J R E F E T y 9 B d X R v U m V t b 3 Z l Z E N v b H V t b n M x L n t j d W V u d G F f b m 9 t Y n J l L D R 9 J n F 1 b 3 Q 7 L C Z x d W 9 0 O 1 N l Y 3 R p b 2 4 x L 0 1 B W U 9 S I E N P T l R B Q k x F I E N P T l N P T E l E Q U R P L 0 F 1 d G 9 S Z W 1 v d m V k Q 2 9 s d W 1 u c z E u e 2 9 m a W N p b m E s N X 0 m c X V v d D s s J n F 1 b 3 Q 7 U 2 V j d G l v b j E v T U F Z T 1 I g Q 0 9 O V E F C T E U g Q 0 9 O U 0 9 M S U R B R E 8 v Q X V 0 b 1 J l b W 9 2 Z W R D b 2 x 1 b W 5 z M S 5 7 Z G V z Y 3 J p c G N p b 2 5 f b 2 Z p Y 2 l u Y S w 2 f S Z x d W 9 0 O y w m c X V v d D t T Z W N 0 a W 9 u M S 9 N Q V l P U i B D T 0 5 U Q U J M R S B D T 0 5 T T 0 x J R E F E T y 9 B d X R v U m V t b 3 Z l Z E N v b H V t b n M x L n t h c m V h L D d 9 J n F 1 b 3 Q 7 L C Z x d W 9 0 O 1 N l Y 3 R p b 2 4 x L 0 1 B W U 9 S I E N P T l R B Q k x F I E N P T l N P T E l E Q U R P L 0 F 1 d G 9 S Z W 1 v d m V k Q 2 9 s d W 1 u c z E u e 2 R l c 2 N y a X B j a W 9 u X 2 F y Z W E s O H 0 m c X V v d D s s J n F 1 b 3 Q 7 U 2 V j d G l v b j E v T U F Z T 1 I g Q 0 9 O V E F C T E U g Q 0 9 O U 0 9 M S U R B R E 8 v Q X V 0 b 1 J l b W 9 2 Z W R D b 2 x 1 b W 5 z M S 5 7 Y 2 9 k X 2 9 y a W d l b i w 5 f S Z x d W 9 0 O y w m c X V v d D t T Z W N 0 a W 9 u M S 9 N Q V l P U i B D T 0 5 U Q U J M R S B D T 0 5 T T 0 x J R E F E T y 9 B d X R v U m V t b 3 Z l Z E N v b H V t b n M x L n t k Z X N j c m l w Y 2 l v b l 9 k Z X N 0 a W 9 u L D E w f S Z x d W 9 0 O y w m c X V v d D t T Z W N 0 a W 9 u M S 9 N Q V l P U i B D T 0 5 U Q U J M R S B D T 0 5 T T 0 x J R E F E T y 9 B d X R v U m V t b 3 Z l Z E N v b H V t b n M x L n t j b 2 R f d G l w b 1 9 h a n V z d G U s M T F 9 J n F 1 b 3 Q 7 L C Z x d W 9 0 O 1 N l Y 3 R p b 2 4 x L 0 1 B W U 9 S I E N P T l R B Q k x F I E N P T l N P T E l E Q U R P L 0 F 1 d G 9 S Z W 1 v d m V k Q 2 9 s d W 1 u c z E u e 2 N v Z F 9 p b m R p Y 2 F k b 3 I s M T J 9 J n F 1 b 3 Q 7 L C Z x d W 9 0 O 1 N l Y 3 R p b 2 4 x L 0 1 B W U 9 S I E N P T l R B Q k x F I E N P T l N P T E l E Q U R P L 0 F 1 d G 9 S Z W 1 v d m V k Q 2 9 s d W 1 u c z E u e 2 N v Z F 9 u Y X R f Y 3 V l b n R h L D E z f S Z x d W 9 0 O y w m c X V v d D t T Z W N 0 a W 9 u M S 9 N Q V l P U i B D T 0 5 U Q U J M R S B D T 0 5 T T 0 x J R E F E T y 9 B d X R v U m V t b 3 Z l Z E N v b H V t b n M x L n t k Z X N j c m l w Y 2 l v b l 9 t b 2 5 l Z G E s M T R 9 J n F 1 b 3 Q 7 L C Z x d W 9 0 O 1 N l Y 3 R p b 2 4 x L 0 1 B W U 9 S I E N P T l R B Q k x F I E N P T l N P T E l E Q U R P L 0 F 1 d G 9 S Z W 1 v d m V k Q 2 9 s d W 1 u c z E u e 2 N v Z F 9 l b G l t L D E 1 f S Z x d W 9 0 O y w m c X V v d D t T Z W N 0 a W 9 u M S 9 N Q V l P U i B D T 0 5 U Q U J M R S B D T 0 5 T T 0 x J R E F E T y 9 B d X R v U m V t b 3 Z l Z E N v b H V t b n M x L n t j b 2 R f Y 2 9 u c 2 9 s a W R h Z G 8 s M T Z 9 J n F 1 b 3 Q 7 L C Z x d W 9 0 O 1 N l Y 3 R p b 2 4 x L 0 1 B W U 9 S I E N P T l R B Q k x F I E N P T l N P T E l E Q U R P L 0 F 1 d G 9 S Z W 1 v d m V k Q 2 9 s d W 1 u c z E u e 2 R l c 2 N y a X B j a W 9 u X 2 N v b n N v b G l k Y W R v L D E 3 f S Z x d W 9 0 O y w m c X V v d D t T Z W N 0 a W 9 u M S 9 N Q V l P U i B D T 0 5 U Q U J M R S B D T 0 5 T T 0 x J R E F E T y 9 B d X R v U m V t b 3 Z l Z E N v b H V t b n M x L n t z Y W x k b 1 9 t b i w x O H 0 m c X V v d D s s J n F 1 b 3 Q 7 U 2 V j d G l v b j E v T U F Z T 1 I g Q 0 9 O V E F C T E U g Q 0 9 O U 0 9 M S U R B R E 8 v Q X V 0 b 1 J l b W 9 2 Z W R D b 2 x 1 b W 5 z M S 5 7 c 2 F s Z G 9 f c H J v b S w x O X 0 m c X V v d D s s J n F 1 b 3 Q 7 U 2 V j d G l v b j E v T U F Z T 1 I g Q 0 9 O V E F C T E U g Q 0 9 O U 0 9 M S U R B R E 8 v Q X V 0 b 1 J l b W 9 2 Z W R D b 2 x 1 b W 5 z M S 5 7 c 2 F s Z G 9 f b W U s M j B 9 J n F 1 b 3 Q 7 L C Z x d W 9 0 O 1 N l Y 3 R p b 2 4 x L 0 1 B W U 9 S I E N P T l R B Q k x F I E N P T l N P T E l E Q U R P L 0 F 1 d G 9 S Z W 1 v d m V k Q 2 9 s d W 1 u c z E u e 2 N 1 Z W 5 0 Y V 9 j b 2 5 0 Y W J s Z V 9 z a W N v Y m k s M j F 9 J n F 1 b 3 Q 7 L C Z x d W 9 0 O 1 N l Y 3 R p b 2 4 x L 0 1 B W U 9 S I E N P T l R B Q k x F I E N P T l N P T E l E Q U R P L 0 F 1 d G 9 S Z W 1 v d m V k Q 2 9 s d W 1 u c z E u e 0 l D L D I y f S Z x d W 9 0 O y w m c X V v d D t T Z W N 0 a W 9 u M S 9 N Q V l P U i B D T 0 5 U Q U J M R S B D T 0 5 T T 0 x J R E F E T y 9 B d X R v U m V t b 3 Z l Z E N v b H V t b n M x L n t D V E E s M j N 9 J n F 1 b 3 Q 7 X S w m c X V v d D t D b 2 x 1 b W 5 D b 3 V u d C Z x d W 9 0 O z o y N C w m c X V v d D t L Z X l D b 2 x 1 b W 5 O Y W 1 l c y Z x d W 9 0 O z p b X S w m c X V v d D t D b 2 x 1 b W 5 J Z G V u d G l 0 a W V z J n F 1 b 3 Q 7 O l s m c X V v d D t T Z W N 0 a W 9 u M S 9 N Q V l P U i B D T 0 5 U Q U J M R S B D T 0 5 T T 0 x J R E F E T y 9 B d X R v U m V t b 3 Z l Z E N v b H V t b n M x L n t m Z W N o Y S w w f S Z x d W 9 0 O y w m c X V v d D t T Z W N 0 a W 9 u M S 9 N Q V l P U i B D T 0 5 U Q U J M R S B D T 0 5 T T 0 x J R E F E T y 9 B d X R v U m V t b 3 Z l Z E N v b H V t b n M x L n t l b X B y Z X N h L D F 9 J n F 1 b 3 Q 7 L C Z x d W 9 0 O 1 N l Y 3 R p b 2 4 x L 0 1 B W U 9 S I E N P T l R B Q k x F I E N P T l N P T E l E Q U R P L 0 F 1 d G 9 S Z W 1 v d m V k Q 2 9 s d W 1 u c z E u e 2 R l c 2 N y a X B j a W 9 u X 2 V t c H J l c 2 E s M n 0 m c X V v d D s s J n F 1 b 3 Q 7 U 2 V j d G l v b j E v T U F Z T 1 I g Q 0 9 O V E F C T E U g Q 0 9 O U 0 9 M S U R B R E 8 v Q X V 0 b 1 J l b W 9 2 Z W R D b 2 x 1 b W 5 z M S 5 7 Y 2 9 k X 2 N 1 Z W 5 0 Y S w z f S Z x d W 9 0 O y w m c X V v d D t T Z W N 0 a W 9 u M S 9 N Q V l P U i B D T 0 5 U Q U J M R S B D T 0 5 T T 0 x J R E F E T y 9 B d X R v U m V t b 3 Z l Z E N v b H V t b n M x L n t j d W V u d G F f b m 9 t Y n J l L D R 9 J n F 1 b 3 Q 7 L C Z x d W 9 0 O 1 N l Y 3 R p b 2 4 x L 0 1 B W U 9 S I E N P T l R B Q k x F I E N P T l N P T E l E Q U R P L 0 F 1 d G 9 S Z W 1 v d m V k Q 2 9 s d W 1 u c z E u e 2 9 m a W N p b m E s N X 0 m c X V v d D s s J n F 1 b 3 Q 7 U 2 V j d G l v b j E v T U F Z T 1 I g Q 0 9 O V E F C T E U g Q 0 9 O U 0 9 M S U R B R E 8 v Q X V 0 b 1 J l b W 9 2 Z W R D b 2 x 1 b W 5 z M S 5 7 Z G V z Y 3 J p c G N p b 2 5 f b 2 Z p Y 2 l u Y S w 2 f S Z x d W 9 0 O y w m c X V v d D t T Z W N 0 a W 9 u M S 9 N Q V l P U i B D T 0 5 U Q U J M R S B D T 0 5 T T 0 x J R E F E T y 9 B d X R v U m V t b 3 Z l Z E N v b H V t b n M x L n t h c m V h L D d 9 J n F 1 b 3 Q 7 L C Z x d W 9 0 O 1 N l Y 3 R p b 2 4 x L 0 1 B W U 9 S I E N P T l R B Q k x F I E N P T l N P T E l E Q U R P L 0 F 1 d G 9 S Z W 1 v d m V k Q 2 9 s d W 1 u c z E u e 2 R l c 2 N y a X B j a W 9 u X 2 F y Z W E s O H 0 m c X V v d D s s J n F 1 b 3 Q 7 U 2 V j d G l v b j E v T U F Z T 1 I g Q 0 9 O V E F C T E U g Q 0 9 O U 0 9 M S U R B R E 8 v Q X V 0 b 1 J l b W 9 2 Z W R D b 2 x 1 b W 5 z M S 5 7 Y 2 9 k X 2 9 y a W d l b i w 5 f S Z x d W 9 0 O y w m c X V v d D t T Z W N 0 a W 9 u M S 9 N Q V l P U i B D T 0 5 U Q U J M R S B D T 0 5 T T 0 x J R E F E T y 9 B d X R v U m V t b 3 Z l Z E N v b H V t b n M x L n t k Z X N j c m l w Y 2 l v b l 9 k Z X N 0 a W 9 u L D E w f S Z x d W 9 0 O y w m c X V v d D t T Z W N 0 a W 9 u M S 9 N Q V l P U i B D T 0 5 U Q U J M R S B D T 0 5 T T 0 x J R E F E T y 9 B d X R v U m V t b 3 Z l Z E N v b H V t b n M x L n t j b 2 R f d G l w b 1 9 h a n V z d G U s M T F 9 J n F 1 b 3 Q 7 L C Z x d W 9 0 O 1 N l Y 3 R p b 2 4 x L 0 1 B W U 9 S I E N P T l R B Q k x F I E N P T l N P T E l E Q U R P L 0 F 1 d G 9 S Z W 1 v d m V k Q 2 9 s d W 1 u c z E u e 2 N v Z F 9 p b m R p Y 2 F k b 3 I s M T J 9 J n F 1 b 3 Q 7 L C Z x d W 9 0 O 1 N l Y 3 R p b 2 4 x L 0 1 B W U 9 S I E N P T l R B Q k x F I E N P T l N P T E l E Q U R P L 0 F 1 d G 9 S Z W 1 v d m V k Q 2 9 s d W 1 u c z E u e 2 N v Z F 9 u Y X R f Y 3 V l b n R h L D E z f S Z x d W 9 0 O y w m c X V v d D t T Z W N 0 a W 9 u M S 9 N Q V l P U i B D T 0 5 U Q U J M R S B D T 0 5 T T 0 x J R E F E T y 9 B d X R v U m V t b 3 Z l Z E N v b H V t b n M x L n t k Z X N j c m l w Y 2 l v b l 9 t b 2 5 l Z G E s M T R 9 J n F 1 b 3 Q 7 L C Z x d W 9 0 O 1 N l Y 3 R p b 2 4 x L 0 1 B W U 9 S I E N P T l R B Q k x F I E N P T l N P T E l E Q U R P L 0 F 1 d G 9 S Z W 1 v d m V k Q 2 9 s d W 1 u c z E u e 2 N v Z F 9 l b G l t L D E 1 f S Z x d W 9 0 O y w m c X V v d D t T Z W N 0 a W 9 u M S 9 N Q V l P U i B D T 0 5 U Q U J M R S B D T 0 5 T T 0 x J R E F E T y 9 B d X R v U m V t b 3 Z l Z E N v b H V t b n M x L n t j b 2 R f Y 2 9 u c 2 9 s a W R h Z G 8 s M T Z 9 J n F 1 b 3 Q 7 L C Z x d W 9 0 O 1 N l Y 3 R p b 2 4 x L 0 1 B W U 9 S I E N P T l R B Q k x F I E N P T l N P T E l E Q U R P L 0 F 1 d G 9 S Z W 1 v d m V k Q 2 9 s d W 1 u c z E u e 2 R l c 2 N y a X B j a W 9 u X 2 N v b n N v b G l k Y W R v L D E 3 f S Z x d W 9 0 O y w m c X V v d D t T Z W N 0 a W 9 u M S 9 N Q V l P U i B D T 0 5 U Q U J M R S B D T 0 5 T T 0 x J R E F E T y 9 B d X R v U m V t b 3 Z l Z E N v b H V t b n M x L n t z Y W x k b 1 9 t b i w x O H 0 m c X V v d D s s J n F 1 b 3 Q 7 U 2 V j d G l v b j E v T U F Z T 1 I g Q 0 9 O V E F C T E U g Q 0 9 O U 0 9 M S U R B R E 8 v Q X V 0 b 1 J l b W 9 2 Z W R D b 2 x 1 b W 5 z M S 5 7 c 2 F s Z G 9 f c H J v b S w x O X 0 m c X V v d D s s J n F 1 b 3 Q 7 U 2 V j d G l v b j E v T U F Z T 1 I g Q 0 9 O V E F C T E U g Q 0 9 O U 0 9 M S U R B R E 8 v Q X V 0 b 1 J l b W 9 2 Z W R D b 2 x 1 b W 5 z M S 5 7 c 2 F s Z G 9 f b W U s M j B 9 J n F 1 b 3 Q 7 L C Z x d W 9 0 O 1 N l Y 3 R p b 2 4 x L 0 1 B W U 9 S I E N P T l R B Q k x F I E N P T l N P T E l E Q U R P L 0 F 1 d G 9 S Z W 1 v d m V k Q 2 9 s d W 1 u c z E u e 2 N 1 Z W 5 0 Y V 9 j b 2 5 0 Y W J s Z V 9 z a W N v Y m k s M j F 9 J n F 1 b 3 Q 7 L C Z x d W 9 0 O 1 N l Y 3 R p b 2 4 x L 0 1 B W U 9 S I E N P T l R B Q k x F I E N P T l N P T E l E Q U R P L 0 F 1 d G 9 S Z W 1 v d m V k Q 2 9 s d W 1 u c z E u e 0 l D L D I y f S Z x d W 9 0 O y w m c X V v d D t T Z W N 0 a W 9 u M S 9 N Q V l P U i B D T 0 5 U Q U J M R S B D T 0 5 T T 0 x J R E F E T y 9 B d X R v U m V t b 3 Z l Z E N v b H V t b n M x L n t D V E E s M j N 9 J n F 1 b 3 Q 7 X S w m c X V v d D t S Z W x h d G l v b n N o a X B J b m Z v J n F 1 b 3 Q 7 O l t d f S I g L z 4 8 R W 5 0 c n k g V H l w Z T 0 i R m l s b E N v d W 5 0 I i B W Y W x 1 Z T 0 i b D M w N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1 B W U 9 S J T I w Q 0 9 O V E F C T E U l M j B D T 0 5 T T 0 x J R E F E T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Q V l P U i U y M E N P T l R B Q k x F J T I w Q 0 9 O U 0 9 M S U R B R E 8 v T U F Z T 1 I l M j B D T 0 5 U Q U J M R S U y M E N P T l N P T E l E Q U R P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B W U 9 S J T I w Q 0 9 O V E F C T E U l M j B D T 0 5 T T 0 x J R E F E T y 9 D b 2 x 1 b W 5 h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L 0 Z p b G F z J T I w Z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L 0 N v b H V t b m F z J T I w c X V p d G F k Y X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U F Z T 1 I l M j B D T 0 5 U Q U J M R S U y M E N P T l N P T E l E Q U R P L 0 Z p b G F z J T I w Z m l s d H J h Z G F z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D L Z O t n 0 + W S r p X E G 5 F o E J 6 A A A A A A I A A A A A A A N m A A D A A A A A E A A A A M k J F 9 9 K G J z e 1 r p L 3 S X E B x k A A A A A B I A A A K A A A A A Q A A A A L o 5 8 H g u I m r V X P k M C + X 8 T s 1 A A A A B Y R 4 c I K C f 4 J B e M I r f z l s L t X z 0 F j U l x L H U Q h b C 4 y O 6 v v + / O u Z F r W 2 x b b e R 4 d E R L m z E c 7 d P H p K K 6 m p Y e s p s E G W M h R m r l u 5 O j a U j 5 i M Z J 4 y l x r R Q A A A A + S X X M Y S T J M N b M K F Q q Y b s v C e n o j A = = < / D a t a M a s h u p > 
</file>

<file path=customXml/itemProps1.xml><?xml version="1.0" encoding="utf-8"?>
<ds:datastoreItem xmlns:ds="http://schemas.openxmlformats.org/officeDocument/2006/customXml" ds:itemID="{8B877095-203C-487F-8B84-3000D40964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MCC1</vt:lpstr>
      <vt:lpstr>Balance</vt:lpstr>
      <vt:lpstr>Resultado</vt:lpstr>
      <vt:lpstr>Bal Prueba Val Banistmo Sep22</vt:lpstr>
      <vt:lpstr>Homologación</vt:lpstr>
      <vt:lpstr>Res. Integrales</vt:lpstr>
      <vt:lpstr>Patrimonio</vt:lpstr>
      <vt:lpstr>Flujo de Efectivo</vt:lpstr>
      <vt:lpstr>WP P&amp;G</vt:lpstr>
      <vt:lpstr>Int Acum por Cobrar</vt:lpstr>
      <vt:lpstr>Det Gan Neta en Valores</vt:lpstr>
      <vt:lpstr>Anexo 27</vt:lpstr>
      <vt:lpstr>MOV.INVER</vt:lpstr>
      <vt:lpstr>'Anexo 27'!Área_de_impresión</vt:lpstr>
      <vt:lpstr>Balance!Área_de_impresión</vt:lpstr>
      <vt:lpstr>'Flujo de Efectivo'!Área_de_impresión</vt:lpstr>
      <vt:lpstr>Patrimonio!Área_de_impresión</vt:lpstr>
      <vt:lpstr>'Res. Integrales'!Área_de_impresión</vt:lpstr>
      <vt:lpstr>Resultado!Área_de_impresión</vt:lpstr>
      <vt:lpstr>'WP P&amp;G'!Área_de_impresión</vt:lpstr>
    </vt:vector>
  </TitlesOfParts>
  <Company>Banistmo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Avolese Moline</dc:creator>
  <cp:lastModifiedBy>Juan Enrique Moreno Polanco</cp:lastModifiedBy>
  <cp:lastPrinted>2024-04-24T18:02:42Z</cp:lastPrinted>
  <dcterms:created xsi:type="dcterms:W3CDTF">2017-03-18T14:59:49Z</dcterms:created>
  <dcterms:modified xsi:type="dcterms:W3CDTF">2024-04-25T19:10:01Z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80b294-b10e-4e30-ade5-d0130ef1df22_Enabled">
    <vt:lpwstr>true</vt:lpwstr>
  </property>
  <property fmtid="{D5CDD505-2E9C-101B-9397-08002B2CF9AE}" pid="3" name="MSIP_Label_f580b294-b10e-4e30-ade5-d0130ef1df22_SetDate">
    <vt:lpwstr>2024-01-20T01:09:15Z</vt:lpwstr>
  </property>
  <property fmtid="{D5CDD505-2E9C-101B-9397-08002B2CF9AE}" pid="4" name="MSIP_Label_f580b294-b10e-4e30-ade5-d0130ef1df22_Method">
    <vt:lpwstr>Privileged</vt:lpwstr>
  </property>
  <property fmtid="{D5CDD505-2E9C-101B-9397-08002B2CF9AE}" pid="5" name="MSIP_Label_f580b294-b10e-4e30-ade5-d0130ef1df22_Name">
    <vt:lpwstr>Banistmo Confidencial - Externos</vt:lpwstr>
  </property>
  <property fmtid="{D5CDD505-2E9C-101B-9397-08002B2CF9AE}" pid="6" name="MSIP_Label_f580b294-b10e-4e30-ade5-d0130ef1df22_SiteId">
    <vt:lpwstr>b5e244bd-c492-495b-8b10-61bfd453e423</vt:lpwstr>
  </property>
  <property fmtid="{D5CDD505-2E9C-101B-9397-08002B2CF9AE}" pid="7" name="MSIP_Label_f580b294-b10e-4e30-ade5-d0130ef1df22_ActionId">
    <vt:lpwstr>a8b54b29-8e4f-408b-b916-ce7061cdb1b7</vt:lpwstr>
  </property>
  <property fmtid="{D5CDD505-2E9C-101B-9397-08002B2CF9AE}" pid="8" name="MSIP_Label_f580b294-b10e-4e30-ade5-d0130ef1df22_ContentBits">
    <vt:lpwstr>0</vt:lpwstr>
  </property>
</Properties>
</file>