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BA247909-F6C4-43A9-862F-E10AA292DE2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19" i="2"/>
  <c r="I27" i="2" s="1"/>
  <c r="I34" i="2" s="1"/>
  <c r="I38" i="2" s="1"/>
  <c r="I42" i="2" s="1"/>
  <c r="I51" i="1"/>
  <c r="I46" i="1"/>
  <c r="I42" i="1"/>
  <c r="I38" i="1"/>
  <c r="I33" i="1"/>
  <c r="I47" i="1" s="1"/>
  <c r="I52" i="1" s="1"/>
  <c r="I21" i="1"/>
  <c r="I17" i="1"/>
  <c r="I25" i="1" s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<sst xmlns="http://schemas.openxmlformats.org/spreadsheetml/2006/main" count="102" uniqueCount="74">
  <si>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</si>
  <si>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</si>
  <si>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</si>
  <si>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</si>
  <si>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</si>
  <si>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</si>
  <si>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</si>
  <si>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</si>
  <si>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</si>
  <si>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</si>
  <si>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</si>
  <si>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</si>
  <si>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</si>
  <si>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</si>
  <si>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</si>
  <si>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</si>
  <si>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</si>
  <si>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</si>
  <si>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</si>
  <si>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</si>
  <si>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</si>
  <si>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</si>
  <si>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</si>
  <si>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</si>
  <si>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</si>
  <si>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</si>
  <si>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</si>
  <si>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</si>
  <si>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</si>
  <si>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</si>
  <si>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</si>
  <si>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</si>
  <si>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</si>
  <si>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</si>
  <si>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</si>
  <si>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</si>
  <si>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</si>
  <si>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</si>
  <si>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</si>
  <si>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</si>
  <si>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</si>
  <si>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</si>
  <si>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</si>
  <si>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</si>
  <si>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</si>
  <si>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</si>
  <si>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</si>
  <si>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</si>
  <si>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</si>
  <si>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</si>
  <si>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</si>
  <si>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</si>
  <si>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</si>
  <si>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</si>
  <si>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</si>
  <si>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</si>
  <si>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</si>
  <si>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</si>
  <si>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</si>
  <si>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</si>
  <si>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</si>
  <si>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</si>
  <si>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</si>
  <si>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</si>
  <si>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</si>
  <si>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</si>
  <si>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</si>
  <si>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</si>
  <si>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</si>
  <si>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Al 31 de marzo de 2024 y 2023</t>
  </si>
  <si>
    <t>2024</t>
  </si>
  <si>
    <t>Por los años terminados el 31 de marzo de 2024 y 2023</t>
  </si>
  <si>
    <t>Alfredo Antonio Sol Zaldivar</t>
  </si>
  <si>
    <t>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</si>
</sst>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opLeftCell="A35" zoomScale="115" zoomScaleNormal="115" workbookViewId="0">
      <selection activeCell="G62" sqref="G62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69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70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2327.4</v>
      </c>
      <c r="H11" s="76"/>
      <c r="I11" s="76">
        <v>1903.7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26</v>
      </c>
      <c r="H12" s="76"/>
      <c r="I12" s="76">
        <v>32.4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43799.9</v>
      </c>
      <c r="H13" s="76"/>
      <c r="I13" s="76">
        <v>40521.199999999997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5254</v>
      </c>
      <c r="H14" s="76"/>
      <c r="I14" s="76">
        <v>5428.6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34774.199999999997</v>
      </c>
      <c r="H15" s="76"/>
      <c r="I15" s="76">
        <v>25274.3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3323.5</v>
      </c>
      <c r="H16" s="76"/>
      <c r="I16" s="76">
        <v>3792.2</v>
      </c>
    </row>
    <row r="17" spans="1:13">
      <c r="A17" s="16"/>
      <c r="B17" s="16"/>
      <c r="C17" s="16"/>
      <c r="D17" s="16"/>
      <c r="E17" s="44"/>
      <c r="F17" s="17"/>
      <c r="G17" s="18">
        <f>SUM(G11:G16)</f>
        <v>89505</v>
      </c>
      <c r="H17" s="18"/>
      <c r="I17" s="18">
        <f>SUM(I11:I16)</f>
        <v>76952.399999999994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77">
        <v>3108.1</v>
      </c>
      <c r="H20" s="77"/>
      <c r="I20" s="77">
        <v>2360.8000000000002</v>
      </c>
    </row>
    <row r="21" spans="1:13">
      <c r="A21" s="15"/>
      <c r="B21" s="15"/>
      <c r="C21" s="15"/>
      <c r="D21" s="15"/>
      <c r="E21" s="44"/>
      <c r="F21" s="19"/>
      <c r="G21" s="21">
        <f>SUM(G19:G20)</f>
        <v>3108.1</v>
      </c>
      <c r="H21" s="21"/>
      <c r="I21" s="21">
        <f>SUM(I19:I20)</f>
        <v>2360.8000000000002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7">
        <v>3463.7</v>
      </c>
      <c r="H24" s="77"/>
      <c r="I24" s="77">
        <v>3685.6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96076.800000000003</v>
      </c>
      <c r="H25" s="22"/>
      <c r="I25" s="22">
        <f>I17+I21+I24</f>
        <v>82998.8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8">
        <v>3661.5</v>
      </c>
      <c r="H29" s="78"/>
      <c r="I29" s="78">
        <v>1610.3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249</v>
      </c>
      <c r="H30" s="68"/>
      <c r="I30" s="68">
        <v>454.4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11349.8</v>
      </c>
      <c r="H31" s="68"/>
      <c r="I31" s="68">
        <v>9284.1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4722.7</v>
      </c>
      <c r="H32" s="68"/>
      <c r="I32" s="69">
        <v>3703</v>
      </c>
    </row>
    <row r="33" spans="1:14">
      <c r="A33" s="15"/>
      <c r="B33" s="15"/>
      <c r="C33" s="15"/>
      <c r="D33" s="15"/>
      <c r="E33" s="46"/>
      <c r="F33" s="50"/>
      <c r="G33" s="80">
        <f>SUM(G29:G32)</f>
        <v>19983</v>
      </c>
      <c r="H33" s="25"/>
      <c r="I33" s="80">
        <f>SUM(I29:I32)</f>
        <v>15051.8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8">
        <v>7149.3</v>
      </c>
      <c r="H35" s="68"/>
      <c r="I35" s="68">
        <v>5828.8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859.9</v>
      </c>
      <c r="H36" s="68"/>
      <c r="I36" s="68">
        <v>568.79999999999995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1119.9000000000001</v>
      </c>
      <c r="H37" s="69"/>
      <c r="I37" s="69">
        <v>1538.4</v>
      </c>
    </row>
    <row r="38" spans="1:14">
      <c r="A38" s="15"/>
      <c r="B38" s="15"/>
      <c r="C38" s="15"/>
      <c r="D38" s="15"/>
      <c r="E38" s="46"/>
      <c r="F38" s="50"/>
      <c r="G38" s="25">
        <f>SUM(G35:G37)</f>
        <v>9129.1</v>
      </c>
      <c r="H38" s="25"/>
      <c r="I38" s="25">
        <f>SUM(I35:I37)</f>
        <v>7936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8">
        <v>1030.0999999999999</v>
      </c>
      <c r="H40" s="68"/>
      <c r="I40" s="68">
        <v>1051.4000000000001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19310</v>
      </c>
      <c r="H41" s="69"/>
      <c r="I41" s="69">
        <v>17711.2</v>
      </c>
    </row>
    <row r="42" spans="1:14">
      <c r="A42" s="15"/>
      <c r="B42" s="15"/>
      <c r="C42" s="15"/>
      <c r="D42" s="15"/>
      <c r="E42" s="46"/>
      <c r="F42" s="50"/>
      <c r="G42" s="25">
        <f>SUM(G40:G41)</f>
        <v>20340.099999999999</v>
      </c>
      <c r="H42" s="25"/>
      <c r="I42" s="25">
        <f>SUM(I40:I41)</f>
        <v>18762.600000000002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25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6062.6</v>
      </c>
      <c r="H44" s="68"/>
      <c r="I44" s="68">
        <v>5525.8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1419.7</v>
      </c>
      <c r="H45" s="69"/>
      <c r="I45" s="69">
        <v>1391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7482.3</v>
      </c>
      <c r="H46" s="25"/>
      <c r="I46" s="27">
        <f>SUM(I44:I45)</f>
        <v>6916.8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56934.5</v>
      </c>
      <c r="H47" s="25"/>
      <c r="I47" s="26">
        <f>I33+I38+I42+I46</f>
        <v>48667.200000000004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15000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24142.3</v>
      </c>
      <c r="H50" s="69" t="s">
        <v>0</v>
      </c>
      <c r="I50" s="69">
        <v>19331.599999999999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39142.300000000003</v>
      </c>
      <c r="H51" s="25" t="s">
        <v>0</v>
      </c>
      <c r="I51" s="25">
        <f>SUM(I49:I50)</f>
        <v>34331.599999999999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96076.800000000003</v>
      </c>
      <c r="H52" s="25"/>
      <c r="I52" s="22">
        <f>I47+I51</f>
        <v>82998.8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25"/>
      <c r="I53" s="21"/>
    </row>
    <row r="54" spans="1:9">
      <c r="A54" s="48" t="s">
        <v>64</v>
      </c>
      <c r="B54" s="48" t="s">
        <v>72</v>
      </c>
      <c r="E54" s="36"/>
      <c r="G54" s="43" t="s">
        <v>65</v>
      </c>
      <c r="H54" s="56"/>
      <c r="I54" s="43"/>
    </row>
    <row r="55" spans="1:9" ht="15" customHeight="1">
      <c r="A55" s="19" t="s">
        <v>60</v>
      </c>
      <c r="B55" s="19" t="s">
        <v>73</v>
      </c>
      <c r="C55" s="8"/>
      <c r="D55" s="8"/>
      <c r="E55" s="9"/>
      <c r="F55" s="8"/>
      <c r="G55" s="51" t="s">
        <v>66</v>
      </c>
      <c r="H55" s="50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5" zoomScale="138" zoomScaleNormal="138" workbookViewId="0">
      <selection activeCell="A30" sqref="A30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71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70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27039.3</v>
      </c>
      <c r="H14" s="70"/>
      <c r="I14" s="70">
        <v>23253.200000000001</v>
      </c>
    </row>
    <row r="15" spans="1:10">
      <c r="A15" s="34" t="s">
        <v>36</v>
      </c>
      <c r="G15" s="71">
        <v>9279.4</v>
      </c>
      <c r="H15" s="71"/>
      <c r="I15" s="71">
        <v>8182.6</v>
      </c>
    </row>
    <row r="16" spans="1:10" ht="16.5" customHeight="1">
      <c r="A16" s="35" t="s">
        <v>61</v>
      </c>
      <c r="G16" s="71">
        <v>2569.1</v>
      </c>
      <c r="H16" s="71"/>
      <c r="I16" s="71">
        <v>2415.8000000000002</v>
      </c>
    </row>
    <row r="17" spans="1:9">
      <c r="A17" s="34" t="s">
        <v>37</v>
      </c>
      <c r="G17" s="71">
        <v>2624.6</v>
      </c>
      <c r="H17" s="71"/>
      <c r="I17" s="71">
        <v>2213.1999999999998</v>
      </c>
    </row>
    <row r="18" spans="1:9">
      <c r="A18" s="34" t="s">
        <v>38</v>
      </c>
      <c r="G18" s="72">
        <v>1045.4000000000001</v>
      </c>
      <c r="H18" s="72"/>
      <c r="I18" s="72">
        <v>900.7</v>
      </c>
    </row>
    <row r="19" spans="1:9">
      <c r="A19" s="31"/>
      <c r="G19" s="58">
        <f>SUM(G14:G18)</f>
        <v>42557.799999999996</v>
      </c>
      <c r="H19" s="58"/>
      <c r="I19" s="58">
        <f>SUM(I14:I18)</f>
        <v>36965.5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9767.2000000000007</v>
      </c>
      <c r="H21" s="73"/>
      <c r="I21" s="73">
        <v>9865.2999999999993</v>
      </c>
    </row>
    <row r="22" spans="1:9">
      <c r="A22" s="34" t="s">
        <v>40</v>
      </c>
      <c r="G22" s="73">
        <v>13647.8</v>
      </c>
      <c r="H22" s="73"/>
      <c r="I22" s="73">
        <v>11614.5</v>
      </c>
    </row>
    <row r="23" spans="1:9">
      <c r="A23" s="34" t="s">
        <v>41</v>
      </c>
      <c r="G23" s="73">
        <v>7832.7</v>
      </c>
      <c r="H23" s="73"/>
      <c r="I23" s="73">
        <v>8256.2000000000007</v>
      </c>
    </row>
    <row r="24" spans="1:9">
      <c r="A24" s="34" t="s">
        <v>54</v>
      </c>
      <c r="G24" s="74">
        <v>4137.7</v>
      </c>
      <c r="H24" s="74"/>
      <c r="I24" s="74">
        <v>3885.6</v>
      </c>
    </row>
    <row r="25" spans="1:9" ht="21" customHeight="1">
      <c r="A25" s="32"/>
      <c r="G25" s="60">
        <f>SUM(G21:G24)</f>
        <v>35385.4</v>
      </c>
      <c r="H25" s="61"/>
      <c r="I25" s="60">
        <f>SUM(I21:I24)</f>
        <v>33621.599999999999</v>
      </c>
    </row>
    <row r="26" spans="1:9" ht="13.5" customHeight="1">
      <c r="A26" s="32" t="s">
        <v>62</v>
      </c>
      <c r="G26" s="74">
        <v>10.8</v>
      </c>
      <c r="H26" s="74"/>
      <c r="I26" s="74">
        <v>16.5</v>
      </c>
    </row>
    <row r="27" spans="1:9" ht="21" customHeight="1">
      <c r="A27" s="30" t="s">
        <v>42</v>
      </c>
      <c r="G27" s="62">
        <f>+G19-G25-G26</f>
        <v>7161.599999999994</v>
      </c>
      <c r="H27" s="58"/>
      <c r="I27" s="62">
        <f>+I19-I25-I26</f>
        <v>3327.4000000000015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102.5</v>
      </c>
      <c r="H30" s="75"/>
      <c r="I30" s="75">
        <v>81.099999999999994</v>
      </c>
    </row>
    <row r="31" spans="1:9">
      <c r="A31" s="34" t="s">
        <v>46</v>
      </c>
      <c r="G31" s="81">
        <v>2690.5</v>
      </c>
      <c r="H31" s="64"/>
      <c r="I31" s="81">
        <v>1910.9</v>
      </c>
    </row>
    <row r="32" spans="1:9" ht="18.75" customHeight="1">
      <c r="A32" s="33"/>
      <c r="G32" s="65">
        <f>SUM(G30:G31)</f>
        <v>2793</v>
      </c>
      <c r="H32" s="63"/>
      <c r="I32" s="65">
        <f>SUM(I30:I31)</f>
        <v>1992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4368.599999999994</v>
      </c>
      <c r="H34" s="63"/>
      <c r="I34" s="63">
        <f>+I27-I32</f>
        <v>1335.4000000000015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54.4</v>
      </c>
      <c r="H36" s="72"/>
      <c r="I36" s="72">
        <v>320.10000000000002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4422.9999999999936</v>
      </c>
      <c r="H38" s="58"/>
      <c r="I38" s="58">
        <f>SUM(I34:I36)</f>
        <v>1655.5000000000014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0</v>
      </c>
      <c r="H40" s="63"/>
      <c r="I40" s="63">
        <v>0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4422.9999999999936</v>
      </c>
      <c r="H42" s="63"/>
      <c r="I42" s="66">
        <f>SUM(I38:I41)</f>
        <v>1655.5000000000014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72</v>
      </c>
      <c r="G46" s="43" t="s">
        <v>65</v>
      </c>
      <c r="I46" s="43"/>
    </row>
    <row r="47" spans="1:10" ht="15" customHeight="1">
      <c r="A47" s="19" t="s">
        <v>60</v>
      </c>
      <c r="B47" s="19" t="s">
        <v>73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2020-02-14T21:15:05Z</cp:lastPrinted>
  <dcterms:created xsi:type="dcterms:W3CDTF">2011-01-17T20:49:33Z</dcterms:created>
  <dcterms:modified xsi:type="dcterms:W3CDTF">2024-04-17T19:17:30Z</dcterms:modified>
</cp:coreProperties>
</file>