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frain_melendez\Documents\2024\"/>
    </mc:Choice>
  </mc:AlternateContent>
  <xr:revisionPtr revIDLastSave="0" documentId="13_ncr:1_{3C5A157C-D3E0-495C-A74C-7A2DCFBBF17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alance General INTERNO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71" i="1" l="1"/>
  <c r="M25" i="1" l="1"/>
  <c r="M9" i="1" l="1"/>
  <c r="M108" i="1" l="1"/>
  <c r="M115" i="1" l="1"/>
  <c r="M129" i="1"/>
  <c r="M128" i="1"/>
  <c r="M51" i="1"/>
  <c r="O106" i="1" l="1"/>
  <c r="O121" i="1" s="1"/>
  <c r="O127" i="1"/>
  <c r="M15" i="1"/>
  <c r="O6" i="1" s="1"/>
  <c r="O20" i="1"/>
  <c r="O63" i="1"/>
  <c r="M94" i="1"/>
  <c r="M41" i="1"/>
  <c r="O35" i="1" s="1"/>
  <c r="M86" i="1"/>
  <c r="M75" i="1"/>
  <c r="M69" i="1"/>
  <c r="O84" i="1" l="1"/>
  <c r="O55" i="1"/>
  <c r="O68" i="1"/>
  <c r="O105" i="1" l="1"/>
  <c r="O126" i="1" s="1"/>
</calcChain>
</file>

<file path=xl/sharedStrings.xml><?xml version="1.0" encoding="utf-8"?>
<sst xmlns="http://schemas.openxmlformats.org/spreadsheetml/2006/main" count="128" uniqueCount="118">
  <si>
    <t>SOCIEDAD DE AHORRO Y CRÉDITO CREDICOMER. S.A.</t>
  </si>
  <si>
    <t>(EXPRESADO EN MILES DE DÓLARES DE LOS ESTADOS UNIDOS DE AMÉRICA)</t>
  </si>
  <si>
    <t>ACTIVOS</t>
  </si>
  <si>
    <t>ACTIVOS DE INTERMEDIACIÓN</t>
  </si>
  <si>
    <t>ADQUICICION TEMPORAL DE DOCUMENTOS</t>
  </si>
  <si>
    <t>TITULOS VALORES NEGOCIABLES</t>
  </si>
  <si>
    <t>TITULOS VALORES NO NEGOCIABLES HASTA MAS DE UN AÑO PLAZO</t>
  </si>
  <si>
    <t>INVERSIONES VENCIDAS</t>
  </si>
  <si>
    <t>PROVISION PARA VALUACION DE INVERSIONES</t>
  </si>
  <si>
    <t>PRESTAMOS</t>
  </si>
  <si>
    <t>PRESTAMOS PACTADOS HASTA UN AÑO PLAZO</t>
  </si>
  <si>
    <t>PRESTAMOS PACTADOS A MAS DE UN AÑO PLAZO</t>
  </si>
  <si>
    <t>PRESTAMOS VENCIDOS</t>
  </si>
  <si>
    <t>PROVISION PARA INCOBRABILIDAD DE PRESTAMOS</t>
  </si>
  <si>
    <t>OTROS ACTIVOS</t>
  </si>
  <si>
    <t>SALDOS ENTRE COMPAÑIAS</t>
  </si>
  <si>
    <t>EXISTENCIAS</t>
  </si>
  <si>
    <t>GASTOS PAGADOS POR ANTICIPADO Y CARGOS DIFERIDOS</t>
  </si>
  <si>
    <t>CUENTAS POR COBRAR</t>
  </si>
  <si>
    <t>SALDOS POR COBRAR</t>
  </si>
  <si>
    <t>COMISIONES Y RECARGOS DE AVALES Y FIANZAS</t>
  </si>
  <si>
    <t>PAGOS POR CUENTA AJENA</t>
  </si>
  <si>
    <t>ANTICIPOS</t>
  </si>
  <si>
    <t>OTRAS</t>
  </si>
  <si>
    <t>PROVISION PARA INCOBRABILIDAD DE CUENTAS POR COBRAR</t>
  </si>
  <si>
    <t>DERECHOS Y PARTICIPACIONES</t>
  </si>
  <si>
    <t>ACTIVO FIJO</t>
  </si>
  <si>
    <t>NO DEPRECIABLES</t>
  </si>
  <si>
    <t>TERRENOS</t>
  </si>
  <si>
    <t>CONSTRUCCIONES EN PROCESO</t>
  </si>
  <si>
    <t>MOBILIARIO Y EQUIPO POR UTILIZAR</t>
  </si>
  <si>
    <t>DEPRECIABLES</t>
  </si>
  <si>
    <t>EDIFICACIONES</t>
  </si>
  <si>
    <t>EQUIPO DE COMPUTACION</t>
  </si>
  <si>
    <t>EQUIPO DE OFICINA</t>
  </si>
  <si>
    <t>MOBILIARIO</t>
  </si>
  <si>
    <t>VEHICULOS</t>
  </si>
  <si>
    <t>MAQUINARIA, EQUIPO Y HERRAMIENTAS</t>
  </si>
  <si>
    <t>DEPRECIACION ACUMULADA</t>
  </si>
  <si>
    <t>CONSTRUCCIONES EN LOCALES ARRENDADOS</t>
  </si>
  <si>
    <t>OTROS</t>
  </si>
  <si>
    <t>TOTAL ACTIVOS</t>
  </si>
  <si>
    <t>DERECHOS FUTUROS Y CONTINGENCIAS</t>
  </si>
  <si>
    <t>CARTAS DE CREDITO</t>
  </si>
  <si>
    <t>PROVISION POR PERDIDAS</t>
  </si>
  <si>
    <t>CONTINGENCIAS POR AVALES Y FIANZAS</t>
  </si>
  <si>
    <t>DERECHOS POR OPERACIONES EN MONEDA EXTRANJERA</t>
  </si>
  <si>
    <t>CUENTAS DE ORDEN</t>
  </si>
  <si>
    <t>INFORMACION FINANCIERA</t>
  </si>
  <si>
    <t>EXISTENCIA EN LA BOVEDA</t>
  </si>
  <si>
    <t>PASIVOS</t>
  </si>
  <si>
    <t>PASIVOS DE INTERMEDIACIÓN</t>
  </si>
  <si>
    <t>DEPOSITOS</t>
  </si>
  <si>
    <t>DEPOSITOS EN CUENTA CORRIENTE</t>
  </si>
  <si>
    <t>DEPOSITOS DE AHORRO</t>
  </si>
  <si>
    <t>DEPOSITOS PACTADOS HASTA UN AÑO PLAZO</t>
  </si>
  <si>
    <t>DEPOSITOS PACTADOS A MAS DE UN AÑO PLAZO</t>
  </si>
  <si>
    <t>DEPOSITOS RESTRINGIDOS E INACTIVOS</t>
  </si>
  <si>
    <t>PRESTAMOS PACTADOS A CINCO O MAS AÑOS PLAZO</t>
  </si>
  <si>
    <t>OBLIGACIONES A LA VISTA</t>
  </si>
  <si>
    <t>TITULOS DE EMISION PROPIA</t>
  </si>
  <si>
    <t>DOCUMENTOS TRANSADOS</t>
  </si>
  <si>
    <t>CHEQUES Y OTROS VALORES POR APLICAR</t>
  </si>
  <si>
    <t>OTROS PASIVOS</t>
  </si>
  <si>
    <t>CUENTAS POR PAGAR</t>
  </si>
  <si>
    <t>CHEQUES DE CAJA PARA PROVEEDORES</t>
  </si>
  <si>
    <t>DIVIDENDOS Y PARTICIPACIONES</t>
  </si>
  <si>
    <t>IMPUESTOS SERVICIOS PUBLICOS Y OTRAS OBLIGACIONES</t>
  </si>
  <si>
    <t>IMPUESTO SOBRE LA RENTA</t>
  </si>
  <si>
    <t>RETENCIONES</t>
  </si>
  <si>
    <t>ISSS</t>
  </si>
  <si>
    <t>AFPS</t>
  </si>
  <si>
    <t>BANCOS Y FINANCIERAS</t>
  </si>
  <si>
    <t>OTRAS RETENCIONES</t>
  </si>
  <si>
    <t>PROVISIONES</t>
  </si>
  <si>
    <t>CREDITOS DIFERIDOS</t>
  </si>
  <si>
    <t>OBLIGACIONES CONVERTIBLES EN ACCIONES</t>
  </si>
  <si>
    <t>PRESTAMOS CONVERTIBLES EN ACCIONES</t>
  </si>
  <si>
    <t>DEUDA SUBORDINADA</t>
  </si>
  <si>
    <t>TOTAL PASIVO</t>
  </si>
  <si>
    <t>PATRIMONIO</t>
  </si>
  <si>
    <t>CAPITAL SOCIAL PAGADO</t>
  </si>
  <si>
    <t>RESERVAS DE CAPITAL</t>
  </si>
  <si>
    <t>RESERVA LEGAL</t>
  </si>
  <si>
    <t>RESERVAS ESTATUTARIAS</t>
  </si>
  <si>
    <t>RESERVA VOLUNTARIA</t>
  </si>
  <si>
    <t>RESULTADOS POR APLICAR</t>
  </si>
  <si>
    <t>RESULTADOS DE EJERCICIOS ANTERIORES</t>
  </si>
  <si>
    <t>RESULTADOS DEL PRESENTE EJERCICIO</t>
  </si>
  <si>
    <t>PATRIMONIO RESTRINGIDO</t>
  </si>
  <si>
    <t>UTILIDADES NO DISTRIBUIBLES</t>
  </si>
  <si>
    <t>REVALUACIONES</t>
  </si>
  <si>
    <t>RECUPERACIONES DE ACTIVOS CASTIGADOS</t>
  </si>
  <si>
    <t>DONACIONES</t>
  </si>
  <si>
    <t>TOTAL PATRIMONIO</t>
  </si>
  <si>
    <t>COMPROMISOS FUTUROS Y CONTINGENCIAS</t>
  </si>
  <si>
    <t>OBLIGACIONES POR CARTAS DE CREDITO</t>
  </si>
  <si>
    <t>COMPROMISOS POR OPERACIONES EN MONEDA EXTRANJERA</t>
  </si>
  <si>
    <t>CUENTAS DE ORDEN POR CONTRA</t>
  </si>
  <si>
    <t>INFORMACION FINANCIERA POR CONTRA</t>
  </si>
  <si>
    <t>EXISTENCIAS EN LA BOVEDA POR CONTRA</t>
  </si>
  <si>
    <t>TOTAL PASIVOS MÁS PATRIMONIO</t>
  </si>
  <si>
    <t xml:space="preserve">BIENES RECIBIDOS EN PAGO O ADJUDICADOS </t>
  </si>
  <si>
    <t>CONTRIBUCION ESPECIAL</t>
  </si>
  <si>
    <t>INTANGIBLES</t>
  </si>
  <si>
    <t>IMPUESTOS</t>
  </si>
  <si>
    <t xml:space="preserve"> NO DEPRECIABLES</t>
  </si>
  <si>
    <t>REMODELACIONES EN LOCALES PROPIOS</t>
  </si>
  <si>
    <t>PROGRAMAS INFORMATICOS</t>
  </si>
  <si>
    <t>AMORTIZACION Y DETERIORO ACUMULADA</t>
  </si>
  <si>
    <t>BALANCE GENERAL AL 31  DE MARZO 2024</t>
  </si>
  <si>
    <t xml:space="preserve">             Lill Elionor Maravilla                                            Efraín  Alexander Meléndez </t>
  </si>
  <si>
    <t xml:space="preserve">    Directora de Finanzas y Administración                              Contador General</t>
  </si>
  <si>
    <t>DISPONIBILIDADES</t>
  </si>
  <si>
    <t>INSTRUMENTOS FINANCIEROS</t>
  </si>
  <si>
    <t>TITULOS VALORES EMITIDOS POR EL ESTADO</t>
  </si>
  <si>
    <t>SERVICIOS FINANCIEROS</t>
  </si>
  <si>
    <t>RECAUDADORES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</si>
</sst>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</borders>
  <cellStyleXfs count="4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29">
    <xf numFmtId="0" fontId="0" fillId="0" borderId="0" xfId="0"/>
    <xf numFmtId="164" fontId="20" fillId="0" borderId="0" xfId="1" applyFont="1" applyAlignment="1">
      <alignment wrapText="1"/>
    </xf>
    <xf numFmtId="0" fontId="21" fillId="0" borderId="0" xfId="0" applyFont="1" applyAlignment="1">
      <alignment wrapText="1"/>
    </xf>
    <xf numFmtId="0" fontId="21" fillId="0" borderId="0" xfId="0" applyFont="1"/>
    <xf numFmtId="0" fontId="20" fillId="0" borderId="0" xfId="0" applyFont="1" applyAlignment="1">
      <alignment wrapText="1"/>
    </xf>
    <xf numFmtId="0" fontId="20" fillId="0" borderId="0" xfId="0" applyFont="1"/>
    <xf numFmtId="164" fontId="20" fillId="0" borderId="0" xfId="1" applyFont="1"/>
    <xf numFmtId="164" fontId="20" fillId="0" borderId="10" xfId="1" applyFont="1" applyBorder="1" applyAlignment="1">
      <alignment wrapText="1"/>
    </xf>
    <xf numFmtId="164" fontId="21" fillId="0" borderId="0" xfId="1" applyFont="1"/>
    <xf numFmtId="0" fontId="24" fillId="0" borderId="0" xfId="43" applyFont="1" applyAlignment="1">
      <alignment vertical="center"/>
    </xf>
    <xf numFmtId="0" fontId="25" fillId="0" borderId="0" xfId="0" applyFont="1"/>
    <xf numFmtId="164" fontId="25" fillId="0" borderId="0" xfId="1" applyFont="1"/>
    <xf numFmtId="0" fontId="20" fillId="0" borderId="12" xfId="0" applyFont="1" applyBorder="1" applyAlignment="1">
      <alignment wrapText="1"/>
    </xf>
    <xf numFmtId="164" fontId="20" fillId="33" borderId="0" xfId="1" applyFont="1" applyFill="1" applyAlignment="1">
      <alignment wrapText="1"/>
    </xf>
    <xf numFmtId="164" fontId="20" fillId="33" borderId="10" xfId="1" applyFont="1" applyFill="1" applyBorder="1" applyAlignment="1">
      <alignment wrapText="1"/>
    </xf>
    <xf numFmtId="164" fontId="23" fillId="33" borderId="0" xfId="1" applyFont="1" applyFill="1" applyAlignment="1">
      <alignment wrapText="1"/>
    </xf>
    <xf numFmtId="164" fontId="20" fillId="33" borderId="0" xfId="1" applyFont="1" applyFill="1"/>
    <xf numFmtId="164" fontId="23" fillId="33" borderId="11" xfId="1" applyFont="1" applyFill="1" applyBorder="1" applyAlignment="1">
      <alignment wrapText="1"/>
    </xf>
    <xf numFmtId="164" fontId="23" fillId="33" borderId="10" xfId="1" applyFont="1" applyFill="1" applyBorder="1" applyAlignment="1">
      <alignment wrapText="1"/>
    </xf>
    <xf numFmtId="164" fontId="20" fillId="33" borderId="0" xfId="1" applyFont="1" applyFill="1" applyBorder="1" applyAlignment="1">
      <alignment wrapText="1"/>
    </xf>
    <xf numFmtId="0" fontId="20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0" fillId="0" borderId="0" xfId="0" applyAlignment="1">
      <alignment wrapText="1"/>
    </xf>
    <xf numFmtId="0" fontId="23" fillId="0" borderId="12" xfId="0" applyFont="1" applyBorder="1" applyAlignment="1">
      <alignment wrapText="1"/>
    </xf>
    <xf numFmtId="0" fontId="20" fillId="33" borderId="0" xfId="0" applyFont="1" applyFill="1" applyAlignment="1">
      <alignment wrapText="1"/>
    </xf>
    <xf numFmtId="0" fontId="20" fillId="33" borderId="0" xfId="0" applyFont="1" applyFill="1" applyAlignment="1">
      <alignment horizontal="left" wrapText="1" indent="2"/>
    </xf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rmal 2" xfId="43" xr:uid="{00000000-0005-0000-0000-000023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35"/>
  <sheetViews>
    <sheetView showGridLines="0" tabSelected="1" topLeftCell="A121" zoomScale="110" zoomScaleNormal="110" workbookViewId="0">
      <selection activeCell="P134" sqref="P134"/>
    </sheetView>
  </sheetViews>
  <sheetFormatPr baseColWidth="10" defaultColWidth="11.42578125" defaultRowHeight="15" x14ac:dyDescent="0.25"/>
  <cols>
    <col min="1" max="1" width="2.42578125" style="3" customWidth="1"/>
    <col min="2" max="2" width="2.140625" style="3" customWidth="1"/>
    <col min="3" max="5" width="11.42578125" style="3"/>
    <col min="6" max="6" width="11.7109375" style="3" customWidth="1"/>
    <col min="7" max="7" width="3.140625" style="3" customWidth="1"/>
    <col min="8" max="11" width="0" style="3" hidden="1" customWidth="1"/>
    <col min="12" max="12" width="14.140625" style="8" bestFit="1" customWidth="1"/>
    <col min="13" max="13" width="10.7109375" style="8" bestFit="1" customWidth="1"/>
    <col min="14" max="14" width="2.28515625" style="8" customWidth="1"/>
    <col min="15" max="15" width="12.42578125" style="8" customWidth="1"/>
    <col min="16" max="16384" width="11.42578125" style="3"/>
  </cols>
  <sheetData>
    <row r="1" spans="1:20" ht="15" customHeight="1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1"/>
      <c r="N1" s="1"/>
      <c r="O1" s="1"/>
      <c r="P1" s="2"/>
      <c r="Q1" s="2"/>
      <c r="R1" s="2"/>
      <c r="S1" s="2"/>
      <c r="T1" s="2"/>
    </row>
    <row r="2" spans="1:20" ht="15" customHeight="1" x14ac:dyDescent="0.25">
      <c r="A2" s="22" t="s">
        <v>110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1"/>
      <c r="N2" s="1"/>
      <c r="O2" s="1"/>
      <c r="P2" s="2"/>
      <c r="Q2" s="2"/>
      <c r="R2" s="2"/>
      <c r="S2" s="2"/>
      <c r="T2" s="2"/>
    </row>
    <row r="3" spans="1:20" ht="15" customHeight="1" x14ac:dyDescent="0.2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1"/>
      <c r="N3" s="1"/>
      <c r="O3" s="1"/>
      <c r="P3" s="2"/>
      <c r="Q3" s="2"/>
      <c r="R3" s="2"/>
      <c r="S3" s="2"/>
      <c r="T3" s="2"/>
    </row>
    <row r="4" spans="1:20" ht="6" customHeight="1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6"/>
      <c r="M4" s="6"/>
      <c r="N4" s="6"/>
      <c r="O4" s="6"/>
    </row>
    <row r="5" spans="1:20" ht="15" customHeight="1" x14ac:dyDescent="0.25">
      <c r="A5" s="24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6"/>
      <c r="M5" s="6"/>
      <c r="N5" s="6"/>
      <c r="O5" s="6"/>
    </row>
    <row r="6" spans="1:20" ht="15" customHeight="1" x14ac:dyDescent="0.25">
      <c r="A6" s="24" t="s">
        <v>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1"/>
      <c r="M6" s="13"/>
      <c r="N6" s="13"/>
      <c r="O6" s="15">
        <f>SUM(M7:M15)</f>
        <v>172965.99999999997</v>
      </c>
    </row>
    <row r="7" spans="1:20" ht="15" customHeight="1" x14ac:dyDescent="0.25">
      <c r="A7" s="4"/>
      <c r="B7" s="20" t="s">
        <v>113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13">
        <v>27667.4</v>
      </c>
      <c r="N7" s="13"/>
      <c r="O7" s="16"/>
    </row>
    <row r="8" spans="1:20" ht="15" hidden="1" customHeight="1" x14ac:dyDescent="0.25">
      <c r="A8" s="4"/>
      <c r="B8" s="20" t="s">
        <v>4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13">
        <v>0</v>
      </c>
      <c r="N8" s="13"/>
      <c r="O8" s="16"/>
    </row>
    <row r="9" spans="1:20" ht="15" customHeight="1" x14ac:dyDescent="0.25">
      <c r="A9" s="4"/>
      <c r="B9" s="20" t="s">
        <v>114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13">
        <f>+L11</f>
        <v>1500</v>
      </c>
      <c r="N9" s="13"/>
      <c r="O9" s="16"/>
    </row>
    <row r="10" spans="1:20" ht="15" hidden="1" customHeight="1" x14ac:dyDescent="0.25">
      <c r="A10" s="4"/>
      <c r="B10" s="4"/>
      <c r="C10" s="20" t="s">
        <v>5</v>
      </c>
      <c r="D10" s="20"/>
      <c r="E10" s="20"/>
      <c r="F10" s="20"/>
      <c r="G10" s="20"/>
      <c r="H10" s="20"/>
      <c r="I10" s="20"/>
      <c r="J10" s="20"/>
      <c r="K10" s="20"/>
      <c r="L10" s="1">
        <v>0</v>
      </c>
      <c r="M10" s="16"/>
      <c r="N10" s="16"/>
      <c r="O10" s="16"/>
    </row>
    <row r="11" spans="1:20" ht="15" customHeight="1" x14ac:dyDescent="0.25">
      <c r="A11" s="4"/>
      <c r="B11" s="4"/>
      <c r="C11" s="20" t="s">
        <v>115</v>
      </c>
      <c r="D11" s="20"/>
      <c r="E11" s="20"/>
      <c r="F11" s="20"/>
      <c r="G11" s="20"/>
      <c r="H11" s="20"/>
      <c r="I11" s="20"/>
      <c r="J11" s="20"/>
      <c r="K11" s="20"/>
      <c r="L11" s="1">
        <v>1500</v>
      </c>
      <c r="M11" s="16"/>
      <c r="N11" s="16"/>
      <c r="O11" s="16"/>
    </row>
    <row r="12" spans="1:20" ht="15" hidden="1" customHeight="1" x14ac:dyDescent="0.25">
      <c r="A12" s="4"/>
      <c r="B12" s="4"/>
      <c r="C12" s="20" t="s">
        <v>6</v>
      </c>
      <c r="D12" s="20"/>
      <c r="E12" s="20"/>
      <c r="F12" s="20"/>
      <c r="G12" s="20"/>
      <c r="H12" s="20"/>
      <c r="I12" s="20"/>
      <c r="J12" s="20"/>
      <c r="K12" s="20"/>
      <c r="L12" s="1">
        <v>0</v>
      </c>
      <c r="M12" s="16"/>
      <c r="N12" s="16"/>
      <c r="O12" s="16"/>
    </row>
    <row r="13" spans="1:20" ht="15" hidden="1" customHeight="1" x14ac:dyDescent="0.25">
      <c r="A13" s="4"/>
      <c r="B13" s="4"/>
      <c r="C13" s="20" t="s">
        <v>7</v>
      </c>
      <c r="D13" s="20"/>
      <c r="E13" s="20"/>
      <c r="F13" s="20"/>
      <c r="G13" s="20"/>
      <c r="H13" s="20"/>
      <c r="I13" s="20"/>
      <c r="J13" s="20"/>
      <c r="K13" s="20"/>
      <c r="L13" s="1">
        <v>0</v>
      </c>
      <c r="M13" s="16"/>
      <c r="N13" s="16"/>
      <c r="O13" s="16"/>
    </row>
    <row r="14" spans="1:20" ht="15" hidden="1" customHeight="1" x14ac:dyDescent="0.25">
      <c r="A14" s="4"/>
      <c r="B14" s="4"/>
      <c r="C14" s="20" t="s">
        <v>8</v>
      </c>
      <c r="D14" s="20"/>
      <c r="E14" s="20"/>
      <c r="F14" s="20"/>
      <c r="G14" s="20"/>
      <c r="H14" s="20"/>
      <c r="I14" s="20"/>
      <c r="J14" s="20"/>
      <c r="K14" s="20"/>
      <c r="L14" s="1">
        <v>0</v>
      </c>
      <c r="M14" s="16"/>
      <c r="N14" s="16"/>
      <c r="O14" s="16"/>
    </row>
    <row r="15" spans="1:20" ht="15" customHeight="1" x14ac:dyDescent="0.25">
      <c r="A15" s="4"/>
      <c r="B15" s="20" t="s">
        <v>9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14">
        <f>SUM(L16:L19)</f>
        <v>143798.59999999998</v>
      </c>
      <c r="N15" s="13"/>
      <c r="O15" s="16"/>
    </row>
    <row r="16" spans="1:20" ht="15" customHeight="1" x14ac:dyDescent="0.25">
      <c r="A16" s="4"/>
      <c r="B16" s="4"/>
      <c r="C16" s="20" t="s">
        <v>10</v>
      </c>
      <c r="D16" s="20"/>
      <c r="E16" s="20"/>
      <c r="F16" s="20"/>
      <c r="G16" s="20"/>
      <c r="H16" s="20"/>
      <c r="I16" s="20"/>
      <c r="J16" s="20"/>
      <c r="K16" s="20"/>
      <c r="L16" s="1">
        <v>5457.8</v>
      </c>
      <c r="M16" s="16"/>
      <c r="N16" s="16"/>
      <c r="O16" s="16"/>
    </row>
    <row r="17" spans="1:16" ht="15" customHeight="1" x14ac:dyDescent="0.25">
      <c r="A17" s="4"/>
      <c r="B17" s="4"/>
      <c r="C17" s="20" t="s">
        <v>11</v>
      </c>
      <c r="D17" s="20"/>
      <c r="E17" s="20"/>
      <c r="F17" s="20"/>
      <c r="G17" s="20"/>
      <c r="H17" s="20"/>
      <c r="I17" s="20"/>
      <c r="J17" s="20"/>
      <c r="K17" s="20"/>
      <c r="L17" s="1">
        <v>138217.1</v>
      </c>
      <c r="M17" s="16"/>
      <c r="N17" s="16"/>
      <c r="O17" s="16"/>
    </row>
    <row r="18" spans="1:16" ht="15" customHeight="1" x14ac:dyDescent="0.25">
      <c r="A18" s="4"/>
      <c r="B18" s="4"/>
      <c r="C18" s="20" t="s">
        <v>12</v>
      </c>
      <c r="D18" s="20"/>
      <c r="E18" s="20"/>
      <c r="F18" s="20"/>
      <c r="G18" s="20"/>
      <c r="H18" s="20"/>
      <c r="I18" s="20"/>
      <c r="J18" s="20"/>
      <c r="K18" s="20"/>
      <c r="L18" s="1">
        <v>5176.8</v>
      </c>
      <c r="M18" s="16"/>
      <c r="N18" s="16"/>
      <c r="O18" s="16"/>
    </row>
    <row r="19" spans="1:16" ht="15" customHeight="1" x14ac:dyDescent="0.25">
      <c r="A19" s="4"/>
      <c r="B19" s="4"/>
      <c r="C19" s="20" t="s">
        <v>13</v>
      </c>
      <c r="D19" s="20"/>
      <c r="E19" s="20"/>
      <c r="F19" s="20"/>
      <c r="G19" s="20"/>
      <c r="H19" s="20"/>
      <c r="I19" s="20"/>
      <c r="J19" s="20"/>
      <c r="K19" s="20"/>
      <c r="L19" s="1">
        <v>-5053.1000000000004</v>
      </c>
      <c r="M19" s="16"/>
      <c r="N19" s="16"/>
      <c r="O19" s="16"/>
    </row>
    <row r="20" spans="1:16" ht="15" customHeight="1" x14ac:dyDescent="0.25">
      <c r="A20" s="24" t="s">
        <v>14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1"/>
      <c r="M20" s="13"/>
      <c r="N20" s="13"/>
      <c r="O20" s="15">
        <f>SUM(M22:M33)</f>
        <v>2578.9</v>
      </c>
      <c r="P20" s="2"/>
    </row>
    <row r="21" spans="1:16" ht="15" hidden="1" customHeight="1" x14ac:dyDescent="0.25">
      <c r="A21" s="4"/>
      <c r="B21" s="20" t="s">
        <v>15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13">
        <v>0</v>
      </c>
      <c r="N21" s="13"/>
      <c r="O21" s="16"/>
    </row>
    <row r="22" spans="1:16" ht="15" customHeight="1" x14ac:dyDescent="0.25">
      <c r="A22" s="4"/>
      <c r="B22" s="20" t="s">
        <v>102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13">
        <v>483.1</v>
      </c>
      <c r="N22" s="13"/>
      <c r="O22" s="16"/>
    </row>
    <row r="23" spans="1:16" ht="15" customHeight="1" x14ac:dyDescent="0.25">
      <c r="A23" s="4"/>
      <c r="B23" s="20" t="s">
        <v>16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13">
        <v>55.7</v>
      </c>
      <c r="N23" s="13"/>
      <c r="O23" s="16"/>
    </row>
    <row r="24" spans="1:16" ht="15" customHeight="1" x14ac:dyDescent="0.25">
      <c r="A24" s="4"/>
      <c r="B24" s="20" t="s">
        <v>17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13">
        <v>359</v>
      </c>
      <c r="N24" s="13"/>
      <c r="O24" s="16"/>
    </row>
    <row r="25" spans="1:16" ht="15" customHeight="1" x14ac:dyDescent="0.25">
      <c r="A25" s="4"/>
      <c r="B25" s="20" t="s">
        <v>18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13">
        <f>SUM(L28:L32)</f>
        <v>1748.6999999999998</v>
      </c>
      <c r="N25" s="13"/>
      <c r="O25" s="16"/>
    </row>
    <row r="26" spans="1:16" ht="15" hidden="1" customHeight="1" x14ac:dyDescent="0.25">
      <c r="A26" s="4"/>
      <c r="B26" s="4"/>
      <c r="C26" s="20" t="s">
        <v>19</v>
      </c>
      <c r="D26" s="20"/>
      <c r="E26" s="20"/>
      <c r="F26" s="20"/>
      <c r="G26" s="20"/>
      <c r="H26" s="20"/>
      <c r="I26" s="20"/>
      <c r="J26" s="20"/>
      <c r="K26" s="20"/>
      <c r="L26" s="1">
        <v>0</v>
      </c>
      <c r="M26" s="16"/>
      <c r="N26" s="16"/>
      <c r="O26" s="16"/>
    </row>
    <row r="27" spans="1:16" ht="15" hidden="1" customHeight="1" x14ac:dyDescent="0.25">
      <c r="A27" s="4"/>
      <c r="B27" s="4"/>
      <c r="C27" s="20" t="s">
        <v>20</v>
      </c>
      <c r="D27" s="20"/>
      <c r="E27" s="20"/>
      <c r="F27" s="20"/>
      <c r="G27" s="20"/>
      <c r="H27" s="20"/>
      <c r="I27" s="20"/>
      <c r="J27" s="20"/>
      <c r="K27" s="20"/>
      <c r="L27" s="1">
        <v>0</v>
      </c>
      <c r="M27" s="16"/>
      <c r="N27" s="16"/>
      <c r="O27" s="16"/>
    </row>
    <row r="28" spans="1:16" ht="15" customHeight="1" x14ac:dyDescent="0.25">
      <c r="A28" s="4"/>
      <c r="B28" s="4"/>
      <c r="C28" s="20" t="s">
        <v>21</v>
      </c>
      <c r="D28" s="20"/>
      <c r="E28" s="20"/>
      <c r="F28" s="20"/>
      <c r="G28" s="20"/>
      <c r="H28" s="20"/>
      <c r="I28" s="20"/>
      <c r="J28" s="20"/>
      <c r="K28" s="20"/>
      <c r="L28" s="1">
        <v>27.1</v>
      </c>
      <c r="M28" s="16"/>
      <c r="N28" s="16"/>
      <c r="O28" s="16"/>
    </row>
    <row r="29" spans="1:16" ht="15" customHeight="1" x14ac:dyDescent="0.25">
      <c r="A29" s="4"/>
      <c r="B29" s="4"/>
      <c r="C29" s="20" t="s">
        <v>116</v>
      </c>
      <c r="D29" s="20"/>
      <c r="E29" s="20"/>
      <c r="F29" s="20"/>
      <c r="G29" s="20"/>
      <c r="H29" s="20"/>
      <c r="I29" s="20"/>
      <c r="J29" s="20"/>
      <c r="K29" s="20"/>
      <c r="L29" s="1">
        <v>219.1</v>
      </c>
      <c r="M29" s="16"/>
      <c r="N29" s="16"/>
      <c r="O29" s="16"/>
    </row>
    <row r="30" spans="1:16" ht="15" customHeight="1" x14ac:dyDescent="0.25">
      <c r="A30" s="4"/>
      <c r="B30" s="4"/>
      <c r="C30" s="20" t="s">
        <v>22</v>
      </c>
      <c r="D30" s="20"/>
      <c r="E30" s="20"/>
      <c r="F30" s="20"/>
      <c r="G30" s="20"/>
      <c r="H30" s="20"/>
      <c r="I30" s="20"/>
      <c r="J30" s="20"/>
      <c r="K30" s="20"/>
      <c r="L30" s="1">
        <v>7.1</v>
      </c>
      <c r="M30" s="16"/>
      <c r="N30" s="16"/>
      <c r="O30" s="16"/>
    </row>
    <row r="31" spans="1:16" ht="15" customHeight="1" x14ac:dyDescent="0.25">
      <c r="A31" s="4"/>
      <c r="B31" s="4"/>
      <c r="C31" s="20" t="s">
        <v>23</v>
      </c>
      <c r="D31" s="20"/>
      <c r="E31" s="20"/>
      <c r="F31" s="20"/>
      <c r="G31" s="20"/>
      <c r="H31" s="20"/>
      <c r="I31" s="20"/>
      <c r="J31" s="20"/>
      <c r="K31" s="20"/>
      <c r="L31" s="1">
        <v>546.6</v>
      </c>
      <c r="M31" s="16"/>
      <c r="N31" s="16"/>
      <c r="O31" s="16"/>
    </row>
    <row r="32" spans="1:16" ht="15" customHeight="1" x14ac:dyDescent="0.25">
      <c r="A32" s="4"/>
      <c r="B32" s="4"/>
      <c r="C32" s="4" t="s">
        <v>105</v>
      </c>
      <c r="D32" s="4"/>
      <c r="E32" s="4"/>
      <c r="F32" s="4"/>
      <c r="G32" s="4"/>
      <c r="H32" s="4"/>
      <c r="I32" s="4"/>
      <c r="J32" s="4"/>
      <c r="K32" s="4"/>
      <c r="L32" s="1">
        <v>948.8</v>
      </c>
      <c r="M32" s="16"/>
      <c r="N32" s="16"/>
      <c r="O32" s="16"/>
    </row>
    <row r="33" spans="1:16" ht="15" customHeight="1" x14ac:dyDescent="0.25">
      <c r="A33" s="4"/>
      <c r="B33" s="20" t="s">
        <v>24</v>
      </c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13">
        <v>-67.599999999999994</v>
      </c>
      <c r="N33" s="13"/>
      <c r="O33" s="16"/>
    </row>
    <row r="34" spans="1:16" ht="15" hidden="1" customHeight="1" x14ac:dyDescent="0.25">
      <c r="A34" s="4"/>
      <c r="B34" s="20" t="s">
        <v>25</v>
      </c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13">
        <v>0</v>
      </c>
      <c r="N34" s="13"/>
      <c r="O34" s="16"/>
    </row>
    <row r="35" spans="1:16" ht="21" customHeight="1" x14ac:dyDescent="0.25">
      <c r="A35" s="24" t="s">
        <v>26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1"/>
      <c r="M35" s="13"/>
      <c r="N35" s="13"/>
      <c r="O35" s="15">
        <f>+M41+M51+M40</f>
        <v>9251.0999999999985</v>
      </c>
      <c r="P35" s="2"/>
    </row>
    <row r="36" spans="1:16" ht="15" hidden="1" customHeight="1" x14ac:dyDescent="0.25">
      <c r="A36" s="4"/>
      <c r="B36" s="20" t="s">
        <v>27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13">
        <v>0</v>
      </c>
      <c r="N36" s="13"/>
      <c r="O36" s="16"/>
    </row>
    <row r="37" spans="1:16" ht="15" hidden="1" customHeight="1" x14ac:dyDescent="0.25">
      <c r="A37" s="4"/>
      <c r="B37" s="4"/>
      <c r="C37" s="20" t="s">
        <v>28</v>
      </c>
      <c r="D37" s="20"/>
      <c r="E37" s="20"/>
      <c r="F37" s="20"/>
      <c r="G37" s="20"/>
      <c r="H37" s="20"/>
      <c r="I37" s="20"/>
      <c r="J37" s="20"/>
      <c r="K37" s="20"/>
      <c r="L37" s="1">
        <v>0</v>
      </c>
      <c r="M37" s="16"/>
      <c r="N37" s="16"/>
      <c r="O37" s="16"/>
    </row>
    <row r="38" spans="1:16" ht="15" hidden="1" customHeight="1" x14ac:dyDescent="0.25">
      <c r="A38" s="4"/>
      <c r="B38" s="4"/>
      <c r="C38" s="20" t="s">
        <v>29</v>
      </c>
      <c r="D38" s="20"/>
      <c r="E38" s="20"/>
      <c r="F38" s="20"/>
      <c r="G38" s="20"/>
      <c r="H38" s="20"/>
      <c r="I38" s="20"/>
      <c r="J38" s="20"/>
      <c r="K38" s="20"/>
      <c r="L38" s="1">
        <v>0</v>
      </c>
      <c r="M38" s="16"/>
      <c r="N38" s="16"/>
      <c r="O38" s="16"/>
    </row>
    <row r="39" spans="1:16" ht="15" hidden="1" customHeight="1" x14ac:dyDescent="0.25">
      <c r="A39" s="4"/>
      <c r="B39" s="4"/>
      <c r="C39" s="20" t="s">
        <v>30</v>
      </c>
      <c r="D39" s="20"/>
      <c r="E39" s="20"/>
      <c r="F39" s="20"/>
      <c r="G39" s="20"/>
      <c r="H39" s="20"/>
      <c r="I39" s="20"/>
      <c r="J39" s="20"/>
      <c r="K39" s="20"/>
      <c r="L39" s="1">
        <v>0</v>
      </c>
      <c r="M39" s="16"/>
      <c r="N39" s="16"/>
      <c r="O39" s="16"/>
    </row>
    <row r="40" spans="1:16" ht="15" customHeight="1" x14ac:dyDescent="0.25">
      <c r="A40" s="4"/>
      <c r="B40" s="20" t="s">
        <v>106</v>
      </c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16">
        <v>63.1</v>
      </c>
      <c r="N40" s="16"/>
      <c r="O40" s="16"/>
    </row>
    <row r="41" spans="1:16" ht="15" customHeight="1" x14ac:dyDescent="0.25">
      <c r="A41" s="4"/>
      <c r="B41" s="20" t="s">
        <v>31</v>
      </c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13">
        <f>SUM(L42:L50)</f>
        <v>6975.0999999999985</v>
      </c>
      <c r="N41" s="13"/>
      <c r="O41" s="16"/>
    </row>
    <row r="42" spans="1:16" ht="15" customHeight="1" x14ac:dyDescent="0.25">
      <c r="A42" s="4"/>
      <c r="B42" s="4"/>
      <c r="C42" s="20" t="s">
        <v>32</v>
      </c>
      <c r="D42" s="20"/>
      <c r="E42" s="20"/>
      <c r="F42" s="20"/>
      <c r="G42" s="20"/>
      <c r="H42" s="20"/>
      <c r="I42" s="20"/>
      <c r="J42" s="20"/>
      <c r="K42" s="20"/>
      <c r="L42" s="1">
        <v>4984.3999999999996</v>
      </c>
      <c r="M42" s="16"/>
      <c r="N42" s="16"/>
      <c r="O42" s="16"/>
    </row>
    <row r="43" spans="1:16" ht="15" customHeight="1" x14ac:dyDescent="0.25">
      <c r="A43" s="4"/>
      <c r="B43" s="4"/>
      <c r="C43" s="20" t="s">
        <v>33</v>
      </c>
      <c r="D43" s="20"/>
      <c r="E43" s="20"/>
      <c r="F43" s="20"/>
      <c r="G43" s="20"/>
      <c r="H43" s="20"/>
      <c r="I43" s="20"/>
      <c r="J43" s="20"/>
      <c r="K43" s="20"/>
      <c r="L43" s="1">
        <v>2402.5</v>
      </c>
      <c r="M43" s="16"/>
      <c r="N43" s="16"/>
      <c r="O43" s="16"/>
    </row>
    <row r="44" spans="1:16" ht="15" customHeight="1" x14ac:dyDescent="0.25">
      <c r="A44" s="4"/>
      <c r="B44" s="4"/>
      <c r="C44" s="20" t="s">
        <v>34</v>
      </c>
      <c r="D44" s="20"/>
      <c r="E44" s="20"/>
      <c r="F44" s="20"/>
      <c r="G44" s="20"/>
      <c r="H44" s="20"/>
      <c r="I44" s="20"/>
      <c r="J44" s="20"/>
      <c r="K44" s="20"/>
      <c r="L44" s="1">
        <v>540.6</v>
      </c>
      <c r="M44" s="16"/>
      <c r="N44" s="16"/>
      <c r="O44" s="16"/>
    </row>
    <row r="45" spans="1:16" ht="15" customHeight="1" x14ac:dyDescent="0.25">
      <c r="A45" s="4"/>
      <c r="B45" s="4"/>
      <c r="C45" s="20" t="s">
        <v>35</v>
      </c>
      <c r="D45" s="20"/>
      <c r="E45" s="20"/>
      <c r="F45" s="20"/>
      <c r="G45" s="20"/>
      <c r="H45" s="20"/>
      <c r="I45" s="20"/>
      <c r="J45" s="20"/>
      <c r="K45" s="20"/>
      <c r="L45" s="1">
        <v>706.3</v>
      </c>
      <c r="M45" s="16"/>
      <c r="N45" s="16"/>
      <c r="O45" s="16"/>
    </row>
    <row r="46" spans="1:16" ht="15" hidden="1" customHeight="1" x14ac:dyDescent="0.25">
      <c r="A46" s="4"/>
      <c r="B46" s="4"/>
      <c r="C46" s="20" t="s">
        <v>36</v>
      </c>
      <c r="D46" s="20"/>
      <c r="E46" s="20"/>
      <c r="F46" s="20"/>
      <c r="G46" s="20"/>
      <c r="H46" s="20"/>
      <c r="I46" s="20"/>
      <c r="J46" s="20"/>
      <c r="K46" s="20"/>
      <c r="L46" s="1">
        <v>0</v>
      </c>
      <c r="M46" s="16"/>
      <c r="N46" s="16"/>
      <c r="O46" s="16"/>
    </row>
    <row r="47" spans="1:16" ht="15" customHeight="1" x14ac:dyDescent="0.25">
      <c r="A47" s="4"/>
      <c r="B47" s="4"/>
      <c r="C47" s="20" t="s">
        <v>37</v>
      </c>
      <c r="D47" s="20"/>
      <c r="E47" s="20"/>
      <c r="F47" s="20"/>
      <c r="G47" s="20"/>
      <c r="H47" s="20"/>
      <c r="I47" s="20"/>
      <c r="J47" s="20"/>
      <c r="K47" s="20"/>
      <c r="L47" s="1">
        <v>0.4</v>
      </c>
      <c r="M47" s="16"/>
      <c r="N47" s="16"/>
      <c r="O47" s="16"/>
    </row>
    <row r="48" spans="1:16" ht="15" customHeight="1" x14ac:dyDescent="0.25">
      <c r="A48" s="4"/>
      <c r="B48" s="4"/>
      <c r="C48" s="20" t="s">
        <v>107</v>
      </c>
      <c r="D48" s="20"/>
      <c r="E48" s="20"/>
      <c r="F48" s="20"/>
      <c r="G48" s="20"/>
      <c r="H48" s="20"/>
      <c r="I48" s="20"/>
      <c r="J48" s="20"/>
      <c r="K48" s="20"/>
      <c r="L48" s="1">
        <v>500.4</v>
      </c>
      <c r="M48" s="16"/>
      <c r="N48" s="16"/>
      <c r="O48" s="16"/>
    </row>
    <row r="49" spans="1:16" ht="15" customHeight="1" x14ac:dyDescent="0.25">
      <c r="A49" s="4"/>
      <c r="B49" s="4"/>
      <c r="C49" s="25" t="s">
        <v>39</v>
      </c>
      <c r="D49" s="25"/>
      <c r="E49" s="25"/>
      <c r="F49" s="25"/>
      <c r="G49" s="25"/>
      <c r="H49" s="25"/>
      <c r="I49" s="25"/>
      <c r="J49" s="25"/>
      <c r="K49" s="25"/>
      <c r="L49" s="1">
        <v>731.9</v>
      </c>
      <c r="M49" s="16"/>
      <c r="N49" s="16"/>
      <c r="O49" s="16"/>
    </row>
    <row r="50" spans="1:16" ht="15" customHeight="1" x14ac:dyDescent="0.25">
      <c r="A50" s="4"/>
      <c r="B50" s="4"/>
      <c r="C50" s="20" t="s">
        <v>38</v>
      </c>
      <c r="D50" s="20"/>
      <c r="E50" s="20"/>
      <c r="F50" s="20"/>
      <c r="G50" s="20"/>
      <c r="H50" s="20"/>
      <c r="I50" s="20"/>
      <c r="J50" s="20"/>
      <c r="K50" s="20"/>
      <c r="L50" s="1">
        <v>-2891.4</v>
      </c>
      <c r="M50" s="16"/>
      <c r="N50" s="16"/>
      <c r="O50" s="16"/>
    </row>
    <row r="51" spans="1:16" ht="15" customHeight="1" x14ac:dyDescent="0.25">
      <c r="A51" s="4"/>
      <c r="B51" s="20" t="s">
        <v>104</v>
      </c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13">
        <f>SUM(L52:L53)</f>
        <v>2212.8999999999996</v>
      </c>
      <c r="N51" s="13"/>
      <c r="O51" s="16"/>
    </row>
    <row r="52" spans="1:16" ht="15" customHeight="1" x14ac:dyDescent="0.25">
      <c r="A52" s="4"/>
      <c r="B52" s="4"/>
      <c r="C52" s="20" t="s">
        <v>108</v>
      </c>
      <c r="D52" s="20"/>
      <c r="E52" s="20"/>
      <c r="F52" s="20"/>
      <c r="G52" s="20"/>
      <c r="H52" s="20"/>
      <c r="I52" s="20"/>
      <c r="J52" s="20"/>
      <c r="K52" s="20"/>
      <c r="L52" s="1">
        <v>3227.2</v>
      </c>
      <c r="M52" s="16"/>
      <c r="N52" s="16"/>
      <c r="O52" s="16"/>
    </row>
    <row r="53" spans="1:16" ht="15" customHeight="1" x14ac:dyDescent="0.25">
      <c r="A53" s="4"/>
      <c r="B53" s="4"/>
      <c r="C53" s="20" t="s">
        <v>109</v>
      </c>
      <c r="D53" s="20"/>
      <c r="E53" s="20"/>
      <c r="F53" s="20"/>
      <c r="G53" s="20"/>
      <c r="H53" s="20"/>
      <c r="I53" s="20"/>
      <c r="J53" s="20"/>
      <c r="K53" s="20"/>
      <c r="L53" s="1">
        <v>-1014.3</v>
      </c>
      <c r="M53" s="16"/>
      <c r="N53" s="16"/>
      <c r="O53" s="16"/>
    </row>
    <row r="54" spans="1:16" ht="15" hidden="1" customHeight="1" x14ac:dyDescent="0.25">
      <c r="A54" s="4"/>
      <c r="B54" s="4"/>
      <c r="C54" s="20" t="s">
        <v>40</v>
      </c>
      <c r="D54" s="20"/>
      <c r="E54" s="20"/>
      <c r="F54" s="20"/>
      <c r="G54" s="20"/>
      <c r="H54" s="20"/>
      <c r="I54" s="20"/>
      <c r="J54" s="20"/>
      <c r="K54" s="20"/>
      <c r="L54" s="1">
        <v>0</v>
      </c>
      <c r="M54" s="16"/>
      <c r="N54" s="16"/>
      <c r="O54" s="16"/>
    </row>
    <row r="55" spans="1:16" ht="15" customHeight="1" thickBot="1" x14ac:dyDescent="0.3">
      <c r="A55" s="24" t="s">
        <v>41</v>
      </c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1"/>
      <c r="M55" s="13"/>
      <c r="N55" s="13"/>
      <c r="O55" s="17">
        <f>+O6+O20+O35</f>
        <v>184795.99999999997</v>
      </c>
    </row>
    <row r="56" spans="1:16" ht="15" hidden="1" customHeight="1" x14ac:dyDescent="0.25">
      <c r="A56" s="26" t="s">
        <v>42</v>
      </c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1"/>
      <c r="M56" s="13"/>
      <c r="N56" s="13"/>
      <c r="O56" s="15">
        <v>0</v>
      </c>
      <c r="P56" s="2"/>
    </row>
    <row r="57" spans="1:16" ht="15" hidden="1" customHeight="1" x14ac:dyDescent="0.25">
      <c r="A57" s="12"/>
      <c r="B57" s="20" t="s">
        <v>43</v>
      </c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13">
        <v>0</v>
      </c>
      <c r="N57" s="13"/>
      <c r="O57" s="16"/>
    </row>
    <row r="58" spans="1:16" ht="15" hidden="1" customHeight="1" x14ac:dyDescent="0.25">
      <c r="A58" s="12"/>
      <c r="B58" s="20" t="s">
        <v>44</v>
      </c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13">
        <v>0</v>
      </c>
      <c r="N58" s="13"/>
      <c r="O58" s="16"/>
    </row>
    <row r="59" spans="1:16" ht="15" hidden="1" customHeight="1" x14ac:dyDescent="0.25">
      <c r="A59" s="12"/>
      <c r="B59" s="20" t="s">
        <v>45</v>
      </c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13">
        <v>0</v>
      </c>
      <c r="N59" s="13"/>
      <c r="O59" s="16"/>
    </row>
    <row r="60" spans="1:16" ht="15" hidden="1" customHeight="1" x14ac:dyDescent="0.25">
      <c r="A60" s="12"/>
      <c r="B60" s="20" t="s">
        <v>44</v>
      </c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13">
        <v>0</v>
      </c>
      <c r="N60" s="13"/>
      <c r="O60" s="16"/>
    </row>
    <row r="61" spans="1:16" ht="15" hidden="1" customHeight="1" x14ac:dyDescent="0.25">
      <c r="A61" s="12"/>
      <c r="B61" s="20" t="s">
        <v>46</v>
      </c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13">
        <v>0</v>
      </c>
      <c r="N61" s="13"/>
      <c r="O61" s="16"/>
    </row>
    <row r="62" spans="1:16" ht="15" hidden="1" customHeight="1" x14ac:dyDescent="0.25">
      <c r="A62" s="12"/>
      <c r="B62" s="20" t="s">
        <v>44</v>
      </c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13">
        <v>0</v>
      </c>
      <c r="N62" s="13"/>
      <c r="O62" s="16"/>
    </row>
    <row r="63" spans="1:16" ht="20.25" customHeight="1" thickTop="1" x14ac:dyDescent="0.25">
      <c r="A63" s="24" t="s">
        <v>47</v>
      </c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1"/>
      <c r="M63" s="13"/>
      <c r="N63" s="13"/>
      <c r="O63" s="15">
        <f>SUM(M64:M65)</f>
        <v>87199.2</v>
      </c>
      <c r="P63" s="2"/>
    </row>
    <row r="64" spans="1:16" ht="15" customHeight="1" x14ac:dyDescent="0.25">
      <c r="A64" s="4"/>
      <c r="B64" s="20" t="s">
        <v>48</v>
      </c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13">
        <v>64335.6</v>
      </c>
      <c r="N64" s="13"/>
      <c r="O64" s="16"/>
    </row>
    <row r="65" spans="1:16" ht="15" customHeight="1" x14ac:dyDescent="0.25">
      <c r="A65" s="4"/>
      <c r="B65" s="20" t="s">
        <v>49</v>
      </c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14">
        <v>22863.599999999999</v>
      </c>
      <c r="N65" s="13"/>
      <c r="O65" s="16"/>
    </row>
    <row r="66" spans="1:16" ht="1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19"/>
      <c r="N66" s="13"/>
      <c r="O66" s="16"/>
    </row>
    <row r="67" spans="1:16" ht="15" customHeight="1" x14ac:dyDescent="0.25">
      <c r="A67" s="24" t="s">
        <v>50</v>
      </c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6"/>
      <c r="M67" s="16"/>
      <c r="N67" s="16"/>
      <c r="O67" s="16"/>
    </row>
    <row r="68" spans="1:16" ht="18" customHeight="1" x14ac:dyDescent="0.25">
      <c r="A68" s="24" t="s">
        <v>51</v>
      </c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1"/>
      <c r="M68" s="13"/>
      <c r="N68" s="13"/>
      <c r="O68" s="15">
        <f>+M69+M75+M79+M80</f>
        <v>157904.9</v>
      </c>
      <c r="P68" s="2"/>
    </row>
    <row r="69" spans="1:16" ht="15" customHeight="1" x14ac:dyDescent="0.25">
      <c r="A69" s="4"/>
      <c r="B69" s="20" t="s">
        <v>52</v>
      </c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13">
        <f>SUM(L70:L74)</f>
        <v>96597.3</v>
      </c>
      <c r="N69" s="13"/>
      <c r="O69" s="16"/>
    </row>
    <row r="70" spans="1:16" ht="15" customHeight="1" x14ac:dyDescent="0.25">
      <c r="A70" s="4"/>
      <c r="B70" s="4"/>
      <c r="C70" s="20" t="s">
        <v>53</v>
      </c>
      <c r="D70" s="20"/>
      <c r="E70" s="20"/>
      <c r="F70" s="20"/>
      <c r="G70" s="20"/>
      <c r="H70" s="20"/>
      <c r="I70" s="20"/>
      <c r="J70" s="20"/>
      <c r="K70" s="20"/>
      <c r="L70" s="1">
        <v>6600.6</v>
      </c>
      <c r="M70" s="16"/>
      <c r="N70" s="16"/>
      <c r="O70" s="16"/>
    </row>
    <row r="71" spans="1:16" ht="15" customHeight="1" x14ac:dyDescent="0.25">
      <c r="A71" s="4"/>
      <c r="B71" s="4"/>
      <c r="C71" s="20" t="s">
        <v>54</v>
      </c>
      <c r="D71" s="20"/>
      <c r="E71" s="20"/>
      <c r="F71" s="20"/>
      <c r="G71" s="20"/>
      <c r="H71" s="20"/>
      <c r="I71" s="20"/>
      <c r="J71" s="20"/>
      <c r="K71" s="20"/>
      <c r="L71" s="1">
        <f>16643.2+6.1</f>
        <v>16649.3</v>
      </c>
      <c r="M71" s="16"/>
      <c r="N71" s="16"/>
      <c r="O71" s="16"/>
    </row>
    <row r="72" spans="1:16" ht="15" customHeight="1" x14ac:dyDescent="0.25">
      <c r="A72" s="4"/>
      <c r="B72" s="4"/>
      <c r="C72" s="20" t="s">
        <v>55</v>
      </c>
      <c r="D72" s="20"/>
      <c r="E72" s="20"/>
      <c r="F72" s="20"/>
      <c r="G72" s="20"/>
      <c r="H72" s="20"/>
      <c r="I72" s="20"/>
      <c r="J72" s="20"/>
      <c r="K72" s="20"/>
      <c r="L72" s="1">
        <v>63337.5</v>
      </c>
      <c r="M72" s="16"/>
      <c r="N72" s="16"/>
      <c r="O72" s="16"/>
    </row>
    <row r="73" spans="1:16" ht="15" customHeight="1" x14ac:dyDescent="0.25">
      <c r="A73" s="4"/>
      <c r="B73" s="4"/>
      <c r="C73" s="20" t="s">
        <v>56</v>
      </c>
      <c r="D73" s="20"/>
      <c r="E73" s="20"/>
      <c r="F73" s="20"/>
      <c r="G73" s="20"/>
      <c r="H73" s="20"/>
      <c r="I73" s="20"/>
      <c r="J73" s="20"/>
      <c r="K73" s="20"/>
      <c r="L73" s="1">
        <v>8791.6</v>
      </c>
      <c r="M73" s="16"/>
      <c r="N73" s="16"/>
      <c r="O73" s="16"/>
    </row>
    <row r="74" spans="1:16" ht="15" customHeight="1" x14ac:dyDescent="0.25">
      <c r="A74" s="4"/>
      <c r="B74" s="4"/>
      <c r="C74" s="20" t="s">
        <v>57</v>
      </c>
      <c r="D74" s="20"/>
      <c r="E74" s="20"/>
      <c r="F74" s="20"/>
      <c r="G74" s="20"/>
      <c r="H74" s="20"/>
      <c r="I74" s="20"/>
      <c r="J74" s="20"/>
      <c r="K74" s="20"/>
      <c r="L74" s="1">
        <v>1218.3</v>
      </c>
      <c r="M74" s="16"/>
      <c r="N74" s="16"/>
      <c r="O74" s="16"/>
    </row>
    <row r="75" spans="1:16" ht="15" customHeight="1" x14ac:dyDescent="0.25">
      <c r="A75" s="4"/>
      <c r="B75" s="20" t="s">
        <v>9</v>
      </c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13">
        <f>SUM(L76:L78)</f>
        <v>44555</v>
      </c>
      <c r="N75" s="13"/>
      <c r="O75" s="16"/>
    </row>
    <row r="76" spans="1:16" ht="15" customHeight="1" x14ac:dyDescent="0.25">
      <c r="A76" s="4"/>
      <c r="B76" s="4"/>
      <c r="C76" s="20" t="s">
        <v>10</v>
      </c>
      <c r="D76" s="20"/>
      <c r="E76" s="20"/>
      <c r="F76" s="20"/>
      <c r="G76" s="20"/>
      <c r="H76" s="20"/>
      <c r="I76" s="20"/>
      <c r="J76" s="20"/>
      <c r="K76" s="20"/>
      <c r="L76" s="1">
        <v>3008</v>
      </c>
      <c r="M76" s="16"/>
      <c r="N76" s="16"/>
      <c r="O76" s="16"/>
    </row>
    <row r="77" spans="1:16" ht="15" customHeight="1" x14ac:dyDescent="0.25">
      <c r="A77" s="4"/>
      <c r="B77" s="4"/>
      <c r="C77" s="20" t="s">
        <v>11</v>
      </c>
      <c r="D77" s="20"/>
      <c r="E77" s="20"/>
      <c r="F77" s="20"/>
      <c r="G77" s="20"/>
      <c r="H77" s="20"/>
      <c r="I77" s="20"/>
      <c r="J77" s="20"/>
      <c r="K77" s="20"/>
      <c r="L77" s="1">
        <v>38913.5</v>
      </c>
      <c r="M77" s="16"/>
      <c r="N77" s="16"/>
      <c r="O77" s="16"/>
    </row>
    <row r="78" spans="1:16" ht="15" customHeight="1" x14ac:dyDescent="0.25">
      <c r="A78" s="4"/>
      <c r="B78" s="4"/>
      <c r="C78" s="20" t="s">
        <v>58</v>
      </c>
      <c r="D78" s="20"/>
      <c r="E78" s="20"/>
      <c r="F78" s="20"/>
      <c r="G78" s="20"/>
      <c r="H78" s="20"/>
      <c r="I78" s="20"/>
      <c r="J78" s="20"/>
      <c r="K78" s="20"/>
      <c r="L78" s="1">
        <v>2633.5</v>
      </c>
      <c r="M78" s="16"/>
      <c r="N78" s="16"/>
      <c r="O78" s="16"/>
    </row>
    <row r="79" spans="1:16" ht="15" customHeight="1" x14ac:dyDescent="0.25">
      <c r="A79" s="4"/>
      <c r="B79" s="20" t="s">
        <v>59</v>
      </c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13">
        <v>1384.9</v>
      </c>
      <c r="N79" s="13"/>
      <c r="O79" s="16"/>
    </row>
    <row r="80" spans="1:16" ht="15" customHeight="1" x14ac:dyDescent="0.25">
      <c r="A80" s="4"/>
      <c r="B80" s="20" t="s">
        <v>60</v>
      </c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13">
        <v>15367.7</v>
      </c>
      <c r="N80" s="13"/>
      <c r="O80" s="16"/>
    </row>
    <row r="81" spans="1:16" ht="15" hidden="1" customHeight="1" x14ac:dyDescent="0.25">
      <c r="A81" s="4"/>
      <c r="B81" s="20" t="s">
        <v>61</v>
      </c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14">
        <v>0</v>
      </c>
      <c r="N81" s="13"/>
      <c r="O81" s="16"/>
    </row>
    <row r="82" spans="1:16" ht="15" hidden="1" customHeight="1" x14ac:dyDescent="0.25">
      <c r="A82" s="4"/>
      <c r="B82" s="20" t="s">
        <v>62</v>
      </c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13">
        <v>0</v>
      </c>
      <c r="N82" s="13"/>
      <c r="O82" s="16"/>
    </row>
    <row r="83" spans="1:16" ht="1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13"/>
      <c r="N83" s="13"/>
      <c r="O83" s="16"/>
    </row>
    <row r="84" spans="1:16" ht="15" customHeight="1" x14ac:dyDescent="0.25">
      <c r="A84" s="24" t="s">
        <v>63</v>
      </c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1"/>
      <c r="M84" s="13"/>
      <c r="N84" s="13"/>
      <c r="O84" s="15">
        <f>+M86+M94+M100+M101</f>
        <v>2157</v>
      </c>
      <c r="P84" s="2"/>
    </row>
    <row r="85" spans="1:16" ht="15" hidden="1" customHeight="1" x14ac:dyDescent="0.25">
      <c r="A85" s="4"/>
      <c r="B85" s="20" t="s">
        <v>15</v>
      </c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13">
        <v>0</v>
      </c>
      <c r="N85" s="13"/>
      <c r="O85" s="16"/>
    </row>
    <row r="86" spans="1:16" ht="20.25" customHeight="1" x14ac:dyDescent="0.25">
      <c r="A86" s="4"/>
      <c r="B86" s="20" t="s">
        <v>64</v>
      </c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13">
        <f>SUM(L87:L93)</f>
        <v>1093.0999999999999</v>
      </c>
      <c r="N86" s="13"/>
      <c r="O86" s="16"/>
    </row>
    <row r="87" spans="1:16" ht="15" customHeight="1" x14ac:dyDescent="0.25">
      <c r="A87" s="4"/>
      <c r="B87" s="4"/>
      <c r="C87" s="20" t="s">
        <v>65</v>
      </c>
      <c r="D87" s="20"/>
      <c r="E87" s="20"/>
      <c r="F87" s="20"/>
      <c r="G87" s="20"/>
      <c r="H87" s="20"/>
      <c r="I87" s="20"/>
      <c r="J87" s="20"/>
      <c r="K87" s="20"/>
      <c r="L87" s="1">
        <v>116.4</v>
      </c>
      <c r="M87" s="16"/>
      <c r="N87" s="16"/>
      <c r="O87" s="16"/>
    </row>
    <row r="88" spans="1:16" ht="15" hidden="1" customHeight="1" x14ac:dyDescent="0.25">
      <c r="A88" s="4"/>
      <c r="B88" s="4"/>
      <c r="C88" s="20" t="s">
        <v>66</v>
      </c>
      <c r="D88" s="20"/>
      <c r="E88" s="20"/>
      <c r="F88" s="20"/>
      <c r="G88" s="20"/>
      <c r="H88" s="20"/>
      <c r="I88" s="20"/>
      <c r="J88" s="20"/>
      <c r="K88" s="20"/>
      <c r="L88" s="1">
        <v>0</v>
      </c>
      <c r="M88" s="16"/>
      <c r="N88" s="16"/>
      <c r="O88" s="16"/>
    </row>
    <row r="89" spans="1:16" ht="15" customHeight="1" x14ac:dyDescent="0.25">
      <c r="A89" s="4"/>
      <c r="B89" s="4"/>
      <c r="C89" s="20" t="s">
        <v>67</v>
      </c>
      <c r="D89" s="20"/>
      <c r="E89" s="20"/>
      <c r="F89" s="20"/>
      <c r="G89" s="20"/>
      <c r="H89" s="20"/>
      <c r="I89" s="20"/>
      <c r="J89" s="20"/>
      <c r="K89" s="20"/>
      <c r="L89" s="1">
        <v>305.39999999999998</v>
      </c>
      <c r="M89" s="16"/>
      <c r="N89" s="16"/>
      <c r="O89" s="16"/>
    </row>
    <row r="90" spans="1:16" ht="15" customHeight="1" x14ac:dyDescent="0.25">
      <c r="A90" s="4"/>
      <c r="B90" s="4"/>
      <c r="C90" s="20" t="s">
        <v>68</v>
      </c>
      <c r="D90" s="20"/>
      <c r="E90" s="20"/>
      <c r="F90" s="20"/>
      <c r="G90" s="20"/>
      <c r="H90" s="20"/>
      <c r="I90" s="20"/>
      <c r="J90" s="20"/>
      <c r="K90" s="20"/>
      <c r="L90" s="1">
        <v>267.89999999999998</v>
      </c>
      <c r="M90" s="16"/>
      <c r="N90" s="16"/>
      <c r="O90" s="16"/>
    </row>
    <row r="91" spans="1:16" ht="15" customHeight="1" x14ac:dyDescent="0.25">
      <c r="A91" s="4"/>
      <c r="B91" s="4"/>
      <c r="C91" s="20" t="s">
        <v>117</v>
      </c>
      <c r="D91" s="20"/>
      <c r="E91" s="20"/>
      <c r="F91" s="20"/>
      <c r="G91" s="20"/>
      <c r="H91" s="20"/>
      <c r="I91" s="20"/>
      <c r="J91" s="20"/>
      <c r="K91" s="20"/>
      <c r="L91" s="1">
        <v>62.4</v>
      </c>
      <c r="M91" s="16"/>
      <c r="N91" s="16"/>
      <c r="O91" s="16"/>
    </row>
    <row r="92" spans="1:16" ht="15" hidden="1" customHeight="1" x14ac:dyDescent="0.25">
      <c r="A92" s="4"/>
      <c r="B92" s="4"/>
      <c r="C92" s="27" t="s">
        <v>103</v>
      </c>
      <c r="D92" s="27"/>
      <c r="E92" s="27"/>
      <c r="F92" s="27"/>
      <c r="G92" s="27"/>
      <c r="H92" s="27"/>
      <c r="I92" s="27"/>
      <c r="J92" s="27"/>
      <c r="K92" s="27"/>
      <c r="L92" s="13">
        <v>0</v>
      </c>
      <c r="M92" s="16"/>
      <c r="N92" s="16"/>
      <c r="O92" s="16"/>
    </row>
    <row r="93" spans="1:16" ht="15" customHeight="1" x14ac:dyDescent="0.25">
      <c r="A93" s="4"/>
      <c r="B93" s="4"/>
      <c r="C93" s="27" t="s">
        <v>23</v>
      </c>
      <c r="D93" s="27"/>
      <c r="E93" s="27"/>
      <c r="F93" s="27"/>
      <c r="G93" s="27"/>
      <c r="H93" s="27"/>
      <c r="I93" s="27"/>
      <c r="J93" s="27"/>
      <c r="K93" s="27"/>
      <c r="L93" s="13">
        <v>341</v>
      </c>
      <c r="M93" s="16"/>
      <c r="N93" s="16"/>
      <c r="O93" s="16"/>
    </row>
    <row r="94" spans="1:16" ht="15" customHeight="1" x14ac:dyDescent="0.25">
      <c r="A94" s="4"/>
      <c r="B94" s="20" t="s">
        <v>69</v>
      </c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13">
        <f>SUM(L95:L99)</f>
        <v>242.60000000000002</v>
      </c>
      <c r="N94" s="13"/>
      <c r="O94" s="16"/>
    </row>
    <row r="95" spans="1:16" ht="15" customHeight="1" x14ac:dyDescent="0.25">
      <c r="A95" s="4"/>
      <c r="B95" s="4"/>
      <c r="C95" s="20" t="s">
        <v>68</v>
      </c>
      <c r="D95" s="20"/>
      <c r="E95" s="20"/>
      <c r="F95" s="20"/>
      <c r="G95" s="20"/>
      <c r="H95" s="20"/>
      <c r="I95" s="20"/>
      <c r="J95" s="20"/>
      <c r="K95" s="20"/>
      <c r="L95" s="1">
        <v>95.2</v>
      </c>
      <c r="M95" s="16"/>
      <c r="N95" s="16"/>
      <c r="O95" s="16"/>
    </row>
    <row r="96" spans="1:16" ht="15" customHeight="1" x14ac:dyDescent="0.25">
      <c r="A96" s="4"/>
      <c r="B96" s="4"/>
      <c r="C96" s="20" t="s">
        <v>70</v>
      </c>
      <c r="D96" s="20"/>
      <c r="E96" s="20"/>
      <c r="F96" s="20"/>
      <c r="G96" s="20"/>
      <c r="H96" s="20"/>
      <c r="I96" s="20"/>
      <c r="J96" s="20"/>
      <c r="K96" s="20"/>
      <c r="L96" s="1">
        <v>9</v>
      </c>
      <c r="M96" s="16"/>
      <c r="N96" s="16"/>
      <c r="O96" s="16"/>
    </row>
    <row r="97" spans="1:16" ht="18" customHeight="1" x14ac:dyDescent="0.25">
      <c r="A97" s="4"/>
      <c r="B97" s="4"/>
      <c r="C97" s="20" t="s">
        <v>71</v>
      </c>
      <c r="D97" s="20"/>
      <c r="E97" s="20"/>
      <c r="F97" s="20"/>
      <c r="G97" s="20"/>
      <c r="H97" s="20"/>
      <c r="I97" s="20"/>
      <c r="J97" s="20"/>
      <c r="K97" s="20"/>
      <c r="L97" s="1">
        <v>33.6</v>
      </c>
      <c r="M97" s="16"/>
      <c r="N97" s="16"/>
      <c r="O97" s="16"/>
    </row>
    <row r="98" spans="1:16" ht="15.75" hidden="1" customHeight="1" x14ac:dyDescent="0.25">
      <c r="A98" s="4"/>
      <c r="B98" s="4"/>
      <c r="C98" s="20" t="s">
        <v>72</v>
      </c>
      <c r="D98" s="20"/>
      <c r="E98" s="20"/>
      <c r="F98" s="20"/>
      <c r="G98" s="20"/>
      <c r="H98" s="20"/>
      <c r="I98" s="20"/>
      <c r="J98" s="20"/>
      <c r="K98" s="20"/>
      <c r="L98" s="1">
        <v>0</v>
      </c>
      <c r="M98" s="16"/>
      <c r="N98" s="16"/>
      <c r="O98" s="16"/>
    </row>
    <row r="99" spans="1:16" ht="15" customHeight="1" x14ac:dyDescent="0.25">
      <c r="A99" s="4"/>
      <c r="B99" s="28" t="s">
        <v>73</v>
      </c>
      <c r="C99" s="28"/>
      <c r="D99" s="28"/>
      <c r="E99" s="28"/>
      <c r="F99" s="28"/>
      <c r="G99" s="28"/>
      <c r="H99" s="28"/>
      <c r="I99" s="28"/>
      <c r="J99" s="28"/>
      <c r="K99" s="13">
        <v>2</v>
      </c>
      <c r="L99" s="13">
        <v>104.8</v>
      </c>
      <c r="M99" s="13"/>
      <c r="N99" s="13"/>
      <c r="O99" s="16"/>
    </row>
    <row r="100" spans="1:16" ht="15" customHeight="1" x14ac:dyDescent="0.25">
      <c r="A100" s="4"/>
      <c r="B100" s="20" t="s">
        <v>74</v>
      </c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13">
        <v>389.4</v>
      </c>
      <c r="N100" s="13"/>
      <c r="O100" s="16"/>
    </row>
    <row r="101" spans="1:16" ht="15" customHeight="1" x14ac:dyDescent="0.25">
      <c r="A101" s="4"/>
      <c r="B101" s="20" t="s">
        <v>75</v>
      </c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13">
        <v>431.9</v>
      </c>
      <c r="N101" s="13"/>
      <c r="O101" s="16"/>
    </row>
    <row r="102" spans="1:16" ht="15" hidden="1" customHeight="1" x14ac:dyDescent="0.25">
      <c r="A102" s="24" t="s">
        <v>76</v>
      </c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1"/>
      <c r="M102" s="13"/>
      <c r="N102" s="13"/>
      <c r="O102" s="15">
        <v>0</v>
      </c>
      <c r="P102" s="2"/>
    </row>
    <row r="103" spans="1:16" ht="15" hidden="1" customHeight="1" x14ac:dyDescent="0.25">
      <c r="A103" s="4"/>
      <c r="B103" s="20" t="s">
        <v>77</v>
      </c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13">
        <v>0</v>
      </c>
      <c r="N103" s="13"/>
      <c r="O103" s="16"/>
    </row>
    <row r="104" spans="1:16" ht="15" hidden="1" customHeight="1" x14ac:dyDescent="0.25">
      <c r="A104" s="4"/>
      <c r="B104" s="20" t="s">
        <v>78</v>
      </c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13">
        <v>0</v>
      </c>
      <c r="N104" s="13"/>
      <c r="O104" s="16"/>
    </row>
    <row r="105" spans="1:16" ht="15" customHeight="1" thickBot="1" x14ac:dyDescent="0.3">
      <c r="A105" s="24" t="s">
        <v>79</v>
      </c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1"/>
      <c r="M105" s="13"/>
      <c r="N105" s="13"/>
      <c r="O105" s="17">
        <f>+O68+O84</f>
        <v>160061.9</v>
      </c>
    </row>
    <row r="106" spans="1:16" ht="21.75" customHeight="1" thickTop="1" x14ac:dyDescent="0.25">
      <c r="A106" s="24" t="s">
        <v>80</v>
      </c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1"/>
      <c r="M106" s="13"/>
      <c r="N106" s="13"/>
      <c r="O106" s="13">
        <f>+M107+M108+M113+M114+M115</f>
        <v>24734.1</v>
      </c>
      <c r="P106" s="2"/>
    </row>
    <row r="107" spans="1:16" ht="15" customHeight="1" x14ac:dyDescent="0.25">
      <c r="A107" s="4"/>
      <c r="B107" s="20" t="s">
        <v>81</v>
      </c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13">
        <v>18200</v>
      </c>
      <c r="N107" s="13"/>
      <c r="O107" s="16"/>
    </row>
    <row r="108" spans="1:16" ht="15" customHeight="1" x14ac:dyDescent="0.25">
      <c r="A108" s="4"/>
      <c r="B108" s="20" t="s">
        <v>82</v>
      </c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13">
        <f>+L109</f>
        <v>2607.5</v>
      </c>
      <c r="N108" s="13"/>
      <c r="O108" s="16"/>
    </row>
    <row r="109" spans="1:16" ht="15" customHeight="1" x14ac:dyDescent="0.25">
      <c r="A109" s="4"/>
      <c r="B109" s="4"/>
      <c r="C109" s="20" t="s">
        <v>83</v>
      </c>
      <c r="D109" s="20"/>
      <c r="E109" s="20"/>
      <c r="F109" s="20"/>
      <c r="G109" s="20"/>
      <c r="H109" s="20"/>
      <c r="I109" s="20"/>
      <c r="J109" s="20"/>
      <c r="K109" s="20"/>
      <c r="L109" s="7">
        <v>2607.5</v>
      </c>
      <c r="M109" s="16"/>
      <c r="N109" s="16"/>
      <c r="O109" s="16"/>
    </row>
    <row r="110" spans="1:16" ht="15" hidden="1" customHeight="1" x14ac:dyDescent="0.25">
      <c r="A110" s="4"/>
      <c r="B110" s="4"/>
      <c r="C110" s="20" t="s">
        <v>84</v>
      </c>
      <c r="D110" s="20"/>
      <c r="E110" s="20"/>
      <c r="F110" s="20"/>
      <c r="G110" s="20"/>
      <c r="H110" s="20"/>
      <c r="I110" s="20"/>
      <c r="J110" s="20"/>
      <c r="K110" s="20"/>
      <c r="L110" s="1">
        <v>0</v>
      </c>
      <c r="M110" s="16"/>
      <c r="N110" s="16"/>
      <c r="O110" s="16"/>
    </row>
    <row r="111" spans="1:16" ht="15" hidden="1" customHeight="1" x14ac:dyDescent="0.25">
      <c r="A111" s="4"/>
      <c r="B111" s="4"/>
      <c r="C111" s="20" t="s">
        <v>85</v>
      </c>
      <c r="D111" s="20"/>
      <c r="E111" s="20"/>
      <c r="F111" s="20"/>
      <c r="G111" s="20"/>
      <c r="H111" s="20"/>
      <c r="I111" s="20"/>
      <c r="J111" s="20"/>
      <c r="K111" s="20"/>
      <c r="L111" s="1">
        <v>0</v>
      </c>
      <c r="M111" s="16"/>
      <c r="N111" s="16"/>
      <c r="O111" s="16"/>
    </row>
    <row r="112" spans="1:16" ht="15" hidden="1" customHeight="1" x14ac:dyDescent="0.25">
      <c r="A112" s="4"/>
      <c r="B112" s="20" t="s">
        <v>86</v>
      </c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13">
        <v>0</v>
      </c>
      <c r="N112" s="13"/>
      <c r="O112" s="16"/>
    </row>
    <row r="113" spans="1:16" ht="15" customHeight="1" x14ac:dyDescent="0.25">
      <c r="A113" s="4"/>
      <c r="B113" s="20" t="s">
        <v>87</v>
      </c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13">
        <v>694.3</v>
      </c>
      <c r="N113" s="13"/>
      <c r="O113" s="16"/>
    </row>
    <row r="114" spans="1:16" ht="15" customHeight="1" x14ac:dyDescent="0.25">
      <c r="A114" s="4"/>
      <c r="B114" s="27" t="s">
        <v>88</v>
      </c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13">
        <v>263.60000000000002</v>
      </c>
      <c r="N114" s="13"/>
      <c r="O114" s="16"/>
    </row>
    <row r="115" spans="1:16" ht="15" customHeight="1" x14ac:dyDescent="0.25">
      <c r="A115" s="4"/>
      <c r="B115" s="20" t="s">
        <v>89</v>
      </c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14">
        <f>SUM(L116:L120)</f>
        <v>2968.7</v>
      </c>
      <c r="N115" s="13"/>
      <c r="O115" s="16"/>
    </row>
    <row r="116" spans="1:16" ht="15" customHeight="1" x14ac:dyDescent="0.25">
      <c r="A116" s="4"/>
      <c r="B116" s="4"/>
      <c r="C116" s="20" t="s">
        <v>90</v>
      </c>
      <c r="D116" s="20"/>
      <c r="E116" s="20"/>
      <c r="F116" s="20"/>
      <c r="G116" s="20"/>
      <c r="H116" s="20"/>
      <c r="I116" s="20"/>
      <c r="J116" s="20"/>
      <c r="K116" s="20"/>
      <c r="L116" s="1">
        <v>2968.7</v>
      </c>
      <c r="M116" s="16"/>
      <c r="N116" s="16"/>
      <c r="O116" s="16"/>
    </row>
    <row r="117" spans="1:16" ht="15" hidden="1" customHeight="1" x14ac:dyDescent="0.25">
      <c r="A117" s="4"/>
      <c r="B117" s="4"/>
      <c r="C117" s="20" t="s">
        <v>91</v>
      </c>
      <c r="D117" s="20"/>
      <c r="E117" s="20"/>
      <c r="F117" s="20"/>
      <c r="G117" s="20"/>
      <c r="H117" s="20"/>
      <c r="I117" s="20"/>
      <c r="J117" s="20"/>
      <c r="K117" s="20"/>
      <c r="L117" s="1">
        <v>0</v>
      </c>
      <c r="M117" s="16"/>
      <c r="N117" s="16"/>
      <c r="O117" s="16"/>
    </row>
    <row r="118" spans="1:16" ht="15" hidden="1" customHeight="1" x14ac:dyDescent="0.25">
      <c r="A118" s="4"/>
      <c r="B118" s="4"/>
      <c r="C118" s="20" t="s">
        <v>92</v>
      </c>
      <c r="D118" s="20"/>
      <c r="E118" s="20"/>
      <c r="F118" s="20"/>
      <c r="G118" s="20"/>
      <c r="H118" s="20"/>
      <c r="I118" s="20"/>
      <c r="J118" s="20"/>
      <c r="K118" s="20"/>
      <c r="L118" s="1">
        <v>0</v>
      </c>
      <c r="M118" s="16"/>
      <c r="N118" s="16"/>
      <c r="O118" s="16"/>
    </row>
    <row r="119" spans="1:16" ht="15" hidden="1" customHeight="1" x14ac:dyDescent="0.25">
      <c r="A119" s="4"/>
      <c r="B119" s="4"/>
      <c r="C119" s="20" t="s">
        <v>93</v>
      </c>
      <c r="D119" s="20"/>
      <c r="E119" s="20"/>
      <c r="F119" s="20"/>
      <c r="G119" s="20"/>
      <c r="H119" s="20"/>
      <c r="I119" s="20"/>
      <c r="J119" s="20"/>
      <c r="K119" s="20"/>
      <c r="L119" s="1">
        <v>0</v>
      </c>
      <c r="M119" s="16"/>
      <c r="N119" s="16"/>
      <c r="O119" s="16"/>
    </row>
    <row r="120" spans="1:16" ht="15" hidden="1" customHeight="1" x14ac:dyDescent="0.25">
      <c r="A120" s="4"/>
      <c r="B120" s="4"/>
      <c r="C120" s="20" t="s">
        <v>74</v>
      </c>
      <c r="D120" s="20"/>
      <c r="E120" s="20"/>
      <c r="F120" s="20"/>
      <c r="G120" s="20"/>
      <c r="H120" s="20"/>
      <c r="I120" s="20"/>
      <c r="J120" s="20"/>
      <c r="K120" s="20"/>
      <c r="L120" s="7">
        <v>0</v>
      </c>
      <c r="M120" s="16"/>
      <c r="N120" s="16"/>
      <c r="O120" s="16"/>
    </row>
    <row r="121" spans="1:16" ht="15" customHeight="1" x14ac:dyDescent="0.25">
      <c r="A121" s="24" t="s">
        <v>94</v>
      </c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1"/>
      <c r="M121" s="13"/>
      <c r="N121" s="13"/>
      <c r="O121" s="18">
        <f>+O106</f>
        <v>24734.1</v>
      </c>
    </row>
    <row r="122" spans="1:16" ht="15" hidden="1" customHeight="1" x14ac:dyDescent="0.25">
      <c r="A122" s="24" t="s">
        <v>95</v>
      </c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1"/>
      <c r="M122" s="13"/>
      <c r="N122" s="13"/>
      <c r="O122" s="15">
        <v>0</v>
      </c>
      <c r="P122" s="2"/>
    </row>
    <row r="123" spans="1:16" ht="15" hidden="1" customHeight="1" x14ac:dyDescent="0.25">
      <c r="A123" s="4"/>
      <c r="B123" s="20" t="s">
        <v>96</v>
      </c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13">
        <v>0</v>
      </c>
      <c r="N123" s="13"/>
      <c r="O123" s="16"/>
    </row>
    <row r="124" spans="1:16" ht="15" hidden="1" customHeight="1" x14ac:dyDescent="0.25">
      <c r="A124" s="4"/>
      <c r="B124" s="20" t="s">
        <v>45</v>
      </c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13">
        <v>0</v>
      </c>
      <c r="N124" s="13"/>
      <c r="O124" s="16"/>
    </row>
    <row r="125" spans="1:16" ht="15" hidden="1" customHeight="1" x14ac:dyDescent="0.25">
      <c r="A125" s="4"/>
      <c r="B125" s="20" t="s">
        <v>97</v>
      </c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13">
        <v>0</v>
      </c>
      <c r="N125" s="13"/>
      <c r="O125" s="16"/>
    </row>
    <row r="126" spans="1:16" ht="23.25" customHeight="1" thickBot="1" x14ac:dyDescent="0.3">
      <c r="A126" s="24" t="s">
        <v>101</v>
      </c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1"/>
      <c r="M126" s="13"/>
      <c r="N126" s="13"/>
      <c r="O126" s="17">
        <f>+O105+O121</f>
        <v>184796</v>
      </c>
    </row>
    <row r="127" spans="1:16" ht="20.25" customHeight="1" thickTop="1" x14ac:dyDescent="0.25">
      <c r="A127" s="24" t="s">
        <v>98</v>
      </c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1"/>
      <c r="M127" s="13"/>
      <c r="N127" s="13"/>
      <c r="O127" s="15">
        <f>SUM(M128:M129)</f>
        <v>87199.2</v>
      </c>
      <c r="P127" s="2"/>
    </row>
    <row r="128" spans="1:16" ht="15" customHeight="1" x14ac:dyDescent="0.25">
      <c r="A128" s="4"/>
      <c r="B128" s="20" t="s">
        <v>99</v>
      </c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13">
        <f>+M64</f>
        <v>64335.6</v>
      </c>
      <c r="N128" s="13"/>
      <c r="O128" s="16"/>
    </row>
    <row r="129" spans="1:15" ht="15" customHeight="1" x14ac:dyDescent="0.25">
      <c r="A129" s="4"/>
      <c r="B129" s="20" t="s">
        <v>100</v>
      </c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14">
        <f>+M65</f>
        <v>22863.599999999999</v>
      </c>
      <c r="N129" s="13"/>
      <c r="O129" s="16"/>
    </row>
    <row r="130" spans="1:15" x14ac:dyDescent="0.25">
      <c r="A130" s="2"/>
      <c r="B130" s="2"/>
      <c r="C130" s="2"/>
    </row>
    <row r="134" spans="1:15" s="10" customFormat="1" x14ac:dyDescent="0.25">
      <c r="A134" s="9" t="s">
        <v>111</v>
      </c>
      <c r="K134" s="11"/>
      <c r="L134" s="11"/>
      <c r="M134" s="11"/>
      <c r="N134" s="11"/>
      <c r="O134" s="11"/>
    </row>
    <row r="135" spans="1:15" x14ac:dyDescent="0.25">
      <c r="A135" s="9" t="s">
        <v>112</v>
      </c>
      <c r="B135" s="10"/>
      <c r="C135" s="10"/>
      <c r="D135" s="10"/>
      <c r="E135" s="10"/>
      <c r="F135" s="10"/>
      <c r="G135" s="10"/>
      <c r="H135" s="10"/>
      <c r="I135" s="10"/>
      <c r="J135" s="10"/>
      <c r="K135" s="11"/>
      <c r="L135" s="11"/>
      <c r="M135" s="11"/>
      <c r="N135" s="11"/>
      <c r="O135" s="11"/>
    </row>
  </sheetData>
  <mergeCells count="125">
    <mergeCell ref="B128:L128"/>
    <mergeCell ref="B129:L129"/>
    <mergeCell ref="A122:K122"/>
    <mergeCell ref="B123:L123"/>
    <mergeCell ref="B124:L124"/>
    <mergeCell ref="B125:L125"/>
    <mergeCell ref="A126:K126"/>
    <mergeCell ref="A127:K127"/>
    <mergeCell ref="C116:K116"/>
    <mergeCell ref="C117:K117"/>
    <mergeCell ref="C118:K118"/>
    <mergeCell ref="C119:K119"/>
    <mergeCell ref="C120:K120"/>
    <mergeCell ref="A121:K121"/>
    <mergeCell ref="C110:K110"/>
    <mergeCell ref="C111:K111"/>
    <mergeCell ref="B112:L112"/>
    <mergeCell ref="B113:L113"/>
    <mergeCell ref="B114:L114"/>
    <mergeCell ref="B115:L115"/>
    <mergeCell ref="B104:L104"/>
    <mergeCell ref="A105:K105"/>
    <mergeCell ref="A106:K106"/>
    <mergeCell ref="B107:L107"/>
    <mergeCell ref="B108:L108"/>
    <mergeCell ref="C109:K109"/>
    <mergeCell ref="C98:K98"/>
    <mergeCell ref="B100:L100"/>
    <mergeCell ref="B101:L101"/>
    <mergeCell ref="A102:K102"/>
    <mergeCell ref="B103:L103"/>
    <mergeCell ref="C91:K91"/>
    <mergeCell ref="C93:K93"/>
    <mergeCell ref="B94:L94"/>
    <mergeCell ref="C95:K95"/>
    <mergeCell ref="C96:K96"/>
    <mergeCell ref="C97:K97"/>
    <mergeCell ref="B99:J99"/>
    <mergeCell ref="C92:K92"/>
    <mergeCell ref="B85:L85"/>
    <mergeCell ref="B86:L86"/>
    <mergeCell ref="C87:K87"/>
    <mergeCell ref="C88:K88"/>
    <mergeCell ref="C89:K89"/>
    <mergeCell ref="C90:K90"/>
    <mergeCell ref="C78:K78"/>
    <mergeCell ref="B79:L79"/>
    <mergeCell ref="B80:L80"/>
    <mergeCell ref="B81:L81"/>
    <mergeCell ref="B82:L82"/>
    <mergeCell ref="A84:K84"/>
    <mergeCell ref="C72:K72"/>
    <mergeCell ref="C73:K73"/>
    <mergeCell ref="C74:K74"/>
    <mergeCell ref="B75:L75"/>
    <mergeCell ref="C76:K76"/>
    <mergeCell ref="C77:K77"/>
    <mergeCell ref="B65:L65"/>
    <mergeCell ref="A67:K67"/>
    <mergeCell ref="A68:K68"/>
    <mergeCell ref="B69:L69"/>
    <mergeCell ref="C70:K70"/>
    <mergeCell ref="C71:K71"/>
    <mergeCell ref="B59:L59"/>
    <mergeCell ref="B60:L60"/>
    <mergeCell ref="B61:L61"/>
    <mergeCell ref="B62:L62"/>
    <mergeCell ref="A63:K63"/>
    <mergeCell ref="B64:L64"/>
    <mergeCell ref="C53:K53"/>
    <mergeCell ref="C54:K54"/>
    <mergeCell ref="A55:K55"/>
    <mergeCell ref="A56:K56"/>
    <mergeCell ref="B57:L57"/>
    <mergeCell ref="B58:L58"/>
    <mergeCell ref="C45:K45"/>
    <mergeCell ref="C46:K46"/>
    <mergeCell ref="C47:K47"/>
    <mergeCell ref="C50:K50"/>
    <mergeCell ref="B51:L51"/>
    <mergeCell ref="C52:K52"/>
    <mergeCell ref="C38:K38"/>
    <mergeCell ref="C39:K39"/>
    <mergeCell ref="B41:L41"/>
    <mergeCell ref="C42:K42"/>
    <mergeCell ref="C43:K43"/>
    <mergeCell ref="C44:K44"/>
    <mergeCell ref="B40:L40"/>
    <mergeCell ref="C48:K48"/>
    <mergeCell ref="C49:K49"/>
    <mergeCell ref="C31:K31"/>
    <mergeCell ref="B33:L33"/>
    <mergeCell ref="B34:L34"/>
    <mergeCell ref="A35:K35"/>
    <mergeCell ref="B36:L36"/>
    <mergeCell ref="C37:K37"/>
    <mergeCell ref="B25:L25"/>
    <mergeCell ref="C26:K26"/>
    <mergeCell ref="C27:K27"/>
    <mergeCell ref="C28:K28"/>
    <mergeCell ref="C29:K29"/>
    <mergeCell ref="C30:K30"/>
    <mergeCell ref="C19:K19"/>
    <mergeCell ref="A20:K20"/>
    <mergeCell ref="B21:L21"/>
    <mergeCell ref="B22:L22"/>
    <mergeCell ref="B23:L23"/>
    <mergeCell ref="B24:L24"/>
    <mergeCell ref="C13:K13"/>
    <mergeCell ref="C14:K14"/>
    <mergeCell ref="B15:L15"/>
    <mergeCell ref="C16:K16"/>
    <mergeCell ref="C17:K17"/>
    <mergeCell ref="C18:K18"/>
    <mergeCell ref="B7:L7"/>
    <mergeCell ref="B8:L8"/>
    <mergeCell ref="B9:L9"/>
    <mergeCell ref="C10:K10"/>
    <mergeCell ref="C11:K11"/>
    <mergeCell ref="C12:K12"/>
    <mergeCell ref="A1:L1"/>
    <mergeCell ref="A2:L2"/>
    <mergeCell ref="A3:L3"/>
    <mergeCell ref="A5:K5"/>
    <mergeCell ref="A6:K6"/>
  </mergeCells>
  <pageMargins left="0.62992125984251968" right="0.74803149606299213" top="0.82677165354330717" bottom="1.1417322834645669" header="0.51181102362204722" footer="0.51181102362204722"/>
  <pageSetup scale="9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General INTERNO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Efraín Alexander Meléndez Arrevillaga</dc:creator>
  <cp:lastModifiedBy>Efraín Alexander Meléndez Arrevillaga</cp:lastModifiedBy>
  <cp:lastPrinted>2024-04-05T20:57:32Z</cp:lastPrinted>
  <dcterms:created xsi:type="dcterms:W3CDTF">2011-03-04T20:56:38Z</dcterms:created>
  <dcterms:modified xsi:type="dcterms:W3CDTF">2024-04-05T21:04:39Z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