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 Y REGISTROS DE CIERRE\Estados Financieros 2024\3. Marzo 2024\"/>
    </mc:Choice>
  </mc:AlternateContent>
  <xr:revisionPtr revIDLastSave="0" documentId="13_ncr:1_{B9E7B044-7C8F-4533-94C2-5C0F6702DA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2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34" i="3"/>
  <c r="E27" i="3"/>
  <c r="E26" i="3"/>
  <c r="E25" i="3"/>
  <c r="E24" i="3"/>
  <c r="E20" i="3"/>
  <c r="E19" i="3"/>
  <c r="E18" i="3"/>
  <c r="E16" i="3"/>
  <c r="E15" i="3"/>
  <c r="E13" i="3"/>
  <c r="E21" i="3" l="1"/>
  <c r="E98" i="3"/>
  <c r="E42" i="3" l="1"/>
  <c r="E54" i="3" l="1"/>
  <c r="E38" i="3" l="1"/>
  <c r="E28" i="3"/>
  <c r="E75" i="3"/>
  <c r="E85" i="3" s="1"/>
  <c r="E90" i="3" s="1"/>
  <c r="C66" i="3"/>
  <c r="E99" i="3" l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<sst xmlns="http://schemas.openxmlformats.org/spreadsheetml/2006/main" count="75" uniqueCount="72">
  <si>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</si>
  <si>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</si>
  <si>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</si>
  <si>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</si>
  <si>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</si>
  <si>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</si>
  <si>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</si>
  <si>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</si>
  <si>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</si>
  <si>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</si>
  <si>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</si>
  <si>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</si>
  <si>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</si>
  <si>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</si>
  <si>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</si>
  <si>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</si>
  <si>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</si>
  <si>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</si>
  <si>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</si>
  <si>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</si>
  <si>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</si>
  <si>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</si>
  <si>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</si>
  <si>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</si>
  <si>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</si>
  <si>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</si>
  <si>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</si>
  <si>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</si>
  <si>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</si>
  <si>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</si>
  <si>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</si>
  <si>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</si>
  <si>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</si>
  <si>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</si>
  <si>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</si>
  <si>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</si>
  <si>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</si>
  <si>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</si>
  <si>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</si>
  <si>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</si>
  <si>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</si>
  <si>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</si>
  <si>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</si>
  <si>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</si>
  <si>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</si>
  <si>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</si>
  <si>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</si>
  <si>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</si>
  <si>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</si>
  <si>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</si>
  <si>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</si>
  <si>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</si>
  <si>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</si>
  <si>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</si>
  <si>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</si>
  <si>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</si>
  <si>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</si>
  <si>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</si>
  <si>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</si>
  <si>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</si>
  <si>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</si>
  <si>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</si>
  <si>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</si>
  <si>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</si>
  <si>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</si>
  <si>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</si>
  <si>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</si>
  <si>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</si>
  <si>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</si>
  <si>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</si>
  <si>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</si>
  <si>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marzo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</si>
</sst>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90" zoomScaleNormal="90" workbookViewId="0">
      <selection activeCell="E104" sqref="E104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(150+114896.13)/1000</f>
        <v>115.04613000000001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1051835.65/1000</f>
        <v>1051.83565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157194.11/1000</f>
        <v>157.19410999999999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9896.89/1000</f>
        <v>9.8968899999999991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65888.75/1000</f>
        <v>65.888750000000002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85494.38/1000</f>
        <v>85.494380000000007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1491.35591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33734.25/1000</f>
        <v>33.734250000000003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37561.59/1000</f>
        <v>37.561589999999995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403376.53/1000</f>
        <v>403.37653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83621.86/1000</f>
        <v>83.621859999999998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558.29422999999997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2049.6501399999997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>
      <c r="C34" s="1" t="s">
        <v>62</v>
      </c>
      <c r="E34" s="8">
        <f>48399.93/1000</f>
        <v>48.399929999999998</v>
      </c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80108.48/1000</f>
        <v>80.10848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381390.25/1000</f>
        <v>381.39024999999998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509.89865999999995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51870.63/1000</f>
        <v>51.870629999999998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1462.5815700000001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2049.6501400000002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marzo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46089.85/1000</f>
        <v>46.089849999999998</v>
      </c>
    </row>
    <row r="74" spans="3:5">
      <c r="C74" s="27" t="s">
        <v>43</v>
      </c>
      <c r="D74" s="27"/>
      <c r="E74" s="22">
        <f>50422.63/1000</f>
        <v>50.422629999999998</v>
      </c>
    </row>
    <row r="75" spans="3:5">
      <c r="C75" s="27"/>
      <c r="D75" s="27"/>
      <c r="E75" s="29">
        <f>SUM(E73:E74)</f>
        <v>96.512479999999996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34503.27/1000</f>
        <v>34.503269999999993</v>
      </c>
    </row>
    <row r="79" spans="3:5">
      <c r="C79" s="27" t="s">
        <v>47</v>
      </c>
      <c r="D79" s="27"/>
      <c r="E79" s="54">
        <f>58785.54/1000</f>
        <v>58.785539999999997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9092.45/1000</f>
        <v>9.0924500000000013</v>
      </c>
    </row>
    <row r="82" spans="3:5">
      <c r="C82" s="27"/>
      <c r="D82" s="27"/>
      <c r="E82" s="38">
        <f>SUM(E78:E81)</f>
        <v>102.38125999999998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-5.8687799999999868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7720.51/1000</f>
        <v>7.72051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1.8517300000000132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225.81/1000</f>
        <v>0.22581000000000001</v>
      </c>
    </row>
    <row r="94" spans="3:5">
      <c r="C94" s="27" t="s">
        <v>57</v>
      </c>
      <c r="D94" s="27"/>
      <c r="E94" s="8">
        <f>29.28/1000</f>
        <v>2.928E-2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-459.51/1000</f>
        <v>-0.45950999999999997</v>
      </c>
    </row>
    <row r="98" spans="3:6">
      <c r="C98" s="27"/>
      <c r="D98" s="27"/>
      <c r="E98" s="32">
        <f>+E93+E94+E97</f>
        <v>-0.20441999999999994</v>
      </c>
      <c r="F98" s="44"/>
    </row>
    <row r="99" spans="3:6" ht="13">
      <c r="C99" s="30" t="s">
        <v>58</v>
      </c>
      <c r="D99" s="27"/>
      <c r="E99" s="39">
        <f>+E90-E98+E96</f>
        <v>2.056150000000013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2024-04-09T17:46:10Z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