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15C4F813-B9F5-4E0B-90CD-C6A6D2DDCA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 - FEB 2024" sheetId="1" r:id="rId1"/>
    <sheet name="ER - FEB 2024" sheetId="2" r:id="rId2"/>
  </sheets>
  <definedNames>
    <definedName name="_xlnm.Print_Area" localSheetId="1">'ER - FEB 2024'!$B$2:$E$55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11" i="2"/>
  <c r="E37" i="2" l="1"/>
  <c r="E30" i="2"/>
  <c r="E18" i="2"/>
  <c r="E8" i="2"/>
  <c r="E28" i="2" l="1"/>
  <c r="E35" i="2" s="1"/>
  <c r="H41" i="1"/>
  <c r="H34" i="1"/>
  <c r="H22" i="1"/>
  <c r="H15" i="1"/>
  <c r="D41" i="1"/>
  <c r="D29" i="1"/>
  <c r="D22" i="1"/>
  <c r="D13" i="1"/>
  <c r="E41" i="2" l="1"/>
  <c r="E45" i="2" s="1"/>
  <c r="H24" i="1"/>
  <c r="H36" i="1" s="1"/>
  <c r="H43" i="1" s="1"/>
  <c r="D36" i="1"/>
  <c r="D43" i="1" s="1"/>
</calcChain>
</file>

<file path=xl/sharedStrings.xml><?xml version="1.0" encoding="utf-8"?>
<sst xmlns="http://schemas.openxmlformats.org/spreadsheetml/2006/main" count="103" uniqueCount="96">
  <si>
    <t>BANCO DE AMERICA CENTRAL, S.A.</t>
  </si>
  <si>
    <t>Balance General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</si>
  <si>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</si>
  <si>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</si>
  <si>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</si>
  <si>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</si>
  <si>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</si>
  <si>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</si>
  <si>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</si>
  <si>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</si>
  <si>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</si>
  <si>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 (neto)</t>
  </si>
  <si>
    <t>Inversiones accionarias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</si>
  <si>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</si>
  <si>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</si>
  <si>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</si>
  <si>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</si>
  <si>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</si>
  <si>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</si>
  <si>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</si>
  <si>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</si>
  <si>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</si>
  <si>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</si>
  <si>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</si>
  <si>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</si>
  <si>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</si>
  <si>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</si>
  <si>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</si>
  <si>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</si>
  <si>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>Depósitos</t>
  </si>
  <si>
    <t>Préstamos</t>
  </si>
  <si>
    <t>Obligaciones a la vista</t>
  </si>
  <si>
    <t>Titulos de emisión propia</t>
  </si>
  <si>
    <t>Reportos y otras obligaciones bursátiles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</si>
  <si>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</si>
  <si>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</si>
  <si>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</si>
  <si>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</si>
  <si>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</si>
  <si>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</si>
  <si>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</si>
  <si>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</si>
  <si>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</si>
  <si>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</si>
  <si>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</si>
  <si>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</si>
  <si>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</si>
  <si>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</si>
  <si>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</si>
  <si>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Otro resultado integral acumulado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</si>
  <si>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</si>
  <si>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</si>
  <si>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</si>
  <si>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</si>
  <si>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</si>
  <si>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</si>
  <si>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CONTENGENCIAS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</si>
  <si>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</si>
  <si>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</si>
  <si>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</si>
  <si>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</si>
  <si>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</si>
  <si>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</si>
  <si>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</si>
  <si>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</si>
  <si>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</si>
  <si>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</si>
  <si>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</si>
  <si>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</si>
  <si>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</si>
  <si>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</si>
  <si>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</si>
  <si>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</si>
  <si>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</si>
  <si>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</si>
  <si>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</si>
  <si>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</si>
  <si>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</si>
  <si>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</si>
  <si>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</si>
  <si>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</si>
  <si>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</si>
  <si>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</si>
  <si>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</si>
  <si>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</si>
  <si>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</si>
  <si>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</si>
  <si>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</si>
  <si>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</si>
  <si>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</si>
  <si>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</si>
  <si>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</si>
  <si>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</si>
  <si>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</si>
  <si>
    <t>Del 1 de enero al 29 de febrero de 2024</t>
  </si>
  <si>
    <t>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</si>
</sst>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0" fontId="1" fillId="0" borderId="0" xfId="0" applyNumberFormat="1" applyFont="1" applyAlignment="1">
      <alignment horizontal="center" vertical="center"/>
    </xf>
    <xf numFmtId="40" fontId="1" fillId="0" borderId="0" xfId="0" applyNumberFormat="1" applyFont="1" applyAlignment="1">
      <alignment horizontal="right" vertical="center"/>
    </xf>
    <xf numFmtId="40" fontId="2" fillId="0" borderId="1" xfId="0" applyNumberFormat="1" applyFont="1" applyBorder="1" applyAlignment="1">
      <alignment horizontal="right" vertical="center"/>
    </xf>
    <xf numFmtId="40" fontId="2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40" fontId="2" fillId="0" borderId="3" xfId="0" applyNumberFormat="1" applyFont="1" applyBorder="1" applyAlignment="1">
      <alignment horizontal="right" vertical="center"/>
    </xf>
    <xf numFmtId="40" fontId="1" fillId="0" borderId="3" xfId="0" applyNumberFormat="1" applyFont="1" applyBorder="1" applyAlignment="1">
      <alignment horizontal="right" vertical="center"/>
    </xf>
    <xf numFmtId="40" fontId="5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5"/>
  <sheetViews>
    <sheetView topLeftCell="A24" zoomScaleNormal="100" workbookViewId="0">
      <selection activeCell="I43" sqref="I43"/>
    </sheetView>
  </sheetViews>
  <sheetFormatPr baseColWidth="10" defaultRowHeight="15" x14ac:dyDescent="0.25"/>
  <cols>
    <col min="1" max="1" width="2.7109375" style="1" customWidth="1"/>
    <col min="2" max="2" width="54" style="1" customWidth="1"/>
    <col min="3" max="3" width="2.7109375" style="1" customWidth="1"/>
    <col min="4" max="4" width="22.28515625" style="1" bestFit="1" customWidth="1"/>
    <col min="5" max="5" width="4.7109375" style="1" customWidth="1"/>
    <col min="6" max="6" width="53.85546875" style="1" bestFit="1" customWidth="1"/>
    <col min="7" max="7" width="2.7109375" style="1" customWidth="1"/>
    <col min="8" max="8" width="22.28515625" style="1" bestFit="1" customWidth="1"/>
    <col min="9" max="9" width="17.140625" style="1" bestFit="1" customWidth="1"/>
    <col min="10" max="16384" width="11.42578125" style="1"/>
  </cols>
  <sheetData>
    <row r="2" spans="2:8" ht="15.75" x14ac:dyDescent="0.25">
      <c r="B2" s="17" t="s">
        <v>0</v>
      </c>
      <c r="C2" s="17"/>
      <c r="D2" s="17"/>
      <c r="E2" s="17"/>
      <c r="F2" s="17"/>
      <c r="G2" s="17"/>
      <c r="H2" s="17"/>
    </row>
    <row r="3" spans="2:8" ht="15.75" x14ac:dyDescent="0.25">
      <c r="B3" s="17" t="s">
        <v>1</v>
      </c>
      <c r="C3" s="17"/>
      <c r="D3" s="17"/>
      <c r="E3" s="17"/>
      <c r="F3" s="17"/>
      <c r="G3" s="17"/>
      <c r="H3" s="17"/>
    </row>
    <row r="4" spans="2:8" ht="15.75" x14ac:dyDescent="0.25">
      <c r="B4" s="17" t="s">
        <v>95</v>
      </c>
      <c r="C4" s="17"/>
      <c r="D4" s="17"/>
      <c r="E4" s="17"/>
      <c r="F4" s="17"/>
      <c r="G4" s="17"/>
      <c r="H4" s="17"/>
    </row>
    <row r="5" spans="2:8" ht="15.75" x14ac:dyDescent="0.25">
      <c r="B5" s="17" t="s">
        <v>2</v>
      </c>
      <c r="C5" s="17"/>
      <c r="D5" s="17"/>
      <c r="E5" s="17"/>
      <c r="F5" s="17"/>
      <c r="G5" s="17"/>
      <c r="H5" s="17"/>
    </row>
    <row r="7" spans="2:8" x14ac:dyDescent="0.25">
      <c r="B7" s="18" t="s">
        <v>3</v>
      </c>
      <c r="C7" s="18"/>
      <c r="D7" s="18"/>
      <c r="E7" s="3"/>
      <c r="F7" s="18" t="s">
        <v>4</v>
      </c>
      <c r="G7" s="18"/>
      <c r="H7" s="18"/>
    </row>
    <row r="8" spans="2:8" x14ac:dyDescent="0.25">
      <c r="D8" s="8"/>
      <c r="H8" s="8"/>
    </row>
    <row r="9" spans="2:8" x14ac:dyDescent="0.25">
      <c r="B9" s="4" t="s">
        <v>5</v>
      </c>
      <c r="D9" s="8"/>
      <c r="F9" s="4" t="s">
        <v>28</v>
      </c>
      <c r="H9" s="8"/>
    </row>
    <row r="10" spans="2:8" x14ac:dyDescent="0.25">
      <c r="B10" s="5" t="s">
        <v>6</v>
      </c>
      <c r="D10" s="8">
        <v>436330389.80000001</v>
      </c>
      <c r="F10" s="5" t="s">
        <v>29</v>
      </c>
      <c r="H10" s="8">
        <v>2538661558.9400001</v>
      </c>
    </row>
    <row r="11" spans="2:8" x14ac:dyDescent="0.25">
      <c r="B11" s="5" t="s">
        <v>7</v>
      </c>
      <c r="D11" s="8">
        <v>401439161.92000002</v>
      </c>
      <c r="F11" s="5" t="s">
        <v>30</v>
      </c>
      <c r="H11" s="8">
        <v>232339129.53</v>
      </c>
    </row>
    <row r="12" spans="2:8" x14ac:dyDescent="0.25">
      <c r="B12" s="5" t="s">
        <v>8</v>
      </c>
      <c r="D12" s="8">
        <v>2433661005.3299999</v>
      </c>
      <c r="F12" s="5" t="s">
        <v>31</v>
      </c>
      <c r="H12" s="8">
        <v>20380507.190000001</v>
      </c>
    </row>
    <row r="13" spans="2:8" x14ac:dyDescent="0.25">
      <c r="B13" s="4" t="s">
        <v>9</v>
      </c>
      <c r="D13" s="9">
        <f>SUM(D10:D12)</f>
        <v>3271430557.0500002</v>
      </c>
      <c r="F13" s="5" t="s">
        <v>32</v>
      </c>
      <c r="H13" s="8">
        <v>163484731.00999999</v>
      </c>
    </row>
    <row r="14" spans="2:8" x14ac:dyDescent="0.25">
      <c r="B14" s="5"/>
      <c r="D14" s="8"/>
      <c r="F14" s="5" t="s">
        <v>33</v>
      </c>
      <c r="H14" s="8">
        <v>0</v>
      </c>
    </row>
    <row r="15" spans="2:8" x14ac:dyDescent="0.25">
      <c r="B15" s="5"/>
      <c r="D15" s="8"/>
      <c r="F15" s="4" t="s">
        <v>34</v>
      </c>
      <c r="H15" s="9">
        <f>SUM(H10:H14)</f>
        <v>2954865926.6700001</v>
      </c>
    </row>
    <row r="16" spans="2:8" x14ac:dyDescent="0.25">
      <c r="B16" s="4" t="s">
        <v>10</v>
      </c>
      <c r="D16" s="8"/>
      <c r="F16" s="5"/>
      <c r="H16" s="8"/>
    </row>
    <row r="17" spans="2:8" x14ac:dyDescent="0.25">
      <c r="B17" s="5" t="s">
        <v>11</v>
      </c>
      <c r="D17" s="8">
        <v>481585.11999999988</v>
      </c>
      <c r="F17" s="4" t="s">
        <v>35</v>
      </c>
      <c r="H17" s="8"/>
    </row>
    <row r="18" spans="2:8" x14ac:dyDescent="0.25">
      <c r="B18" s="5" t="s">
        <v>12</v>
      </c>
      <c r="D18" s="8">
        <v>6935118.8099999996</v>
      </c>
      <c r="F18" s="5" t="s">
        <v>36</v>
      </c>
      <c r="H18" s="8">
        <v>43708781.439999998</v>
      </c>
    </row>
    <row r="19" spans="2:8" x14ac:dyDescent="0.25">
      <c r="B19" s="5" t="s">
        <v>13</v>
      </c>
      <c r="D19" s="8">
        <v>243362.01</v>
      </c>
      <c r="F19" s="5" t="s">
        <v>37</v>
      </c>
      <c r="H19" s="8">
        <v>1753941.22</v>
      </c>
    </row>
    <row r="20" spans="2:8" x14ac:dyDescent="0.25">
      <c r="B20" s="5" t="s">
        <v>14</v>
      </c>
      <c r="D20" s="8">
        <v>2123514.0699999998</v>
      </c>
      <c r="F20" s="5" t="s">
        <v>38</v>
      </c>
      <c r="H20" s="8">
        <v>12828685.01</v>
      </c>
    </row>
    <row r="21" spans="2:8" x14ac:dyDescent="0.25">
      <c r="B21" s="5" t="s">
        <v>15</v>
      </c>
      <c r="D21" s="8">
        <v>27151453.289999999</v>
      </c>
      <c r="F21" s="5" t="s">
        <v>39</v>
      </c>
      <c r="H21" s="8">
        <v>12518078.470000001</v>
      </c>
    </row>
    <row r="22" spans="2:8" x14ac:dyDescent="0.25">
      <c r="B22" s="4" t="s">
        <v>16</v>
      </c>
      <c r="D22" s="9">
        <f>SUM(D17:D21)</f>
        <v>36935033.299999997</v>
      </c>
      <c r="F22" s="4" t="s">
        <v>40</v>
      </c>
      <c r="H22" s="9">
        <f>SUM(H18:H21)</f>
        <v>70809486.140000001</v>
      </c>
    </row>
    <row r="23" spans="2:8" x14ac:dyDescent="0.25">
      <c r="B23" s="5"/>
      <c r="D23" s="8"/>
      <c r="F23" s="5"/>
      <c r="H23" s="8"/>
    </row>
    <row r="24" spans="2:8" x14ac:dyDescent="0.25">
      <c r="B24" s="5"/>
      <c r="D24" s="8"/>
      <c r="F24" s="4" t="s">
        <v>41</v>
      </c>
      <c r="H24" s="10">
        <f>H22+H15</f>
        <v>3025675412.8099999</v>
      </c>
    </row>
    <row r="25" spans="2:8" x14ac:dyDescent="0.25">
      <c r="B25" s="4" t="s">
        <v>17</v>
      </c>
      <c r="D25" s="8"/>
      <c r="F25" s="5"/>
      <c r="H25" s="8"/>
    </row>
    <row r="26" spans="2:8" x14ac:dyDescent="0.25">
      <c r="B26" s="5" t="s">
        <v>18</v>
      </c>
      <c r="D26" s="8">
        <v>12177684.359999999</v>
      </c>
      <c r="F26" s="4" t="s">
        <v>42</v>
      </c>
      <c r="H26" s="8"/>
    </row>
    <row r="27" spans="2:8" x14ac:dyDescent="0.25">
      <c r="B27" s="5" t="s">
        <v>19</v>
      </c>
      <c r="D27" s="8">
        <v>38430807.390000001</v>
      </c>
      <c r="F27" s="5" t="s">
        <v>43</v>
      </c>
      <c r="H27" s="8">
        <v>161000436</v>
      </c>
    </row>
    <row r="28" spans="2:8" x14ac:dyDescent="0.25">
      <c r="B28" s="5" t="s">
        <v>20</v>
      </c>
      <c r="D28" s="8">
        <v>1147964.8500000001</v>
      </c>
      <c r="F28" s="5" t="s">
        <v>44</v>
      </c>
      <c r="H28" s="8">
        <v>40250109</v>
      </c>
    </row>
    <row r="29" spans="2:8" x14ac:dyDescent="0.25">
      <c r="B29" s="4" t="s">
        <v>21</v>
      </c>
      <c r="D29" s="9">
        <f>SUM(D26:D28)</f>
        <v>51756456.600000001</v>
      </c>
      <c r="F29" s="5" t="s">
        <v>45</v>
      </c>
      <c r="H29" s="8">
        <v>101155123.56</v>
      </c>
    </row>
    <row r="30" spans="2:8" x14ac:dyDescent="0.25">
      <c r="B30" s="5"/>
      <c r="D30" s="8"/>
      <c r="F30" s="5" t="s">
        <v>46</v>
      </c>
      <c r="H30" s="8">
        <v>7900184.21</v>
      </c>
    </row>
    <row r="31" spans="2:8" x14ac:dyDescent="0.25">
      <c r="B31" s="5"/>
      <c r="D31" s="8"/>
      <c r="F31" s="5" t="s">
        <v>47</v>
      </c>
      <c r="H31" s="8">
        <v>23572616.050000001</v>
      </c>
    </row>
    <row r="32" spans="2:8" x14ac:dyDescent="0.25">
      <c r="B32" s="5"/>
      <c r="D32" s="8"/>
      <c r="F32" s="5" t="s">
        <v>48</v>
      </c>
      <c r="H32" s="8">
        <v>962088.88</v>
      </c>
    </row>
    <row r="33" spans="2:9" x14ac:dyDescent="0.25">
      <c r="B33" s="5"/>
      <c r="D33" s="8"/>
      <c r="F33" s="5" t="s">
        <v>49</v>
      </c>
      <c r="H33" s="8">
        <v>-484989.61</v>
      </c>
    </row>
    <row r="34" spans="2:9" x14ac:dyDescent="0.25">
      <c r="B34" s="5"/>
      <c r="D34" s="8"/>
      <c r="F34" s="4" t="s">
        <v>50</v>
      </c>
      <c r="H34" s="9">
        <f>SUM(H27:H33)</f>
        <v>334355568.08999997</v>
      </c>
    </row>
    <row r="35" spans="2:9" x14ac:dyDescent="0.25">
      <c r="B35" s="5"/>
      <c r="D35" s="8"/>
      <c r="F35" s="5"/>
      <c r="H35" s="8"/>
    </row>
    <row r="36" spans="2:9" x14ac:dyDescent="0.25">
      <c r="B36" s="4" t="s">
        <v>22</v>
      </c>
      <c r="D36" s="9">
        <f>D13+D22+D29</f>
        <v>3360122046.9500003</v>
      </c>
      <c r="F36" s="4" t="s">
        <v>51</v>
      </c>
      <c r="H36" s="9">
        <f>H34+H24</f>
        <v>3360030980.9000001</v>
      </c>
    </row>
    <row r="37" spans="2:9" x14ac:dyDescent="0.25">
      <c r="B37" s="5"/>
      <c r="D37" s="8"/>
      <c r="F37" s="5"/>
      <c r="H37" s="8"/>
    </row>
    <row r="38" spans="2:9" x14ac:dyDescent="0.25">
      <c r="B38" s="4" t="s">
        <v>23</v>
      </c>
      <c r="D38" s="8"/>
      <c r="F38" s="4" t="s">
        <v>52</v>
      </c>
      <c r="H38" s="8"/>
    </row>
    <row r="39" spans="2:9" x14ac:dyDescent="0.25">
      <c r="B39" s="5" t="s">
        <v>24</v>
      </c>
      <c r="D39" s="8">
        <v>63680514.789999999</v>
      </c>
      <c r="F39" s="5" t="s">
        <v>53</v>
      </c>
      <c r="H39" s="8">
        <v>61531204.590000004</v>
      </c>
    </row>
    <row r="40" spans="2:9" x14ac:dyDescent="0.25">
      <c r="B40" s="5" t="s">
        <v>25</v>
      </c>
      <c r="D40" s="8">
        <v>68568272.5</v>
      </c>
      <c r="F40" s="5" t="s">
        <v>54</v>
      </c>
      <c r="H40" s="8">
        <v>70808648.75</v>
      </c>
    </row>
    <row r="41" spans="2:9" x14ac:dyDescent="0.25">
      <c r="B41" s="4" t="s">
        <v>26</v>
      </c>
      <c r="D41" s="9">
        <f>SUM(D39:D40)</f>
        <v>132248787.28999999</v>
      </c>
      <c r="F41" s="4" t="s">
        <v>55</v>
      </c>
      <c r="H41" s="9">
        <f>SUM(H39:H40)</f>
        <v>132339853.34</v>
      </c>
    </row>
    <row r="42" spans="2:9" x14ac:dyDescent="0.25">
      <c r="B42" s="5"/>
      <c r="D42" s="8"/>
      <c r="F42" s="5"/>
      <c r="H42" s="8"/>
    </row>
    <row r="43" spans="2:9" ht="15.75" thickBot="1" x14ac:dyDescent="0.3">
      <c r="B43" s="4" t="s">
        <v>27</v>
      </c>
      <c r="D43" s="14">
        <f>D41+D36</f>
        <v>3492370834.2400002</v>
      </c>
      <c r="F43" s="4" t="s">
        <v>56</v>
      </c>
      <c r="H43" s="14">
        <f>H41+H36</f>
        <v>3492370834.2400002</v>
      </c>
      <c r="I43" s="7"/>
    </row>
    <row r="44" spans="2:9" ht="15.75" thickTop="1" x14ac:dyDescent="0.25">
      <c r="D44" s="8"/>
      <c r="H44" s="8"/>
    </row>
    <row r="45" spans="2:9" x14ac:dyDescent="0.25">
      <c r="D45" s="8"/>
      <c r="H45" s="8"/>
    </row>
    <row r="46" spans="2:9" x14ac:dyDescent="0.25">
      <c r="D46" s="8"/>
      <c r="H46" s="8"/>
    </row>
    <row r="49" spans="2:8" x14ac:dyDescent="0.25">
      <c r="B49" s="15" t="s">
        <v>57</v>
      </c>
      <c r="C49" s="15"/>
      <c r="D49" s="15"/>
      <c r="F49" s="15" t="s">
        <v>59</v>
      </c>
      <c r="G49" s="15"/>
      <c r="H49" s="15"/>
    </row>
    <row r="50" spans="2:8" x14ac:dyDescent="0.25">
      <c r="B50" s="16" t="s">
        <v>58</v>
      </c>
      <c r="C50" s="16"/>
      <c r="D50" s="16"/>
      <c r="F50" s="16" t="s">
        <v>60</v>
      </c>
      <c r="G50" s="16"/>
      <c r="H50" s="16"/>
    </row>
    <row r="54" spans="2:8" x14ac:dyDescent="0.25">
      <c r="B54" s="15" t="s">
        <v>61</v>
      </c>
      <c r="C54" s="15"/>
      <c r="D54" s="15"/>
      <c r="E54" s="15"/>
      <c r="F54" s="15"/>
      <c r="G54" s="15"/>
      <c r="H54" s="15"/>
    </row>
    <row r="55" spans="2:8" x14ac:dyDescent="0.25">
      <c r="B55" s="16" t="s">
        <v>62</v>
      </c>
      <c r="C55" s="16"/>
      <c r="D55" s="16"/>
      <c r="E55" s="16"/>
      <c r="F55" s="16"/>
      <c r="G55" s="16"/>
      <c r="H55" s="16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35" bottom="0.22" header="0.31496062992125984" footer="0.31496062992125984"/>
  <pageSetup paperSize="256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55"/>
  <sheetViews>
    <sheetView tabSelected="1" topLeftCell="A30" zoomScaleNormal="100" workbookViewId="0">
      <selection activeCell="C43" sqref="C43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6" width="11.42578125" style="1"/>
    <col min="7" max="7" width="11.85546875" style="1" bestFit="1" customWidth="1"/>
    <col min="8" max="16384" width="11.42578125" style="1"/>
  </cols>
  <sheetData>
    <row r="2" spans="2:5" ht="15.75" x14ac:dyDescent="0.25">
      <c r="B2" s="17" t="s">
        <v>0</v>
      </c>
      <c r="C2" s="17"/>
      <c r="D2" s="17"/>
      <c r="E2" s="17"/>
    </row>
    <row r="3" spans="2:5" ht="15.75" x14ac:dyDescent="0.25">
      <c r="B3" s="17" t="s">
        <v>63</v>
      </c>
      <c r="C3" s="17"/>
      <c r="D3" s="17"/>
      <c r="E3" s="17"/>
    </row>
    <row r="4" spans="2:5" ht="15.75" x14ac:dyDescent="0.25">
      <c r="B4" s="17" t="s">
        <v>94</v>
      </c>
      <c r="C4" s="17"/>
      <c r="D4" s="17"/>
      <c r="E4" s="17"/>
    </row>
    <row r="5" spans="2:5" ht="15.75" x14ac:dyDescent="0.25">
      <c r="B5" s="17" t="s">
        <v>2</v>
      </c>
      <c r="C5" s="17"/>
      <c r="D5" s="17"/>
      <c r="E5" s="17"/>
    </row>
    <row r="6" spans="2:5" x14ac:dyDescent="0.25">
      <c r="E6" s="8"/>
    </row>
    <row r="7" spans="2:5" x14ac:dyDescent="0.25">
      <c r="E7" s="8"/>
    </row>
    <row r="8" spans="2:5" x14ac:dyDescent="0.25">
      <c r="B8" s="11" t="s">
        <v>64</v>
      </c>
      <c r="E8" s="12">
        <f>SUM(E9:E15)</f>
        <v>53278930.109999999</v>
      </c>
    </row>
    <row r="9" spans="2:5" x14ac:dyDescent="0.25">
      <c r="B9" s="5" t="s">
        <v>65</v>
      </c>
      <c r="E9" s="8">
        <v>40042679.640000001</v>
      </c>
    </row>
    <row r="10" spans="2:5" x14ac:dyDescent="0.25">
      <c r="B10" s="5" t="s">
        <v>66</v>
      </c>
      <c r="E10" s="8">
        <v>3840225.48</v>
      </c>
    </row>
    <row r="11" spans="2:5" x14ac:dyDescent="0.25">
      <c r="B11" s="5" t="s">
        <v>67</v>
      </c>
      <c r="E11" s="8">
        <f>4854215.16+1175.55</f>
        <v>4855390.71</v>
      </c>
    </row>
    <row r="12" spans="2:5" x14ac:dyDescent="0.25">
      <c r="B12" s="5" t="s">
        <v>68</v>
      </c>
      <c r="E12" s="8">
        <v>16304</v>
      </c>
    </row>
    <row r="13" spans="2:5" x14ac:dyDescent="0.25">
      <c r="B13" s="5" t="s">
        <v>69</v>
      </c>
      <c r="E13" s="8">
        <v>887593.94</v>
      </c>
    </row>
    <row r="14" spans="2:5" x14ac:dyDescent="0.25">
      <c r="B14" s="5" t="s">
        <v>70</v>
      </c>
      <c r="E14" s="8">
        <v>1192748.92</v>
      </c>
    </row>
    <row r="15" spans="2:5" x14ac:dyDescent="0.25">
      <c r="B15" s="5" t="s">
        <v>71</v>
      </c>
      <c r="E15" s="8">
        <v>2443987.42</v>
      </c>
    </row>
    <row r="16" spans="2:5" x14ac:dyDescent="0.25">
      <c r="B16" s="5"/>
      <c r="E16" s="8"/>
    </row>
    <row r="17" spans="2:5" x14ac:dyDescent="0.25">
      <c r="B17" s="4" t="s">
        <v>72</v>
      </c>
      <c r="E17" s="8"/>
    </row>
    <row r="18" spans="2:5" x14ac:dyDescent="0.25">
      <c r="B18" s="4" t="s">
        <v>73</v>
      </c>
      <c r="E18" s="12">
        <f>SUM(E19:E24)</f>
        <v>16423381.15</v>
      </c>
    </row>
    <row r="19" spans="2:5" x14ac:dyDescent="0.25">
      <c r="B19" s="5" t="s">
        <v>74</v>
      </c>
      <c r="E19" s="8">
        <v>10850235.02</v>
      </c>
    </row>
    <row r="20" spans="2:5" x14ac:dyDescent="0.25">
      <c r="B20" s="5" t="s">
        <v>75</v>
      </c>
      <c r="E20" s="8">
        <v>3152857.46</v>
      </c>
    </row>
    <row r="21" spans="2:5" x14ac:dyDescent="0.25">
      <c r="B21" s="5" t="s">
        <v>76</v>
      </c>
      <c r="E21" s="8">
        <v>1787634.07</v>
      </c>
    </row>
    <row r="22" spans="2:5" x14ac:dyDescent="0.25">
      <c r="B22" s="5" t="s">
        <v>77</v>
      </c>
      <c r="E22" s="8">
        <v>0</v>
      </c>
    </row>
    <row r="23" spans="2:5" x14ac:dyDescent="0.25">
      <c r="B23" s="5" t="s">
        <v>78</v>
      </c>
      <c r="E23" s="8">
        <v>141433.67000000001</v>
      </c>
    </row>
    <row r="24" spans="2:5" x14ac:dyDescent="0.25">
      <c r="B24" s="5" t="s">
        <v>79</v>
      </c>
      <c r="E24" s="8">
        <v>491220.93</v>
      </c>
    </row>
    <row r="25" spans="2:5" x14ac:dyDescent="0.25">
      <c r="B25" s="5"/>
      <c r="E25" s="8"/>
    </row>
    <row r="26" spans="2:5" x14ac:dyDescent="0.25">
      <c r="B26" s="5" t="s">
        <v>80</v>
      </c>
      <c r="E26" s="8">
        <v>9054639.8200000003</v>
      </c>
    </row>
    <row r="27" spans="2:5" x14ac:dyDescent="0.25">
      <c r="B27" s="5"/>
      <c r="E27" s="13"/>
    </row>
    <row r="28" spans="2:5" x14ac:dyDescent="0.25">
      <c r="B28" s="4" t="s">
        <v>81</v>
      </c>
      <c r="E28" s="10">
        <f>+E8-E18-E26</f>
        <v>27800909.140000001</v>
      </c>
    </row>
    <row r="29" spans="2:5" x14ac:dyDescent="0.25">
      <c r="B29" s="5"/>
      <c r="E29" s="8"/>
    </row>
    <row r="30" spans="2:5" x14ac:dyDescent="0.25">
      <c r="B30" s="4" t="s">
        <v>82</v>
      </c>
      <c r="E30" s="12">
        <f>SUM(E31:E33)</f>
        <v>21117067.939999998</v>
      </c>
    </row>
    <row r="31" spans="2:5" x14ac:dyDescent="0.25">
      <c r="B31" s="5" t="s">
        <v>83</v>
      </c>
      <c r="E31" s="8">
        <v>8219535.5800000001</v>
      </c>
    </row>
    <row r="32" spans="2:5" x14ac:dyDescent="0.25">
      <c r="B32" s="5" t="s">
        <v>84</v>
      </c>
      <c r="E32" s="8">
        <v>11213965.390000001</v>
      </c>
    </row>
    <row r="33" spans="2:5" x14ac:dyDescent="0.25">
      <c r="B33" s="5" t="s">
        <v>85</v>
      </c>
      <c r="E33" s="8">
        <f>1683556.37+10.6</f>
        <v>1683566.9700000002</v>
      </c>
    </row>
    <row r="34" spans="2:5" x14ac:dyDescent="0.25">
      <c r="B34" s="5"/>
      <c r="E34" s="13"/>
    </row>
    <row r="35" spans="2:5" x14ac:dyDescent="0.25">
      <c r="B35" s="4" t="s">
        <v>86</v>
      </c>
      <c r="E35" s="10">
        <f>+E28-E30</f>
        <v>6683841.200000003</v>
      </c>
    </row>
    <row r="36" spans="2:5" x14ac:dyDescent="0.25">
      <c r="B36" s="5"/>
      <c r="E36" s="8"/>
    </row>
    <row r="37" spans="2:5" x14ac:dyDescent="0.25">
      <c r="B37" s="4" t="s">
        <v>87</v>
      </c>
      <c r="E37" s="12">
        <f>SUM(E38:E39)</f>
        <v>2929846.49</v>
      </c>
    </row>
    <row r="38" spans="2:5" x14ac:dyDescent="0.25">
      <c r="B38" s="5" t="s">
        <v>88</v>
      </c>
      <c r="E38" s="8">
        <v>3007690.1500000004</v>
      </c>
    </row>
    <row r="39" spans="2:5" x14ac:dyDescent="0.25">
      <c r="B39" s="5" t="s">
        <v>89</v>
      </c>
      <c r="E39" s="8">
        <v>-77843.66</v>
      </c>
    </row>
    <row r="40" spans="2:5" x14ac:dyDescent="0.25">
      <c r="B40" s="5"/>
      <c r="E40" s="13"/>
    </row>
    <row r="41" spans="2:5" x14ac:dyDescent="0.25">
      <c r="B41" s="4" t="s">
        <v>90</v>
      </c>
      <c r="E41" s="10">
        <f>+E35+E37</f>
        <v>9613687.6900000032</v>
      </c>
    </row>
    <row r="42" spans="2:5" x14ac:dyDescent="0.25">
      <c r="B42" s="5"/>
      <c r="E42" s="8"/>
    </row>
    <row r="43" spans="2:5" x14ac:dyDescent="0.25">
      <c r="B43" s="5" t="s">
        <v>91</v>
      </c>
      <c r="E43" s="13">
        <v>-1713503.48</v>
      </c>
    </row>
    <row r="44" spans="2:5" x14ac:dyDescent="0.25">
      <c r="B44" s="5"/>
      <c r="E44" s="8"/>
    </row>
    <row r="45" spans="2:5" x14ac:dyDescent="0.25">
      <c r="B45" s="4" t="s">
        <v>92</v>
      </c>
      <c r="E45" s="10">
        <f>+E41+E43</f>
        <v>7900184.2100000028</v>
      </c>
    </row>
    <row r="46" spans="2:5" x14ac:dyDescent="0.25">
      <c r="B46" s="5"/>
      <c r="E46" s="6"/>
    </row>
    <row r="47" spans="2:5" x14ac:dyDescent="0.25">
      <c r="B47" s="5"/>
      <c r="E47" s="6"/>
    </row>
    <row r="48" spans="2:5" x14ac:dyDescent="0.25">
      <c r="B48" s="5"/>
      <c r="E48" s="6"/>
    </row>
    <row r="49" spans="2:5" x14ac:dyDescent="0.25">
      <c r="B49" s="1" t="s">
        <v>93</v>
      </c>
      <c r="C49" s="15" t="s">
        <v>59</v>
      </c>
      <c r="D49" s="15"/>
      <c r="E49" s="15"/>
    </row>
    <row r="50" spans="2:5" x14ac:dyDescent="0.25">
      <c r="B50" s="2" t="s">
        <v>58</v>
      </c>
      <c r="C50" s="16" t="s">
        <v>60</v>
      </c>
      <c r="D50" s="16"/>
      <c r="E50" s="16"/>
    </row>
    <row r="54" spans="2:5" x14ac:dyDescent="0.25">
      <c r="B54" s="15" t="s">
        <v>61</v>
      </c>
      <c r="C54" s="15"/>
      <c r="D54" s="15"/>
      <c r="E54" s="15"/>
    </row>
    <row r="55" spans="2:5" x14ac:dyDescent="0.25">
      <c r="B55" s="16" t="s">
        <v>62</v>
      </c>
      <c r="C55" s="16"/>
      <c r="D55" s="16"/>
      <c r="E55" s="16"/>
    </row>
  </sheetData>
  <mergeCells count="8">
    <mergeCell ref="B54:E54"/>
    <mergeCell ref="B55:E55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37" bottom="0.39" header="0.31496062992125984" footer="0.31496062992125984"/>
  <pageSetup paperSize="256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FEB 2024</vt:lpstr>
      <vt:lpstr>ER - FEB 2024</vt:lpstr>
      <vt:lpstr>'ER - FEB 2024'!Área_de_impresión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2024-03-09T00:55:00Z</cp:lastPrinted>
  <dcterms:created xsi:type="dcterms:W3CDTF">2024-03-09T00:39:32Z</dcterms:created>
  <dcterms:modified xsi:type="dcterms:W3CDTF">2024-03-12T15:26:03Z</dcterms:modified>
</cp:coreProperties>
</file>