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DF873E25-C94D-43AE-B760-806EE1F25B7F}" xr6:coauthVersionLast="47" xr6:coauthVersionMax="47" xr10:uidLastSave="{00000000-0000-0000-0000-000000000000}"/>
  <bookViews>
    <workbookView xWindow="-110" yWindow="-110" windowWidth="19420" windowHeight="10420" activeTab="1" xr2:uid="{B3B80B68-86A7-46B3-9000-9B1ADAF406D0}"/>
  </bookViews>
  <sheets>
    <sheet name="BG " sheetId="1" r:id="rId1"/>
    <sheet name="ER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'ER '!#REF!</definedName>
    <definedName name="_xlnm._FilterDatabase">#N/A</definedName>
    <definedName name="_g4" hidden="1">{#N/A,#N/A,FALSE,"model"}</definedName>
    <definedName name="_Re97">'[2]Com-Emp'!$B$57:$M$57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'!$A$1:$E$79</definedName>
    <definedName name="_xlnm.Print_Area" localSheetId="1">'ER 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>ROW('[9]Tabla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'ER 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40" i="2"/>
  <c r="E16" i="2"/>
  <c r="E12" i="2"/>
  <c r="B5" i="2"/>
  <c r="E70" i="1"/>
  <c r="E71" i="1" s="1"/>
  <c r="E59" i="1"/>
  <c r="E50" i="1"/>
  <c r="E61" i="1" s="1"/>
  <c r="E33" i="1"/>
  <c r="E18" i="1"/>
  <c r="E6" i="1"/>
  <c r="B5" i="1"/>
  <c r="B4" i="2" s="1"/>
  <c r="E35" i="1" l="1"/>
  <c r="E41" i="2"/>
  <c r="E48" i="2" s="1"/>
  <c r="E54" i="2" s="1"/>
  <c r="E74" i="1"/>
  <c r="E73" i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<sst xmlns="http://schemas.openxmlformats.org/spreadsheetml/2006/main" count="130" uniqueCount="107">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</sst>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7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2" fillId="0" borderId="0" xfId="4" applyFont="1" applyAlignment="1">
      <alignment horizontal="left"/>
    </xf>
    <xf numFmtId="38" fontId="6" fillId="0" borderId="0" xfId="4" applyNumberFormat="1" applyFont="1" applyAlignment="1">
      <alignment horizontal="center"/>
    </xf>
    <xf numFmtId="38" fontId="10" fillId="0" borderId="0" xfId="4" applyNumberFormat="1" applyFont="1" applyAlignment="1">
      <alignment horizontal="left"/>
    </xf>
    <xf numFmtId="38" fontId="9" fillId="0" borderId="0" xfId="4" applyNumberFormat="1" applyFont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B12B1E2A-5E87-495E-BA78-5DF3712B7E1D}"/>
    <cellStyle name="Normal_Formatos de Reporte de Información General" xfId="6" xr:uid="{A3A30ECB-F450-42BC-8911-8DCEA039974E}"/>
    <cellStyle name="Normal_Junio_03" xfId="4" xr:uid="{5C687358-A4D0-44AB-9E4E-DDF48EE73B74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FEBRERO\02.%20EEFF%20CQ%20Febrero%202024%20Bco%20Consolidado.xlsx" TargetMode="External"/><Relationship Id="rId1" Type="http://schemas.openxmlformats.org/officeDocument/2006/relationships/externalLinkPath" Target="/Users/mayala/Desktop/CREDIQ,%20S.A.%20DE%20C.V/REPORTES/GAP/GAP%202024/FEBRERO/02.%20EEFF%20CQ%20Febrero%202024%20Bco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>
        <row r="4">
          <cell r="B4" t="str">
            <v>Al 29 de Febrero 2024 y 2023</v>
          </cell>
        </row>
      </sheetData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6218314.7699999977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42068911.890000001</v>
          </cell>
        </row>
        <row r="14">
          <cell r="B14" t="str">
            <v>Estimación para cuentas incobrables</v>
          </cell>
          <cell r="E14">
            <v>-5094774.09</v>
          </cell>
        </row>
        <row r="15">
          <cell r="B15" t="str">
            <v>Arrendamientos por cobrar</v>
          </cell>
          <cell r="E15">
            <v>1414098.7499999998</v>
          </cell>
        </row>
        <row r="16">
          <cell r="B16" t="str">
            <v>Estimación para cuentas incobrables arrendamientos</v>
          </cell>
          <cell r="E16">
            <v>-27809.23</v>
          </cell>
        </row>
        <row r="17">
          <cell r="B17" t="str">
            <v>Cuentas por cobrar a partes relacionadas</v>
          </cell>
          <cell r="E17">
            <v>350079.93999999948</v>
          </cell>
        </row>
        <row r="18">
          <cell r="B18" t="str">
            <v>Inventarios</v>
          </cell>
          <cell r="E18">
            <v>180792.73</v>
          </cell>
        </row>
        <row r="19">
          <cell r="B19" t="str">
            <v>Gastos Pagados por Anticipado</v>
          </cell>
          <cell r="E19">
            <v>358253.26</v>
          </cell>
        </row>
        <row r="20">
          <cell r="B20" t="str">
            <v xml:space="preserve">Total Activo Circulante </v>
          </cell>
          <cell r="E20">
            <v>45467868.019999988</v>
          </cell>
        </row>
        <row r="21">
          <cell r="E21"/>
        </row>
        <row r="22">
          <cell r="B22" t="str">
            <v>Documentos por cobrar a largo plazo</v>
          </cell>
          <cell r="E22">
            <v>175610614.34999999</v>
          </cell>
        </row>
        <row r="23">
          <cell r="B23" t="str">
            <v>Arrendamientos por cobrar a largo plazo</v>
          </cell>
          <cell r="E23">
            <v>2861254.59</v>
          </cell>
        </row>
        <row r="24">
          <cell r="B24" t="str">
            <v>Activos por derecho de uso</v>
          </cell>
          <cell r="E24">
            <v>1346564.5899999999</v>
          </cell>
        </row>
        <row r="25">
          <cell r="B25" t="str">
            <v>Inmuebles, mobiliario, equipo y mejoras</v>
          </cell>
          <cell r="E25">
            <v>20803730.199999996</v>
          </cell>
        </row>
        <row r="26">
          <cell r="B26" t="str">
            <v>Activos intangibles</v>
          </cell>
          <cell r="E26">
            <v>815139.14000000025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28856.22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202085965.80999997</v>
          </cell>
        </row>
        <row r="34">
          <cell r="B34" t="str">
            <v>Activos no circulante disponibles para la venta</v>
          </cell>
          <cell r="E34">
            <v>8430</v>
          </cell>
        </row>
        <row r="35">
          <cell r="B35" t="str">
            <v>Total Activo No Corriente</v>
          </cell>
          <cell r="E35">
            <v>202094395.80999997</v>
          </cell>
        </row>
        <row r="36">
          <cell r="E36"/>
        </row>
        <row r="37">
          <cell r="B37" t="str">
            <v xml:space="preserve">Total del activo </v>
          </cell>
          <cell r="C37" t="str">
            <v>$</v>
          </cell>
          <cell r="E37">
            <v>247562263.82999995</v>
          </cell>
        </row>
        <row r="38">
          <cell r="E38"/>
        </row>
        <row r="39">
          <cell r="B39" t="str">
            <v>PASIVO Y PATRIMONIO</v>
          </cell>
          <cell r="E39"/>
        </row>
        <row r="40">
          <cell r="B40" t="str">
            <v>Pasivo circulante</v>
          </cell>
          <cell r="E40"/>
        </row>
        <row r="41">
          <cell r="B41" t="str">
            <v>Titulos valores</v>
          </cell>
          <cell r="C41" t="str">
            <v>$</v>
          </cell>
          <cell r="E41">
            <v>9052588.8300000001</v>
          </cell>
        </row>
        <row r="42">
          <cell r="B42" t="str">
            <v>Préstamos por Pagar</v>
          </cell>
          <cell r="E42">
            <v>85411563.099999994</v>
          </cell>
        </row>
        <row r="43">
          <cell r="B43" t="str">
            <v xml:space="preserve">Documentos por pagar </v>
          </cell>
          <cell r="E43">
            <v>2585183.2799999998</v>
          </cell>
        </row>
        <row r="44">
          <cell r="B44" t="str">
            <v>Pasivo por arrendamiento</v>
          </cell>
          <cell r="E44">
            <v>277399.17</v>
          </cell>
        </row>
        <row r="45">
          <cell r="B45" t="str">
            <v>Intereses por Pagar</v>
          </cell>
          <cell r="E45">
            <v>1239682.0999999999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742012.32000000007</v>
          </cell>
        </row>
        <row r="48">
          <cell r="B48" t="str">
            <v>Cuentas por Pagar a partes relacionadas</v>
          </cell>
          <cell r="E48">
            <v>2051333.2299999986</v>
          </cell>
        </row>
        <row r="49">
          <cell r="B49" t="str">
            <v>Impuesto sobre la renta por pagar</v>
          </cell>
          <cell r="E49">
            <v>3480457.75</v>
          </cell>
        </row>
        <row r="50">
          <cell r="B50" t="str">
            <v xml:space="preserve">Gastos acumulados y otras cuentas por pagar </v>
          </cell>
          <cell r="E50">
            <v>4813742.7100000009</v>
          </cell>
        </row>
        <row r="51">
          <cell r="B51" t="str">
            <v>Otros pasivos</v>
          </cell>
          <cell r="E51">
            <v>1201553.33</v>
          </cell>
        </row>
        <row r="52">
          <cell r="B52" t="str">
            <v>Total del Pasivo Circulante</v>
          </cell>
          <cell r="E52">
            <v>111258957.86999999</v>
          </cell>
        </row>
        <row r="53">
          <cell r="E53"/>
        </row>
        <row r="54">
          <cell r="B54" t="str">
            <v>Beneficios post-empleo por pagar</v>
          </cell>
          <cell r="E54">
            <v>225540.81</v>
          </cell>
        </row>
        <row r="55">
          <cell r="B55" t="str">
            <v>Préstamos por pagar a Largo Plazo</v>
          </cell>
          <cell r="E55">
            <v>72155243.900000006</v>
          </cell>
        </row>
        <row r="56">
          <cell r="B56" t="str">
            <v xml:space="preserve">Documentos por pagar a largo plazo </v>
          </cell>
          <cell r="E56">
            <v>13939527.720000001</v>
          </cell>
        </row>
        <row r="57">
          <cell r="B57" t="str">
            <v>Pasivo por arrendamiento LP</v>
          </cell>
          <cell r="E57">
            <v>1222102.1299999999</v>
          </cell>
        </row>
        <row r="58">
          <cell r="B58" t="str">
            <v>Titulos valores</v>
          </cell>
          <cell r="E58">
            <v>1500000</v>
          </cell>
        </row>
        <row r="59">
          <cell r="B59" t="str">
            <v>Pasivos por impuesto diferido</v>
          </cell>
          <cell r="E59">
            <v>494129.11000000004</v>
          </cell>
        </row>
        <row r="60">
          <cell r="E60"/>
        </row>
        <row r="61">
          <cell r="B61" t="str">
            <v>Total Pasivo No Corriente</v>
          </cell>
          <cell r="E61">
            <v>89536543.670000002</v>
          </cell>
        </row>
        <row r="62">
          <cell r="E62"/>
        </row>
        <row r="63">
          <cell r="B63" t="str">
            <v xml:space="preserve">Total del Pasivo </v>
          </cell>
          <cell r="C63" t="str">
            <v>$</v>
          </cell>
          <cell r="E63">
            <v>200795501.53999999</v>
          </cell>
        </row>
        <row r="64">
          <cell r="E64"/>
        </row>
        <row r="65">
          <cell r="B65" t="str">
            <v>Patrimonio</v>
          </cell>
          <cell r="E65"/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3346524.89</v>
          </cell>
        </row>
        <row r="68">
          <cell r="B68" t="str">
            <v>Reserva patrimonial</v>
          </cell>
          <cell r="E68">
            <v>195888.49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27529507.73</v>
          </cell>
        </row>
        <row r="71">
          <cell r="B71" t="str">
            <v>Utilidad del Ejercicio</v>
          </cell>
          <cell r="E71">
            <v>994741.18000000017</v>
          </cell>
        </row>
        <row r="72">
          <cell r="E72">
            <v>0</v>
          </cell>
        </row>
        <row r="73">
          <cell r="B73" t="str">
            <v>Total del Patrimonio</v>
          </cell>
          <cell r="E73">
            <v>46766762.289999999</v>
          </cell>
        </row>
        <row r="74">
          <cell r="E74"/>
        </row>
        <row r="75">
          <cell r="B75" t="str">
            <v xml:space="preserve">Total del pasivo y del patrimonio </v>
          </cell>
          <cell r="C75" t="str">
            <v>$</v>
          </cell>
          <cell r="E75">
            <v>247562263.82999998</v>
          </cell>
        </row>
        <row r="76">
          <cell r="E76"/>
        </row>
        <row r="77">
          <cell r="E77"/>
        </row>
        <row r="80">
          <cell r="B80" t="str">
            <v xml:space="preserve">     César Artiga                                      </v>
          </cell>
          <cell r="D80" t="str">
            <v>Martha Romero</v>
          </cell>
          <cell r="E80"/>
        </row>
        <row r="81">
          <cell r="B81" t="str">
            <v>Jefe Depto. Contabilidad</v>
          </cell>
          <cell r="C81" t="str">
            <v>Gerente Financiero</v>
          </cell>
          <cell r="D81"/>
          <cell r="E81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7A9A-E451-490E-80CB-400DF6810F71}">
  <sheetPr>
    <tabColor theme="5" tint="0.39997558519241921"/>
    <pageSetUpPr fitToPage="1"/>
  </sheetPr>
  <dimension ref="B2:E79"/>
  <sheetViews>
    <sheetView showGridLines="0" topLeftCell="A2" zoomScale="90" zoomScaleNormal="90" workbookViewId="0">
      <pane xSplit="5" ySplit="5" topLeftCell="F7" activePane="bottomRight" state="frozen"/>
      <selection activeCell="B6" sqref="B6"/>
      <selection pane="topRight" activeCell="B6" sqref="B6"/>
      <selection pane="bottomLeft" activeCell="B6" sqref="B6"/>
      <selection pane="bottomRight" activeCell="B61" sqref="B61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47" t="s">
        <v>0</v>
      </c>
      <c r="C2" s="47"/>
      <c r="D2" s="47"/>
      <c r="E2" s="47"/>
    </row>
    <row r="3" spans="2:5" ht="15" x14ac:dyDescent="0.3">
      <c r="B3" s="3" t="s">
        <v>1</v>
      </c>
      <c r="C3" s="1"/>
      <c r="D3" s="1"/>
      <c r="E3" s="1"/>
    </row>
    <row r="4" spans="2:5" x14ac:dyDescent="0.3">
      <c r="B4" s="2" t="s">
        <v>2</v>
      </c>
      <c r="E4" s="4"/>
    </row>
    <row r="5" spans="2:5" ht="13.5" thickBot="1" x14ac:dyDescent="0.35">
      <c r="B5" s="5" t="str">
        <f>+'[23] BG y ER 22-21'!B4</f>
        <v>Al 29 de Febrero 2024 y 2023</v>
      </c>
      <c r="C5" s="5"/>
      <c r="D5" s="5"/>
      <c r="E5" s="5"/>
    </row>
    <row r="6" spans="2:5" x14ac:dyDescent="0.3">
      <c r="B6" s="2" t="s">
        <v>3</v>
      </c>
      <c r="E6" s="4">
        <f>+E39+E40+E56+E53</f>
        <v>168119.39582999999</v>
      </c>
    </row>
    <row r="7" spans="2:5" x14ac:dyDescent="0.3">
      <c r="B7" s="6" t="s">
        <v>4</v>
      </c>
      <c r="C7" s="7"/>
      <c r="D7" s="7"/>
      <c r="E7" s="8"/>
    </row>
    <row r="8" spans="2:5" s="9" customFormat="1" x14ac:dyDescent="0.3">
      <c r="B8" s="6" t="s">
        <v>5</v>
      </c>
    </row>
    <row r="9" spans="2:5" x14ac:dyDescent="0.3">
      <c r="B9" s="2" t="s">
        <v>6</v>
      </c>
      <c r="C9" s="2" t="s">
        <v>7</v>
      </c>
      <c r="E9" s="10">
        <v>6218.3147699999981</v>
      </c>
    </row>
    <row r="10" spans="2:5" hidden="1" x14ac:dyDescent="0.3">
      <c r="B10" s="2" t="s">
        <v>8</v>
      </c>
      <c r="E10" s="10">
        <v>0</v>
      </c>
    </row>
    <row r="11" spans="2:5" x14ac:dyDescent="0.3">
      <c r="B11" s="2" t="s">
        <v>9</v>
      </c>
      <c r="E11" s="10">
        <v>42068.911890000003</v>
      </c>
    </row>
    <row r="12" spans="2:5" x14ac:dyDescent="0.3">
      <c r="B12" s="2" t="s">
        <v>10</v>
      </c>
      <c r="E12" s="10">
        <v>-5094.7740899999999</v>
      </c>
    </row>
    <row r="13" spans="2:5" x14ac:dyDescent="0.3">
      <c r="B13" s="2" t="s">
        <v>11</v>
      </c>
      <c r="E13" s="10">
        <v>1414.0987499999997</v>
      </c>
    </row>
    <row r="14" spans="2:5" x14ac:dyDescent="0.3">
      <c r="B14" s="2" t="s">
        <v>12</v>
      </c>
      <c r="E14" s="10">
        <v>-27.809229999999999</v>
      </c>
    </row>
    <row r="15" spans="2:5" x14ac:dyDescent="0.3">
      <c r="B15" s="2" t="s">
        <v>13</v>
      </c>
      <c r="E15" s="10">
        <v>350.07993999999945</v>
      </c>
    </row>
    <row r="16" spans="2:5" x14ac:dyDescent="0.3">
      <c r="B16" s="2" t="s">
        <v>14</v>
      </c>
      <c r="E16" s="10">
        <v>180.79273000000001</v>
      </c>
    </row>
    <row r="17" spans="2:5" x14ac:dyDescent="0.3">
      <c r="B17" s="2" t="s">
        <v>15</v>
      </c>
      <c r="E17" s="10">
        <v>358.25326000000001</v>
      </c>
    </row>
    <row r="18" spans="2:5" x14ac:dyDescent="0.3">
      <c r="B18" s="11" t="s">
        <v>16</v>
      </c>
      <c r="E18" s="12">
        <f>SUM(E9:E17)</f>
        <v>45467.868019999994</v>
      </c>
    </row>
    <row r="19" spans="2:5" ht="5.25" customHeight="1" x14ac:dyDescent="0.3">
      <c r="E19" s="10"/>
    </row>
    <row r="20" spans="2:5" x14ac:dyDescent="0.3">
      <c r="B20" s="2" t="s">
        <v>17</v>
      </c>
      <c r="E20" s="10">
        <v>175610.61434999999</v>
      </c>
    </row>
    <row r="21" spans="2:5" x14ac:dyDescent="0.3">
      <c r="B21" s="2" t="s">
        <v>18</v>
      </c>
      <c r="E21" s="10">
        <v>2861.25459</v>
      </c>
    </row>
    <row r="22" spans="2:5" x14ac:dyDescent="0.3">
      <c r="B22" s="2" t="s">
        <v>19</v>
      </c>
      <c r="E22" s="10">
        <v>1346.56459</v>
      </c>
    </row>
    <row r="23" spans="2:5" x14ac:dyDescent="0.3">
      <c r="B23" s="2" t="s">
        <v>20</v>
      </c>
      <c r="E23" s="10">
        <v>20803.730199999995</v>
      </c>
    </row>
    <row r="24" spans="2:5" x14ac:dyDescent="0.3">
      <c r="B24" s="2" t="s">
        <v>21</v>
      </c>
      <c r="E24" s="10">
        <v>815.13914000000022</v>
      </c>
    </row>
    <row r="25" spans="2:5" hidden="1" x14ac:dyDescent="0.3">
      <c r="B25" s="2" t="s">
        <v>22</v>
      </c>
      <c r="E25" s="10">
        <v>0</v>
      </c>
    </row>
    <row r="26" spans="2:5" hidden="1" x14ac:dyDescent="0.3">
      <c r="B26" s="2" t="s">
        <v>23</v>
      </c>
      <c r="E26" s="10">
        <v>0</v>
      </c>
    </row>
    <row r="27" spans="2:5" hidden="1" x14ac:dyDescent="0.3">
      <c r="B27" s="2" t="s">
        <v>24</v>
      </c>
      <c r="E27" s="10">
        <v>0</v>
      </c>
    </row>
    <row r="28" spans="2:5" x14ac:dyDescent="0.3">
      <c r="B28" s="2" t="s">
        <v>25</v>
      </c>
      <c r="E28" s="10">
        <v>619.80671999999993</v>
      </c>
    </row>
    <row r="29" spans="2:5" x14ac:dyDescent="0.3">
      <c r="B29" s="2" t="s">
        <v>26</v>
      </c>
      <c r="E29" s="10">
        <v>28.85622</v>
      </c>
    </row>
    <row r="30" spans="2:5" hidden="1" x14ac:dyDescent="0.3">
      <c r="B30" s="2" t="s">
        <v>8</v>
      </c>
      <c r="E30" s="10">
        <v>0</v>
      </c>
    </row>
    <row r="31" spans="2:5" hidden="1" x14ac:dyDescent="0.3">
      <c r="E31" s="13">
        <v>202085.96580999997</v>
      </c>
    </row>
    <row r="32" spans="2:5" ht="12" customHeight="1" x14ac:dyDescent="0.3">
      <c r="B32" s="2" t="s">
        <v>27</v>
      </c>
      <c r="E32" s="10">
        <v>8.43</v>
      </c>
    </row>
    <row r="33" spans="2:5" x14ac:dyDescent="0.3">
      <c r="B33" s="11" t="s">
        <v>28</v>
      </c>
      <c r="E33" s="12">
        <f>+E31+E32</f>
        <v>202094.39580999996</v>
      </c>
    </row>
    <row r="34" spans="2:5" ht="4.5" customHeight="1" x14ac:dyDescent="0.3">
      <c r="E34" s="14"/>
    </row>
    <row r="35" spans="2:5" ht="13.5" thickBot="1" x14ac:dyDescent="0.35">
      <c r="B35" s="11" t="s">
        <v>29</v>
      </c>
      <c r="C35" s="2" t="s">
        <v>7</v>
      </c>
      <c r="E35" s="15">
        <f>+E33+E18</f>
        <v>247562.26382999995</v>
      </c>
    </row>
    <row r="36" spans="2:5" ht="6" customHeight="1" thickTop="1" x14ac:dyDescent="0.3">
      <c r="E36" s="10"/>
    </row>
    <row r="37" spans="2:5" x14ac:dyDescent="0.3">
      <c r="B37" s="11" t="s">
        <v>30</v>
      </c>
      <c r="E37" s="10"/>
    </row>
    <row r="38" spans="2:5" ht="10.5" customHeight="1" x14ac:dyDescent="0.3">
      <c r="B38" s="11" t="s">
        <v>31</v>
      </c>
      <c r="E38" s="10"/>
    </row>
    <row r="39" spans="2:5" x14ac:dyDescent="0.3">
      <c r="B39" s="2" t="s">
        <v>32</v>
      </c>
      <c r="C39" s="2" t="s">
        <v>7</v>
      </c>
      <c r="E39" s="10">
        <v>9052.5888300000006</v>
      </c>
    </row>
    <row r="40" spans="2:5" x14ac:dyDescent="0.3">
      <c r="B40" s="2" t="s">
        <v>33</v>
      </c>
      <c r="E40" s="10">
        <v>85411.563099999999</v>
      </c>
    </row>
    <row r="41" spans="2:5" x14ac:dyDescent="0.3">
      <c r="B41" s="2" t="s">
        <v>34</v>
      </c>
      <c r="E41" s="10">
        <v>2585.1832799999997</v>
      </c>
    </row>
    <row r="42" spans="2:5" x14ac:dyDescent="0.3">
      <c r="B42" s="2" t="s">
        <v>35</v>
      </c>
      <c r="E42" s="10">
        <v>277.39916999999997</v>
      </c>
    </row>
    <row r="43" spans="2:5" x14ac:dyDescent="0.3">
      <c r="B43" s="2" t="s">
        <v>36</v>
      </c>
      <c r="E43" s="10">
        <v>1239.6820999999998</v>
      </c>
    </row>
    <row r="44" spans="2:5" x14ac:dyDescent="0.3">
      <c r="B44" s="2" t="s">
        <v>37</v>
      </c>
      <c r="E44" s="10">
        <v>403.44204999999999</v>
      </c>
    </row>
    <row r="45" spans="2:5" x14ac:dyDescent="0.3">
      <c r="B45" s="2" t="s">
        <v>38</v>
      </c>
      <c r="E45" s="10">
        <v>742.01232000000005</v>
      </c>
    </row>
    <row r="46" spans="2:5" hidden="1" x14ac:dyDescent="0.3">
      <c r="B46" s="2" t="s">
        <v>39</v>
      </c>
      <c r="E46" s="10">
        <v>2051.3332299999984</v>
      </c>
    </row>
    <row r="47" spans="2:5" x14ac:dyDescent="0.3">
      <c r="B47" s="2" t="s">
        <v>40</v>
      </c>
      <c r="E47" s="10">
        <v>3480.45775</v>
      </c>
    </row>
    <row r="48" spans="2:5" x14ac:dyDescent="0.3">
      <c r="B48" s="2" t="s">
        <v>41</v>
      </c>
      <c r="E48" s="10">
        <v>4813.7427100000004</v>
      </c>
    </row>
    <row r="49" spans="2:5" x14ac:dyDescent="0.3">
      <c r="B49" s="2" t="s">
        <v>42</v>
      </c>
      <c r="E49" s="10">
        <v>1201.5533300000002</v>
      </c>
    </row>
    <row r="50" spans="2:5" x14ac:dyDescent="0.3">
      <c r="B50" s="11" t="s">
        <v>43</v>
      </c>
      <c r="E50" s="12">
        <f>SUM(E39:E49)</f>
        <v>111258.95787</v>
      </c>
    </row>
    <row r="51" spans="2:5" ht="6" customHeight="1" x14ac:dyDescent="0.3">
      <c r="E51" s="10"/>
    </row>
    <row r="52" spans="2:5" ht="12" customHeight="1" x14ac:dyDescent="0.3">
      <c r="B52" s="16" t="s">
        <v>44</v>
      </c>
      <c r="E52" s="10">
        <v>225.54080999999999</v>
      </c>
    </row>
    <row r="53" spans="2:5" x14ac:dyDescent="0.3">
      <c r="B53" s="16" t="s">
        <v>45</v>
      </c>
      <c r="E53" s="10">
        <v>72155.243900000001</v>
      </c>
    </row>
    <row r="54" spans="2:5" x14ac:dyDescent="0.3">
      <c r="B54" s="16" t="s">
        <v>46</v>
      </c>
      <c r="E54" s="10">
        <v>13939.52772</v>
      </c>
    </row>
    <row r="55" spans="2:5" x14ac:dyDescent="0.3">
      <c r="B55" s="16" t="s">
        <v>47</v>
      </c>
      <c r="E55" s="10">
        <v>1222.10213</v>
      </c>
    </row>
    <row r="56" spans="2:5" x14ac:dyDescent="0.3">
      <c r="B56" s="16" t="s">
        <v>32</v>
      </c>
      <c r="E56" s="10">
        <v>1500</v>
      </c>
    </row>
    <row r="57" spans="2:5" x14ac:dyDescent="0.3">
      <c r="B57" s="16" t="s">
        <v>48</v>
      </c>
      <c r="E57" s="10">
        <v>494.12911000000003</v>
      </c>
    </row>
    <row r="58" spans="2:5" ht="5.25" customHeight="1" x14ac:dyDescent="0.3">
      <c r="E58" s="10"/>
    </row>
    <row r="59" spans="2:5" ht="15" customHeight="1" x14ac:dyDescent="0.3">
      <c r="B59" s="11" t="s">
        <v>49</v>
      </c>
      <c r="E59" s="12">
        <f>SUM(E52:E57)</f>
        <v>89536.543669999999</v>
      </c>
    </row>
    <row r="60" spans="2:5" ht="4.5" customHeight="1" x14ac:dyDescent="0.3">
      <c r="E60" s="10"/>
    </row>
    <row r="61" spans="2:5" ht="16.5" customHeight="1" x14ac:dyDescent="0.3">
      <c r="B61" s="11" t="s">
        <v>50</v>
      </c>
      <c r="C61" s="2" t="s">
        <v>7</v>
      </c>
      <c r="E61" s="12">
        <f>+E50+SUM(E52:E57)</f>
        <v>200795.50154</v>
      </c>
    </row>
    <row r="62" spans="2:5" ht="6" customHeight="1" x14ac:dyDescent="0.3">
      <c r="E62" s="10"/>
    </row>
    <row r="63" spans="2:5" ht="13.5" customHeight="1" x14ac:dyDescent="0.3">
      <c r="B63" s="11" t="s">
        <v>51</v>
      </c>
      <c r="E63" s="10"/>
    </row>
    <row r="64" spans="2:5" ht="16.5" customHeight="1" x14ac:dyDescent="0.3">
      <c r="B64" s="2" t="s">
        <v>52</v>
      </c>
      <c r="C64" s="2" t="s">
        <v>7</v>
      </c>
      <c r="E64" s="10">
        <v>14700.1</v>
      </c>
    </row>
    <row r="65" spans="2:5" x14ac:dyDescent="0.3">
      <c r="B65" s="2" t="s">
        <v>53</v>
      </c>
      <c r="E65" s="10">
        <v>3346.5248900000001</v>
      </c>
    </row>
    <row r="66" spans="2:5" x14ac:dyDescent="0.3">
      <c r="B66" s="2" t="s">
        <v>54</v>
      </c>
      <c r="E66" s="10">
        <v>195.88848999999999</v>
      </c>
    </row>
    <row r="67" spans="2:5" hidden="1" x14ac:dyDescent="0.3">
      <c r="B67" s="2" t="s">
        <v>55</v>
      </c>
      <c r="E67" s="10">
        <v>0</v>
      </c>
    </row>
    <row r="68" spans="2:5" x14ac:dyDescent="0.3">
      <c r="B68" s="2" t="s">
        <v>56</v>
      </c>
      <c r="E68" s="10">
        <v>27529.507730000001</v>
      </c>
    </row>
    <row r="69" spans="2:5" x14ac:dyDescent="0.3">
      <c r="B69" s="2" t="s">
        <v>57</v>
      </c>
      <c r="E69" s="10">
        <v>994.74118000000021</v>
      </c>
    </row>
    <row r="70" spans="2:5" hidden="1" x14ac:dyDescent="0.3">
      <c r="E70" s="10">
        <f>IFERROR(VLOOKUP(B70,[23]BG!$B$11:$E$81,4,FALSE),0)/1000</f>
        <v>0</v>
      </c>
    </row>
    <row r="71" spans="2:5" x14ac:dyDescent="0.3">
      <c r="B71" s="11" t="s">
        <v>58</v>
      </c>
      <c r="E71" s="12">
        <f>SUM(E64:E70)</f>
        <v>46766.762289999999</v>
      </c>
    </row>
    <row r="72" spans="2:5" ht="6.75" customHeight="1" x14ac:dyDescent="0.3">
      <c r="E72" s="10"/>
    </row>
    <row r="73" spans="2:5" ht="13.5" thickBot="1" x14ac:dyDescent="0.35">
      <c r="B73" s="11" t="s">
        <v>59</v>
      </c>
      <c r="C73" s="2" t="s">
        <v>7</v>
      </c>
      <c r="E73" s="15">
        <f>+E71+E61</f>
        <v>247562.26383000001</v>
      </c>
    </row>
    <row r="74" spans="2:5" ht="13.5" thickTop="1" x14ac:dyDescent="0.3">
      <c r="E74" s="17">
        <f>+E71/E35</f>
        <v>0.18890909125840985</v>
      </c>
    </row>
    <row r="75" spans="2:5" x14ac:dyDescent="0.3">
      <c r="E75" s="17"/>
    </row>
    <row r="76" spans="2:5" ht="19.5" customHeight="1" x14ac:dyDescent="0.3"/>
    <row r="77" spans="2:5" ht="8.25" customHeight="1" x14ac:dyDescent="0.3"/>
    <row r="78" spans="2:5" ht="15" customHeight="1" x14ac:dyDescent="0.3">
      <c r="B78" s="18" t="s">
        <v>60</v>
      </c>
      <c r="C78" s="48" t="s">
        <v>61</v>
      </c>
      <c r="D78" s="48"/>
      <c r="E78" s="48"/>
    </row>
    <row r="79" spans="2:5" x14ac:dyDescent="0.3">
      <c r="B79" s="18" t="s">
        <v>62</v>
      </c>
      <c r="C79" s="48" t="s">
        <v>63</v>
      </c>
      <c r="D79" s="48"/>
      <c r="E79" s="48"/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B91F-98A0-4BF2-851A-53822DEF7963}">
  <sheetPr>
    <tabColor theme="5" tint="0.39997558519241921"/>
  </sheetPr>
  <dimension ref="B1:E102"/>
  <sheetViews>
    <sheetView showGridLines="0" tabSelected="1" zoomScaleNormal="100" workbookViewId="0">
      <pane xSplit="5" ySplit="5" topLeftCell="F6" activePane="bottomRight" state="frozen"/>
      <selection activeCell="B6" sqref="B6"/>
      <selection pane="topRight" activeCell="B6" sqref="B6"/>
      <selection pane="bottomLeft" activeCell="B6" sqref="B6"/>
      <selection pane="bottomRight" activeCell="H45" sqref="H45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46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47" t="s">
        <v>0</v>
      </c>
      <c r="C1" s="47"/>
      <c r="D1" s="47"/>
      <c r="E1" s="47"/>
    </row>
    <row r="2" spans="2:5" ht="15" x14ac:dyDescent="0.3">
      <c r="B2" s="19" t="s">
        <v>1</v>
      </c>
      <c r="C2" s="1"/>
      <c r="D2" s="1"/>
      <c r="E2" s="20"/>
    </row>
    <row r="3" spans="2:5" x14ac:dyDescent="0.3">
      <c r="B3" s="21" t="s">
        <v>64</v>
      </c>
      <c r="C3" s="21"/>
      <c r="D3" s="21"/>
      <c r="E3" s="22"/>
    </row>
    <row r="4" spans="2:5" s="9" customFormat="1" ht="13.5" thickBot="1" x14ac:dyDescent="0.35">
      <c r="B4" s="23" t="str">
        <f>+'BG '!B5</f>
        <v>Al 29 de Febrero 2024 y 2023</v>
      </c>
      <c r="C4" s="23"/>
      <c r="D4" s="23"/>
      <c r="E4" s="24"/>
    </row>
    <row r="5" spans="2:5" s="25" customFormat="1" x14ac:dyDescent="0.25">
      <c r="B5" s="49" t="str">
        <f>+'BG '!B6</f>
        <v>(Cifras expresadas en miles de dólares estadounidenses)</v>
      </c>
      <c r="C5" s="49"/>
      <c r="D5" s="49"/>
      <c r="E5" s="49"/>
    </row>
    <row r="6" spans="2:5" ht="14.25" customHeight="1" x14ac:dyDescent="0.3">
      <c r="B6" s="26" t="s">
        <v>65</v>
      </c>
      <c r="C6" s="26" t="s">
        <v>7</v>
      </c>
      <c r="D6" s="26"/>
      <c r="E6" s="27">
        <v>4741.9445599999999</v>
      </c>
    </row>
    <row r="7" spans="2:5" x14ac:dyDescent="0.3">
      <c r="B7" s="28" t="s">
        <v>66</v>
      </c>
      <c r="C7" s="29"/>
      <c r="D7" s="29"/>
      <c r="E7" s="27">
        <v>1112.97226</v>
      </c>
    </row>
    <row r="8" spans="2:5" x14ac:dyDescent="0.3">
      <c r="B8" s="28" t="s">
        <v>67</v>
      </c>
      <c r="C8" s="29"/>
      <c r="D8" s="29"/>
      <c r="E8" s="27">
        <v>38.854369999999996</v>
      </c>
    </row>
    <row r="9" spans="2:5" x14ac:dyDescent="0.3">
      <c r="B9" s="28" t="s">
        <v>68</v>
      </c>
      <c r="C9" s="28"/>
      <c r="D9" s="28"/>
      <c r="E9" s="27">
        <v>1256.4976200000001</v>
      </c>
    </row>
    <row r="10" spans="2:5" x14ac:dyDescent="0.3">
      <c r="B10" s="26" t="s">
        <v>69</v>
      </c>
      <c r="C10" s="26"/>
      <c r="D10" s="26"/>
      <c r="E10" s="27">
        <v>226.66166000000001</v>
      </c>
    </row>
    <row r="11" spans="2:5" x14ac:dyDescent="0.3">
      <c r="B11" s="26" t="s">
        <v>70</v>
      </c>
      <c r="C11" s="26"/>
      <c r="D11" s="26"/>
      <c r="E11" s="27">
        <v>655.72904999999992</v>
      </c>
    </row>
    <row r="12" spans="2:5" s="32" customFormat="1" x14ac:dyDescent="0.3">
      <c r="B12" s="30" t="s">
        <v>71</v>
      </c>
      <c r="C12" s="30" t="s">
        <v>7</v>
      </c>
      <c r="D12" s="30"/>
      <c r="E12" s="31">
        <f>SUM(D6:E11)</f>
        <v>8032.6595200000002</v>
      </c>
    </row>
    <row r="13" spans="2:5" ht="4.5" customHeight="1" x14ac:dyDescent="0.3">
      <c r="B13" s="26"/>
      <c r="C13" s="26"/>
      <c r="D13" s="26"/>
      <c r="E13" s="27"/>
    </row>
    <row r="14" spans="2:5" x14ac:dyDescent="0.3">
      <c r="B14" s="26" t="s">
        <v>72</v>
      </c>
      <c r="C14" s="26" t="s">
        <v>7</v>
      </c>
      <c r="D14" s="26"/>
      <c r="E14" s="27">
        <v>2295.5288300000002</v>
      </c>
    </row>
    <row r="15" spans="2:5" x14ac:dyDescent="0.3">
      <c r="B15" s="26" t="s">
        <v>73</v>
      </c>
      <c r="C15" s="26"/>
      <c r="D15" s="26"/>
      <c r="E15" s="27">
        <v>76.988439999999997</v>
      </c>
    </row>
    <row r="16" spans="2:5" s="32" customFormat="1" x14ac:dyDescent="0.3">
      <c r="B16" s="30" t="s">
        <v>74</v>
      </c>
      <c r="C16" s="30" t="s">
        <v>7</v>
      </c>
      <c r="D16" s="30"/>
      <c r="E16" s="31">
        <f>SUM(E14:E15)</f>
        <v>2372.5172700000003</v>
      </c>
    </row>
    <row r="17" spans="2:5" s="35" customFormat="1" ht="4.5" customHeight="1" x14ac:dyDescent="0.3">
      <c r="B17" s="33"/>
      <c r="C17" s="33"/>
      <c r="D17" s="33"/>
      <c r="E17" s="34"/>
    </row>
    <row r="18" spans="2:5" x14ac:dyDescent="0.3">
      <c r="B18" s="26" t="s">
        <v>75</v>
      </c>
      <c r="C18" s="26" t="s">
        <v>7</v>
      </c>
      <c r="D18" s="26"/>
      <c r="E18" s="27">
        <v>849.94217999999978</v>
      </c>
    </row>
    <row r="19" spans="2:5" x14ac:dyDescent="0.3">
      <c r="B19" s="26" t="s">
        <v>76</v>
      </c>
      <c r="C19" s="26"/>
      <c r="D19" s="26"/>
      <c r="E19" s="27">
        <v>174.33818000000002</v>
      </c>
    </row>
    <row r="20" spans="2:5" x14ac:dyDescent="0.3">
      <c r="B20" s="26" t="s">
        <v>77</v>
      </c>
      <c r="C20" s="26"/>
      <c r="D20" s="26"/>
      <c r="E20" s="27">
        <v>53.805330000000005</v>
      </c>
    </row>
    <row r="21" spans="2:5" x14ac:dyDescent="0.3">
      <c r="B21" s="36" t="s">
        <v>78</v>
      </c>
      <c r="C21" s="36"/>
      <c r="D21" s="36"/>
      <c r="E21" s="27">
        <v>492.11782999999997</v>
      </c>
    </row>
    <row r="22" spans="2:5" x14ac:dyDescent="0.3">
      <c r="B22" s="36" t="s">
        <v>79</v>
      </c>
      <c r="C22" s="36"/>
      <c r="D22" s="36"/>
      <c r="E22" s="27">
        <v>29.280819999999999</v>
      </c>
    </row>
    <row r="23" spans="2:5" x14ac:dyDescent="0.3">
      <c r="B23" s="36" t="s">
        <v>80</v>
      </c>
      <c r="C23" s="36"/>
      <c r="D23" s="36"/>
      <c r="E23" s="27">
        <v>208.48097000000001</v>
      </c>
    </row>
    <row r="24" spans="2:5" x14ac:dyDescent="0.3">
      <c r="B24" s="36" t="s">
        <v>81</v>
      </c>
      <c r="C24" s="36"/>
      <c r="D24" s="36"/>
      <c r="E24" s="27">
        <v>54.462559999999996</v>
      </c>
    </row>
    <row r="25" spans="2:5" x14ac:dyDescent="0.3">
      <c r="B25" s="36" t="s">
        <v>82</v>
      </c>
      <c r="C25" s="36"/>
      <c r="D25" s="36"/>
      <c r="E25" s="27">
        <v>92.580089999999998</v>
      </c>
    </row>
    <row r="26" spans="2:5" hidden="1" x14ac:dyDescent="0.3">
      <c r="B26" s="36" t="s">
        <v>83</v>
      </c>
      <c r="C26" s="36"/>
      <c r="D26" s="36"/>
      <c r="E26" s="27">
        <v>0</v>
      </c>
    </row>
    <row r="27" spans="2:5" hidden="1" x14ac:dyDescent="0.3">
      <c r="B27" s="36" t="s">
        <v>84</v>
      </c>
      <c r="C27" s="36"/>
      <c r="D27" s="36"/>
      <c r="E27" s="27">
        <v>0</v>
      </c>
    </row>
    <row r="28" spans="2:5" hidden="1" x14ac:dyDescent="0.3">
      <c r="B28" s="36" t="s">
        <v>85</v>
      </c>
      <c r="C28" s="36"/>
      <c r="D28" s="36"/>
      <c r="E28" s="27">
        <v>0</v>
      </c>
    </row>
    <row r="29" spans="2:5" hidden="1" x14ac:dyDescent="0.3">
      <c r="B29" s="37" t="s">
        <v>86</v>
      </c>
      <c r="C29" s="37"/>
      <c r="D29" s="37"/>
      <c r="E29" s="27">
        <v>0</v>
      </c>
    </row>
    <row r="30" spans="2:5" x14ac:dyDescent="0.3">
      <c r="B30" s="37" t="s">
        <v>87</v>
      </c>
      <c r="C30" s="37"/>
      <c r="D30" s="37"/>
      <c r="E30" s="27">
        <v>716.60253</v>
      </c>
    </row>
    <row r="31" spans="2:5" x14ac:dyDescent="0.3">
      <c r="B31" s="36" t="s">
        <v>88</v>
      </c>
      <c r="C31" s="36"/>
      <c r="D31" s="36"/>
      <c r="E31" s="27">
        <v>12.410260000000001</v>
      </c>
    </row>
    <row r="32" spans="2:5" hidden="1" x14ac:dyDescent="0.3">
      <c r="B32" s="36" t="s">
        <v>89</v>
      </c>
      <c r="C32" s="36"/>
      <c r="D32" s="36"/>
      <c r="E32" s="27">
        <v>0</v>
      </c>
    </row>
    <row r="33" spans="2:5" x14ac:dyDescent="0.3">
      <c r="B33" s="38" t="s">
        <v>90</v>
      </c>
      <c r="C33" s="38"/>
      <c r="D33" s="38"/>
      <c r="E33" s="27">
        <v>329.73644999999993</v>
      </c>
    </row>
    <row r="34" spans="2:5" hidden="1" x14ac:dyDescent="0.3">
      <c r="B34" s="38" t="s">
        <v>91</v>
      </c>
      <c r="C34" s="38"/>
      <c r="D34" s="38"/>
      <c r="E34" s="27">
        <v>0</v>
      </c>
    </row>
    <row r="35" spans="2:5" x14ac:dyDescent="0.3">
      <c r="B35" s="36" t="s">
        <v>92</v>
      </c>
      <c r="C35" s="38"/>
      <c r="D35" s="38"/>
      <c r="E35" s="27">
        <v>108.18097</v>
      </c>
    </row>
    <row r="36" spans="2:5" x14ac:dyDescent="0.3">
      <c r="B36" s="38" t="s">
        <v>93</v>
      </c>
      <c r="C36" s="38"/>
      <c r="D36" s="38"/>
      <c r="E36" s="27">
        <v>16.302430000000001</v>
      </c>
    </row>
    <row r="37" spans="2:5" x14ac:dyDescent="0.3">
      <c r="B37" s="38" t="s">
        <v>66</v>
      </c>
      <c r="C37" s="38"/>
      <c r="D37" s="38"/>
      <c r="E37" s="27">
        <v>151.57861999999997</v>
      </c>
    </row>
    <row r="38" spans="2:5" x14ac:dyDescent="0.3">
      <c r="B38" s="38" t="s">
        <v>94</v>
      </c>
      <c r="C38" s="38"/>
      <c r="D38" s="38"/>
      <c r="E38" s="27">
        <v>588.35238000000004</v>
      </c>
    </row>
    <row r="39" spans="2:5" x14ac:dyDescent="0.3">
      <c r="B39" s="36" t="s">
        <v>95</v>
      </c>
      <c r="C39" s="36"/>
      <c r="D39" s="36"/>
      <c r="E39" s="27">
        <v>83.117309999999989</v>
      </c>
    </row>
    <row r="40" spans="2:5" s="32" customFormat="1" x14ac:dyDescent="0.3">
      <c r="B40" s="30" t="s">
        <v>96</v>
      </c>
      <c r="C40" s="30" t="s">
        <v>7</v>
      </c>
      <c r="D40" s="30"/>
      <c r="E40" s="31">
        <f>SUM(E18:E39)</f>
        <v>3961.2889099999998</v>
      </c>
    </row>
    <row r="41" spans="2:5" s="32" customFormat="1" x14ac:dyDescent="0.3">
      <c r="B41" s="30" t="s">
        <v>97</v>
      </c>
      <c r="C41" s="30"/>
      <c r="D41" s="30"/>
      <c r="E41" s="31">
        <f>+E12-E16-E40</f>
        <v>1698.8533400000001</v>
      </c>
    </row>
    <row r="42" spans="2:5" x14ac:dyDescent="0.3">
      <c r="B42" s="36"/>
      <c r="C42" s="36"/>
      <c r="D42" s="36"/>
      <c r="E42" s="27"/>
    </row>
    <row r="43" spans="2:5" x14ac:dyDescent="0.3">
      <c r="B43" s="26" t="s">
        <v>98</v>
      </c>
      <c r="C43" s="26" t="s">
        <v>7</v>
      </c>
      <c r="D43" s="26"/>
      <c r="E43" s="27">
        <v>6.0460699999999994</v>
      </c>
    </row>
    <row r="44" spans="2:5" hidden="1" x14ac:dyDescent="0.3">
      <c r="B44" s="26" t="s">
        <v>99</v>
      </c>
      <c r="C44" s="26"/>
      <c r="D44" s="26"/>
      <c r="E44" s="27">
        <v>0</v>
      </c>
    </row>
    <row r="45" spans="2:5" s="32" customFormat="1" x14ac:dyDescent="0.3">
      <c r="B45" s="30" t="s">
        <v>100</v>
      </c>
      <c r="C45" s="30" t="s">
        <v>7</v>
      </c>
      <c r="D45" s="30"/>
      <c r="E45" s="39">
        <f>SUM(E43:E44)</f>
        <v>6.0460699999999994</v>
      </c>
    </row>
    <row r="46" spans="2:5" s="32" customFormat="1" hidden="1" x14ac:dyDescent="0.3">
      <c r="B46" s="26" t="s">
        <v>101</v>
      </c>
      <c r="C46" s="30"/>
      <c r="D46" s="30"/>
      <c r="E46" s="27">
        <v>0</v>
      </c>
    </row>
    <row r="47" spans="2:5" s="32" customFormat="1" x14ac:dyDescent="0.3">
      <c r="B47" s="26" t="s">
        <v>102</v>
      </c>
      <c r="C47" s="30"/>
      <c r="D47" s="30"/>
      <c r="E47" s="27">
        <v>-16.682350000000003</v>
      </c>
    </row>
    <row r="48" spans="2:5" x14ac:dyDescent="0.3">
      <c r="B48" s="40" t="s">
        <v>103</v>
      </c>
      <c r="C48" s="26"/>
      <c r="D48" s="26"/>
      <c r="E48" s="39">
        <f>+E41+E45+E46+E47</f>
        <v>1688.2170600000002</v>
      </c>
    </row>
    <row r="49" spans="2:5" x14ac:dyDescent="0.3">
      <c r="B49" s="26"/>
      <c r="C49" s="26"/>
      <c r="D49" s="26"/>
      <c r="E49" s="27"/>
    </row>
    <row r="50" spans="2:5" x14ac:dyDescent="0.3">
      <c r="B50" s="30" t="s">
        <v>104</v>
      </c>
      <c r="C50" s="30" t="s">
        <v>7</v>
      </c>
      <c r="D50" s="30"/>
      <c r="E50" s="27">
        <v>693.47587999999985</v>
      </c>
    </row>
    <row r="51" spans="2:5" hidden="1" x14ac:dyDescent="0.3">
      <c r="B51" s="26"/>
      <c r="C51" s="26"/>
      <c r="D51" s="26"/>
      <c r="E51" s="27"/>
    </row>
    <row r="52" spans="2:5" hidden="1" x14ac:dyDescent="0.3">
      <c r="B52" s="40" t="s">
        <v>105</v>
      </c>
      <c r="C52" s="26"/>
      <c r="D52" s="26"/>
      <c r="E52" s="27">
        <v>0</v>
      </c>
    </row>
    <row r="53" spans="2:5" x14ac:dyDescent="0.3">
      <c r="B53" s="26"/>
      <c r="C53" s="26"/>
      <c r="D53" s="26"/>
      <c r="E53" s="27"/>
    </row>
    <row r="54" spans="2:5" ht="13.5" thickBot="1" x14ac:dyDescent="0.35">
      <c r="B54" s="40" t="s">
        <v>106</v>
      </c>
      <c r="C54" s="26"/>
      <c r="D54" s="26"/>
      <c r="E54" s="41">
        <f>+E48-E50</f>
        <v>994.74118000000033</v>
      </c>
    </row>
    <row r="55" spans="2:5" ht="13.5" thickTop="1" x14ac:dyDescent="0.3">
      <c r="B55" s="26"/>
      <c r="C55" s="26"/>
      <c r="D55" s="26"/>
      <c r="E55" s="27"/>
    </row>
    <row r="56" spans="2:5" ht="10.5" customHeight="1" x14ac:dyDescent="0.3">
      <c r="B56" s="26"/>
      <c r="C56" s="26"/>
      <c r="D56" s="26"/>
      <c r="E56" s="27"/>
    </row>
    <row r="57" spans="2:5" x14ac:dyDescent="0.3">
      <c r="B57" s="26"/>
      <c r="C57" s="26"/>
      <c r="D57" s="26"/>
      <c r="E57" s="27"/>
    </row>
    <row r="58" spans="2:5" x14ac:dyDescent="0.3">
      <c r="B58" s="42"/>
      <c r="C58" s="42"/>
      <c r="D58" s="42"/>
      <c r="E58" s="27"/>
    </row>
    <row r="59" spans="2:5" x14ac:dyDescent="0.3">
      <c r="B59" s="43" t="s">
        <v>60</v>
      </c>
      <c r="C59" s="50" t="s">
        <v>61</v>
      </c>
      <c r="D59" s="50"/>
      <c r="E59" s="50"/>
    </row>
    <row r="60" spans="2:5" x14ac:dyDescent="0.3">
      <c r="B60" s="43" t="s">
        <v>62</v>
      </c>
      <c r="C60" s="50" t="s">
        <v>63</v>
      </c>
      <c r="D60" s="50"/>
      <c r="E60" s="50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E69" s="14"/>
    </row>
    <row r="70" spans="2:5" x14ac:dyDescent="0.3">
      <c r="B70" s="44"/>
      <c r="C70" s="44"/>
      <c r="D70" s="44"/>
      <c r="E70" s="14"/>
    </row>
    <row r="71" spans="2:5" x14ac:dyDescent="0.3">
      <c r="E71" s="14"/>
    </row>
    <row r="72" spans="2:5" x14ac:dyDescent="0.3">
      <c r="E72" s="14"/>
    </row>
    <row r="73" spans="2:5" x14ac:dyDescent="0.3">
      <c r="E73" s="45"/>
    </row>
    <row r="74" spans="2:5" x14ac:dyDescent="0.3">
      <c r="E74" s="45"/>
    </row>
    <row r="75" spans="2:5" x14ac:dyDescent="0.3">
      <c r="E75" s="45"/>
    </row>
    <row r="76" spans="2:5" x14ac:dyDescent="0.3">
      <c r="E76" s="45"/>
    </row>
    <row r="77" spans="2:5" x14ac:dyDescent="0.3">
      <c r="E77" s="45"/>
    </row>
    <row r="78" spans="2:5" x14ac:dyDescent="0.3">
      <c r="B78" s="44"/>
      <c r="C78" s="44"/>
      <c r="D78" s="44"/>
      <c r="E78" s="45"/>
    </row>
    <row r="79" spans="2:5" x14ac:dyDescent="0.3">
      <c r="E79" s="45"/>
    </row>
    <row r="80" spans="2:5" x14ac:dyDescent="0.3">
      <c r="E80" s="45"/>
    </row>
    <row r="81" spans="5:5" x14ac:dyDescent="0.3">
      <c r="E81" s="45"/>
    </row>
    <row r="82" spans="5:5" x14ac:dyDescent="0.3">
      <c r="E82" s="45"/>
    </row>
    <row r="83" spans="5:5" x14ac:dyDescent="0.3">
      <c r="E83" s="45"/>
    </row>
    <row r="84" spans="5:5" x14ac:dyDescent="0.3">
      <c r="E84" s="45"/>
    </row>
    <row r="85" spans="5:5" x14ac:dyDescent="0.3">
      <c r="E85" s="45"/>
    </row>
    <row r="86" spans="5:5" x14ac:dyDescent="0.3">
      <c r="E86" s="45"/>
    </row>
    <row r="87" spans="5:5" x14ac:dyDescent="0.3">
      <c r="E87" s="45"/>
    </row>
    <row r="88" spans="5:5" x14ac:dyDescent="0.3">
      <c r="E88" s="45"/>
    </row>
    <row r="89" spans="5:5" x14ac:dyDescent="0.3">
      <c r="E89" s="45"/>
    </row>
    <row r="90" spans="5:5" x14ac:dyDescent="0.3">
      <c r="E90" s="45"/>
    </row>
    <row r="91" spans="5:5" x14ac:dyDescent="0.3">
      <c r="E91" s="45"/>
    </row>
    <row r="92" spans="5:5" x14ac:dyDescent="0.3">
      <c r="E92" s="45"/>
    </row>
    <row r="93" spans="5:5" x14ac:dyDescent="0.3">
      <c r="E93" s="45"/>
    </row>
    <row r="94" spans="5:5" x14ac:dyDescent="0.3">
      <c r="E94" s="45"/>
    </row>
    <row r="95" spans="5:5" x14ac:dyDescent="0.3">
      <c r="E95" s="45"/>
    </row>
    <row r="96" spans="5:5" x14ac:dyDescent="0.3">
      <c r="E96" s="45"/>
    </row>
    <row r="97" spans="5:5" x14ac:dyDescent="0.3">
      <c r="E97" s="45"/>
    </row>
    <row r="98" spans="5:5" x14ac:dyDescent="0.3">
      <c r="E98" s="45"/>
    </row>
    <row r="99" spans="5:5" x14ac:dyDescent="0.3">
      <c r="E99" s="45"/>
    </row>
    <row r="100" spans="5:5" x14ac:dyDescent="0.3">
      <c r="E100" s="45"/>
    </row>
    <row r="101" spans="5:5" x14ac:dyDescent="0.3">
      <c r="E101" s="45"/>
    </row>
    <row r="102" spans="5:5" x14ac:dyDescent="0.3">
      <c r="E102" s="45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</vt:lpstr>
      <vt:lpstr>ER </vt:lpstr>
      <vt:lpstr>'BG '!Área_de_impresión</vt:lpstr>
      <vt:lpstr>'ER '!Área_de_impresión</vt:lpstr>
      <vt:lpstr>'ER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2024-03-19T23:32:26Z</cp:lastPrinted>
  <dcterms:created xsi:type="dcterms:W3CDTF">2024-03-19T23:28:01Z</dcterms:created>
  <dcterms:modified xsi:type="dcterms:W3CDTF">2024-03-19T23:33:36Z</dcterms:modified>
</cp:coreProperties>
</file>