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6. BOLSA DE VALORES\2024\01. BCUS\"/>
    </mc:Choice>
  </mc:AlternateContent>
  <bookViews>
    <workbookView xWindow="0" yWindow="0" windowWidth="23040" windowHeight="9192" activeTab="1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" l="1"/>
  <c r="C57" i="1"/>
  <c r="C50" i="1"/>
  <c r="C7" i="1" l="1"/>
  <c r="C16" i="1"/>
  <c r="C47" i="1"/>
  <c r="C6" i="2"/>
  <c r="C10" i="1"/>
  <c r="C40" i="2"/>
  <c r="C59" i="2"/>
  <c r="C50" i="2" s="1"/>
  <c r="C13" i="2"/>
  <c r="C32" i="2"/>
  <c r="C20" i="2" l="1"/>
  <c r="C27" i="1"/>
  <c r="C28" i="2" l="1"/>
  <c r="C32" i="1" l="1"/>
  <c r="C43" i="1" s="1"/>
  <c r="C54" i="1"/>
  <c r="C61" i="1"/>
  <c r="C63" i="1" l="1"/>
  <c r="C64" i="1" s="1"/>
  <c r="C38" i="2"/>
  <c r="C46" i="2" s="1"/>
  <c r="C48" i="2" s="1"/>
  <c r="C70" i="2" s="1"/>
</calcChain>
</file>

<file path=xl/sharedStrings.xml><?xml version="1.0" encoding="utf-8"?>
<sst xmlns="http://schemas.openxmlformats.org/spreadsheetml/2006/main" count="134" uniqueCount="124">
  <si>
    <t>Activo</t>
  </si>
  <si>
    <t>Pasivo</t>
  </si>
  <si>
    <t>BANCO CUSCATLAN DE EL SALVADOR, S.A.</t>
  </si>
  <si>
    <t>Estado de Situación Financiera Separado</t>
  </si>
  <si>
    <t>Efectivo y equivalentes de efectivo</t>
  </si>
  <si>
    <t>Disponibilidades</t>
  </si>
  <si>
    <t>Operaciones con pacto de retroventa</t>
  </si>
  <si>
    <t>Instrumentos financieros de inversión (neto)</t>
  </si>
  <si>
    <t>A Valor razonable con cambios en resultados</t>
  </si>
  <si>
    <t>A Valor razonable con cambios en otro resultado integral</t>
  </si>
  <si>
    <t>A Costo amortizado</t>
  </si>
  <si>
    <t>Derivados financieros para coberturas</t>
  </si>
  <si>
    <t>Instrumentos Financieros Restringidos</t>
  </si>
  <si>
    <t>Cartera de créditos (neta)</t>
  </si>
  <si>
    <t>Créditos vigentes a un año plazo</t>
  </si>
  <si>
    <t>Créditos vigentes a más de un año plazo</t>
  </si>
  <si>
    <t>Créditos vencidos</t>
  </si>
  <si>
    <t>Estimación de pérdida por deterioro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</si>
  <si>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</si>
  <si>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</si>
  <si>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</si>
  <si>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</si>
  <si>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</si>
  <si>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</si>
  <si>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</si>
  <si>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 xml:space="preserve">Pasivos financieros a valor razonable con cambios en resultados (neto) </t>
  </si>
  <si>
    <t>Derivados para cobertura</t>
  </si>
  <si>
    <t>Pasivos financieros a costo amortizado (neto)</t>
  </si>
  <si>
    <t>Depósitos</t>
  </si>
  <si>
    <t>Operaciones con pacto de retrocompra</t>
  </si>
  <si>
    <t>Préstamos</t>
  </si>
  <si>
    <t>Títulos de emisión propia</t>
  </si>
  <si>
    <t>Obligaciones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</si>
  <si>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</si>
  <si>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</si>
  <si>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</si>
  <si>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</si>
  <si>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</si>
  <si>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</si>
  <si>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</si>
  <si>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</si>
  <si>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</si>
  <si>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>De capital</t>
  </si>
  <si>
    <t>Otras reservas</t>
  </si>
  <si>
    <t>Resultados por aplicar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</si>
  <si>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</si>
  <si>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</si>
  <si>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</si>
  <si>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</si>
  <si>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</si>
  <si>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</si>
  <si>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</si>
  <si>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</si>
  <si>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</si>
  <si>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</si>
  <si>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Estado de Resultados Integral Separado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</si>
  <si>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</si>
  <si>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</si>
  <si>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</si>
  <si>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</si>
  <si>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 xml:space="preserve">Cartera de préstamos </t>
  </si>
  <si>
    <t>Otros ingresos por intereses</t>
  </si>
  <si>
    <t>Gastos por intereses</t>
  </si>
  <si>
    <t>Pasivos financieros a valor razonable con cambios en resultados</t>
  </si>
  <si>
    <t>Otros gastos por intereses</t>
  </si>
  <si>
    <t>Ingresos por intereses netos</t>
  </si>
  <si>
    <t>Ganancia (Pérdida) por cambios en el valor razonable de activos y pasivos financieros,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</si>
  <si>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</si>
  <si>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</si>
  <si>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</si>
  <si>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</si>
  <si>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</si>
  <si>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</si>
  <si>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</si>
  <si>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(Pérdidas) por ventas o desapropiación de instrumentos financieros a costo amortizado, neto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</si>
  <si>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</si>
  <si>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</si>
  <si>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</si>
  <si>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</si>
  <si>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</si>
  <si>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</si>
  <si>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</si>
  <si>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</si>
  <si>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</si>
  <si>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</si>
  <si>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</si>
  <si>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</si>
  <si>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</si>
  <si>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</si>
  <si>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</si>
  <si>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</si>
  <si>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</si>
  <si>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</si>
  <si>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</si>
  <si>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</si>
  <si>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</si>
  <si>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</si>
  <si>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</si>
  <si>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</si>
  <si>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</si>
  <si>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</si>
  <si>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</si>
  <si>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</si>
  <si>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</si>
  <si>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</si>
  <si>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</si>
  <si>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</si>
  <si>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</si>
  <si>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</si>
  <si>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t>José Eduardo Luna Roshardt                                    Gerardo Emilio Kuri Nosthas</t>
  </si>
  <si>
    <r>
      <t>Ricardo Ernesto Mej</t>
    </r>
    <r>
      <rPr>
        <sz val="12"/>
        <color theme="1"/>
        <rFont val="Calibri"/>
        <family val="2"/>
      </rPr>
      <t>ía Reinoza</t>
    </r>
  </si>
  <si>
    <r>
      <t>Ricardo Ernesto Mej</t>
    </r>
    <r>
      <rPr>
        <sz val="13"/>
        <color theme="1"/>
        <rFont val="Calibri"/>
        <family val="2"/>
      </rPr>
      <t>ía Reinoza</t>
    </r>
  </si>
  <si>
    <t>José Eduardo Luna Roshardt                                                               Gerardo Emilio Kuri Nosthas</t>
  </si>
  <si>
    <t xml:space="preserve">          Representante Legal                                                           Director de Operaciones y Finanzas</t>
  </si>
  <si>
    <t xml:space="preserve">       Representante Legal                                     Director de Operaciones y Finanzas</t>
  </si>
  <si>
    <t>Saldos al 29 de febrero de 2024</t>
  </si>
  <si>
    <t>Del 1 de enero al 29 de febrero de 2024</t>
  </si>
  <si>
    <t>Utilidad del presente ejercicio</t>
  </si>
  <si>
    <t>Utilidades de ejercicios anteriores</t>
  </si>
  <si>
    <t>Pérdida por deterioro de activos financieros distintos a los activos de riesgo crediticio, Neta</t>
  </si>
  <si>
    <t>Pérdida por deterioro de activos financieros de riesgo crediticio, Neta</t>
  </si>
  <si>
    <t>Ganancia por ventas de activos y Operaciones discontinuadas</t>
  </si>
  <si>
    <t>Ganancias generadas por entidades registradas bajo el método de la participación</t>
  </si>
  <si>
    <t>Otros ingresos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</si>
</sst>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3"/>
      <color theme="1"/>
      <name val="Calibri"/>
      <family val="2"/>
      <scheme val="minor"/>
    </font>
    <font>
      <sz val="13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4" borderId="0" xfId="0" applyFont="1" applyFill="1" applyAlignment="1">
      <alignment horizontal="left" indent="3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5" borderId="0" xfId="0" applyFont="1" applyFill="1" applyAlignment="1">
      <alignment horizontal="left" indent="3"/>
    </xf>
    <xf numFmtId="0" fontId="8" fillId="6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0" fillId="4" borderId="0" xfId="0" applyNumberForma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5" borderId="0" xfId="0" applyNumberFormat="1" applyFill="1"/>
    <xf numFmtId="164" fontId="3" fillId="6" borderId="0" xfId="0" applyNumberFormat="1" applyFont="1" applyFill="1"/>
    <xf numFmtId="0" fontId="9" fillId="5" borderId="0" xfId="0" applyFont="1" applyFill="1"/>
    <xf numFmtId="0" fontId="10" fillId="0" borderId="0" xfId="0" applyFont="1" applyAlignment="1">
      <alignment horizontal="left" indent="1"/>
    </xf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5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indent="3"/>
    </xf>
    <xf numFmtId="164" fontId="3" fillId="5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5" borderId="0" xfId="0" applyFill="1"/>
    <xf numFmtId="0" fontId="9" fillId="5" borderId="0" xfId="0" applyFont="1" applyFill="1" applyAlignment="1">
      <alignment horizontal="left"/>
    </xf>
    <xf numFmtId="40" fontId="2" fillId="0" borderId="0" xfId="0" quotePrefix="1" applyNumberFormat="1" applyFont="1" applyFill="1" applyAlignment="1">
      <alignment horizontal="center"/>
    </xf>
    <xf numFmtId="43" fontId="0" fillId="0" borderId="0" xfId="0" applyNumberFormat="1" applyFill="1"/>
    <xf numFmtId="43" fontId="0" fillId="0" borderId="0" xfId="0" applyNumberFormat="1" applyFill="1" applyAlignment="1"/>
    <xf numFmtId="43" fontId="14" fillId="0" borderId="0" xfId="0" applyNumberFormat="1" applyFont="1" applyFill="1" applyAlignment="1">
      <alignment horizontal="left"/>
    </xf>
    <xf numFmtId="43" fontId="14" fillId="0" borderId="0" xfId="0" applyNumberFormat="1" applyFont="1" applyFill="1" applyAlignment="1"/>
    <xf numFmtId="43" fontId="16" fillId="0" borderId="0" xfId="0" applyNumberFormat="1" applyFont="1" applyFill="1" applyAlignment="1">
      <alignment horizontal="center"/>
    </xf>
    <xf numFmtId="43" fontId="16" fillId="0" borderId="0" xfId="0" applyNumberFormat="1" applyFont="1" applyFill="1"/>
    <xf numFmtId="43" fontId="16" fillId="0" borderId="0" xfId="0" applyNumberFormat="1" applyFont="1" applyFill="1" applyAlignment="1">
      <alignment horizontal="left"/>
    </xf>
    <xf numFmtId="43" fontId="16" fillId="0" borderId="0" xfId="0" applyNumberFormat="1" applyFont="1" applyFill="1" applyAlignment="1"/>
    <xf numFmtId="165" fontId="13" fillId="0" borderId="0" xfId="1" applyNumberFormat="1" applyFont="1" applyFill="1"/>
    <xf numFmtId="43" fontId="14" fillId="0" borderId="0" xfId="0" applyNumberFormat="1" applyFont="1" applyFill="1" applyAlignment="1">
      <alignment horizontal="left"/>
    </xf>
    <xf numFmtId="43" fontId="14" fillId="0" borderId="0" xfId="0" applyNumberFormat="1" applyFont="1" applyFill="1" applyAlignment="1">
      <alignment horizontal="center"/>
    </xf>
    <xf numFmtId="43" fontId="16" fillId="0" borderId="0" xfId="0" applyNumberFormat="1" applyFont="1" applyFill="1" applyAlignment="1">
      <alignment horizontal="left"/>
    </xf>
    <xf numFmtId="43" fontId="16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83"/>
  <sheetViews>
    <sheetView showGridLines="0" view="pageBreakPreview" zoomScale="95" zoomScaleNormal="85" zoomScaleSheetLayoutView="95" workbookViewId="0">
      <pane xSplit="2" ySplit="5" topLeftCell="C6" activePane="bottomRight" state="frozen"/>
      <selection activeCell="F1" sqref="F1"/>
      <selection pane="topRight" activeCell="H1" sqref="H1"/>
      <selection pane="bottomLeft" activeCell="F5" sqref="F5"/>
      <selection pane="bottomRight" activeCell="D25" sqref="D25"/>
    </sheetView>
  </sheetViews>
  <sheetFormatPr baseColWidth="10" defaultRowHeight="14.4" outlineLevelRow="1" x14ac:dyDescent="0.3"/>
  <cols>
    <col min="1" max="1" width="3.6640625" customWidth="1"/>
    <col min="2" max="2" width="58.33203125" customWidth="1"/>
    <col min="3" max="3" width="11.77734375" customWidth="1"/>
  </cols>
  <sheetData>
    <row r="1" spans="2:3" ht="17.399999999999999" x14ac:dyDescent="0.3">
      <c r="B1" s="1" t="s">
        <v>2</v>
      </c>
    </row>
    <row r="2" spans="2:3" ht="15.6" x14ac:dyDescent="0.3">
      <c r="B2" s="2" t="s">
        <v>3</v>
      </c>
    </row>
    <row r="3" spans="2:3" ht="15.6" x14ac:dyDescent="0.3">
      <c r="B3" s="2" t="s">
        <v>115</v>
      </c>
    </row>
    <row r="4" spans="2:3" x14ac:dyDescent="0.3">
      <c r="B4" s="3" t="s">
        <v>105</v>
      </c>
    </row>
    <row r="5" spans="2:3" x14ac:dyDescent="0.3">
      <c r="C5" s="35"/>
    </row>
    <row r="6" spans="2:3" x14ac:dyDescent="0.3">
      <c r="B6" s="21" t="s">
        <v>0</v>
      </c>
      <c r="C6" s="33"/>
    </row>
    <row r="7" spans="2:3" x14ac:dyDescent="0.3">
      <c r="B7" s="5" t="s">
        <v>4</v>
      </c>
      <c r="C7" s="14">
        <f>SUM(C8:C9)</f>
        <v>538231.6</v>
      </c>
    </row>
    <row r="8" spans="2:3" hidden="1" outlineLevel="1" x14ac:dyDescent="0.3">
      <c r="B8" s="6" t="s">
        <v>5</v>
      </c>
      <c r="C8" s="15">
        <v>537670.19999999995</v>
      </c>
    </row>
    <row r="9" spans="2:3" hidden="1" outlineLevel="1" x14ac:dyDescent="0.3">
      <c r="B9" s="6" t="s">
        <v>6</v>
      </c>
      <c r="C9" s="15">
        <v>561.4</v>
      </c>
    </row>
    <row r="10" spans="2:3" collapsed="1" x14ac:dyDescent="0.3">
      <c r="B10" s="5" t="s">
        <v>7</v>
      </c>
      <c r="C10" s="14">
        <f>SUM(C11:C13)</f>
        <v>498712.2</v>
      </c>
    </row>
    <row r="11" spans="2:3" hidden="1" outlineLevel="1" x14ac:dyDescent="0.3">
      <c r="B11" s="6" t="s">
        <v>8</v>
      </c>
      <c r="C11" s="15">
        <v>0</v>
      </c>
    </row>
    <row r="12" spans="2:3" hidden="1" outlineLevel="1" x14ac:dyDescent="0.3">
      <c r="B12" s="6" t="s">
        <v>9</v>
      </c>
      <c r="C12" s="15">
        <v>0</v>
      </c>
    </row>
    <row r="13" spans="2:3" hidden="1" outlineLevel="1" x14ac:dyDescent="0.3">
      <c r="B13" s="6" t="s">
        <v>10</v>
      </c>
      <c r="C13" s="15">
        <v>498712.2</v>
      </c>
    </row>
    <row r="14" spans="2:3" hidden="1" collapsed="1" x14ac:dyDescent="0.3">
      <c r="B14" s="5" t="s">
        <v>11</v>
      </c>
      <c r="C14" s="14">
        <v>0</v>
      </c>
    </row>
    <row r="15" spans="2:3" hidden="1" x14ac:dyDescent="0.3">
      <c r="B15" s="5" t="s">
        <v>12</v>
      </c>
      <c r="C15" s="14">
        <v>0</v>
      </c>
    </row>
    <row r="16" spans="2:3" x14ac:dyDescent="0.3">
      <c r="B16" s="5" t="s">
        <v>13</v>
      </c>
      <c r="C16" s="14">
        <f>SUM(C17:C20)</f>
        <v>2809164.2000000007</v>
      </c>
    </row>
    <row r="17" spans="2:3" hidden="1" outlineLevel="1" x14ac:dyDescent="0.3">
      <c r="B17" s="6" t="s">
        <v>14</v>
      </c>
      <c r="C17" s="15">
        <v>369788.2</v>
      </c>
    </row>
    <row r="18" spans="2:3" hidden="1" outlineLevel="1" x14ac:dyDescent="0.3">
      <c r="B18" s="6" t="s">
        <v>15</v>
      </c>
      <c r="C18" s="15">
        <v>2481863.7000000002</v>
      </c>
    </row>
    <row r="19" spans="2:3" hidden="1" outlineLevel="1" x14ac:dyDescent="0.3">
      <c r="B19" s="6" t="s">
        <v>16</v>
      </c>
      <c r="C19" s="15">
        <v>79454.600000000006</v>
      </c>
    </row>
    <row r="20" spans="2:3" hidden="1" outlineLevel="1" x14ac:dyDescent="0.3">
      <c r="B20" s="6" t="s">
        <v>17</v>
      </c>
      <c r="C20" s="15">
        <v>-121942.3</v>
      </c>
    </row>
    <row r="21" spans="2:3" collapsed="1" x14ac:dyDescent="0.3">
      <c r="B21" s="5" t="s">
        <v>18</v>
      </c>
      <c r="C21" s="14">
        <v>50721.5</v>
      </c>
    </row>
    <row r="22" spans="2:3" x14ac:dyDescent="0.3">
      <c r="B22" s="5" t="s">
        <v>19</v>
      </c>
      <c r="C22" s="14">
        <v>116403.2</v>
      </c>
    </row>
    <row r="23" spans="2:3" x14ac:dyDescent="0.3">
      <c r="B23" s="5" t="s">
        <v>20</v>
      </c>
      <c r="C23" s="14">
        <v>1616.6</v>
      </c>
    </row>
    <row r="24" spans="2:3" hidden="1" x14ac:dyDescent="0.3">
      <c r="B24" s="5" t="s">
        <v>21</v>
      </c>
      <c r="C24" s="14">
        <v>0</v>
      </c>
    </row>
    <row r="25" spans="2:3" x14ac:dyDescent="0.3">
      <c r="B25" s="5" t="s">
        <v>22</v>
      </c>
      <c r="C25" s="14">
        <v>31521.1</v>
      </c>
    </row>
    <row r="26" spans="2:3" x14ac:dyDescent="0.3">
      <c r="B26" s="5" t="s">
        <v>23</v>
      </c>
      <c r="C26" s="14">
        <v>11966.3</v>
      </c>
    </row>
    <row r="27" spans="2:3" x14ac:dyDescent="0.3">
      <c r="B27" s="8" t="s">
        <v>24</v>
      </c>
      <c r="C27" s="16">
        <f>C7+C10+C14+C15+C16+C21+C22+C23+C24+C25+C26</f>
        <v>4058336.7000000011</v>
      </c>
    </row>
    <row r="28" spans="2:3" x14ac:dyDescent="0.3">
      <c r="B28" s="7"/>
      <c r="C28" s="17"/>
    </row>
    <row r="29" spans="2:3" x14ac:dyDescent="0.3">
      <c r="B29" s="21" t="s">
        <v>1</v>
      </c>
      <c r="C29" s="19"/>
    </row>
    <row r="30" spans="2:3" hidden="1" x14ac:dyDescent="0.3">
      <c r="B30" s="5" t="s">
        <v>25</v>
      </c>
      <c r="C30" s="18">
        <v>0</v>
      </c>
    </row>
    <row r="31" spans="2:3" hidden="1" x14ac:dyDescent="0.3">
      <c r="B31" s="5" t="s">
        <v>26</v>
      </c>
      <c r="C31" s="18">
        <v>0</v>
      </c>
    </row>
    <row r="32" spans="2:3" x14ac:dyDescent="0.3">
      <c r="B32" s="5" t="s">
        <v>27</v>
      </c>
      <c r="C32" s="18">
        <f>SUM(C33:C37)</f>
        <v>3502736.6999999997</v>
      </c>
    </row>
    <row r="33" spans="2:3" outlineLevel="1" x14ac:dyDescent="0.3">
      <c r="B33" s="6" t="s">
        <v>28</v>
      </c>
      <c r="C33" s="15">
        <v>3031966.5</v>
      </c>
    </row>
    <row r="34" spans="2:3" hidden="1" outlineLevel="1" x14ac:dyDescent="0.3">
      <c r="B34" s="6" t="s">
        <v>29</v>
      </c>
      <c r="C34" s="15">
        <v>0</v>
      </c>
    </row>
    <row r="35" spans="2:3" outlineLevel="1" x14ac:dyDescent="0.3">
      <c r="B35" s="6" t="s">
        <v>30</v>
      </c>
      <c r="C35" s="15">
        <v>266741.8</v>
      </c>
    </row>
    <row r="36" spans="2:3" outlineLevel="1" x14ac:dyDescent="0.3">
      <c r="B36" s="6" t="s">
        <v>31</v>
      </c>
      <c r="C36" s="15">
        <v>204028.4</v>
      </c>
    </row>
    <row r="37" spans="2:3" hidden="1" outlineLevel="1" x14ac:dyDescent="0.3">
      <c r="B37" s="6" t="s">
        <v>32</v>
      </c>
      <c r="C37" s="15">
        <v>0</v>
      </c>
    </row>
    <row r="38" spans="2:3" collapsed="1" x14ac:dyDescent="0.3">
      <c r="B38" s="5" t="s">
        <v>33</v>
      </c>
      <c r="C38" s="18">
        <v>22419.3</v>
      </c>
    </row>
    <row r="39" spans="2:3" x14ac:dyDescent="0.3">
      <c r="B39" s="5" t="s">
        <v>34</v>
      </c>
      <c r="C39" s="18">
        <v>50385</v>
      </c>
    </row>
    <row r="40" spans="2:3" x14ac:dyDescent="0.3">
      <c r="B40" s="5" t="s">
        <v>35</v>
      </c>
      <c r="C40" s="18">
        <v>11038.3</v>
      </c>
    </row>
    <row r="41" spans="2:3" x14ac:dyDescent="0.3">
      <c r="B41" s="5" t="s">
        <v>36</v>
      </c>
      <c r="C41" s="18">
        <v>46569.1</v>
      </c>
    </row>
    <row r="42" spans="2:3" hidden="1" x14ac:dyDescent="0.3">
      <c r="B42" s="5" t="s">
        <v>37</v>
      </c>
      <c r="C42" s="18">
        <v>0</v>
      </c>
    </row>
    <row r="43" spans="2:3" x14ac:dyDescent="0.3">
      <c r="B43" s="9" t="s">
        <v>38</v>
      </c>
      <c r="C43" s="16">
        <f>C30+C31+C32+C38+C39+C40+C41+C42</f>
        <v>3633148.3999999994</v>
      </c>
    </row>
    <row r="44" spans="2:3" x14ac:dyDescent="0.3">
      <c r="B44" s="7"/>
      <c r="C44" s="17"/>
    </row>
    <row r="45" spans="2:3" x14ac:dyDescent="0.3">
      <c r="B45" s="34" t="s">
        <v>39</v>
      </c>
      <c r="C45" s="19"/>
    </row>
    <row r="46" spans="2:3" x14ac:dyDescent="0.3">
      <c r="B46" s="5" t="s">
        <v>40</v>
      </c>
      <c r="C46" s="18">
        <v>204701.8</v>
      </c>
    </row>
    <row r="47" spans="2:3" x14ac:dyDescent="0.3">
      <c r="B47" s="5" t="s">
        <v>41</v>
      </c>
      <c r="C47" s="18">
        <f>SUM(C48:C49)</f>
        <v>90187.8</v>
      </c>
    </row>
    <row r="48" spans="2:3" hidden="1" outlineLevel="1" x14ac:dyDescent="0.3">
      <c r="B48" s="10" t="s">
        <v>42</v>
      </c>
      <c r="C48" s="19">
        <v>90187.8</v>
      </c>
    </row>
    <row r="49" spans="2:3" hidden="1" outlineLevel="1" x14ac:dyDescent="0.3">
      <c r="B49" s="10" t="s">
        <v>43</v>
      </c>
      <c r="C49" s="19">
        <v>0</v>
      </c>
    </row>
    <row r="50" spans="2:3" collapsed="1" x14ac:dyDescent="0.3">
      <c r="B50" s="5" t="s">
        <v>44</v>
      </c>
      <c r="C50" s="18">
        <f>SUM(C51:C52)</f>
        <v>72210.2</v>
      </c>
    </row>
    <row r="51" spans="2:3" outlineLevel="1" x14ac:dyDescent="0.3">
      <c r="B51" s="10" t="s">
        <v>118</v>
      </c>
      <c r="C51" s="19">
        <v>64011.8</v>
      </c>
    </row>
    <row r="52" spans="2:3" outlineLevel="1" x14ac:dyDescent="0.3">
      <c r="B52" s="10" t="s">
        <v>117</v>
      </c>
      <c r="C52" s="19">
        <v>8198.4</v>
      </c>
    </row>
    <row r="53" spans="2:3" hidden="1" x14ac:dyDescent="0.3">
      <c r="B53" s="5" t="s">
        <v>45</v>
      </c>
      <c r="C53" s="18">
        <v>0</v>
      </c>
    </row>
    <row r="54" spans="2:3" x14ac:dyDescent="0.3">
      <c r="B54" s="5" t="s">
        <v>46</v>
      </c>
      <c r="C54" s="18">
        <f>SUM(C55:C56)</f>
        <v>44618</v>
      </c>
    </row>
    <row r="55" spans="2:3" hidden="1" outlineLevel="1" x14ac:dyDescent="0.3">
      <c r="B55" s="10" t="s">
        <v>47</v>
      </c>
      <c r="C55" s="19">
        <v>44618</v>
      </c>
    </row>
    <row r="56" spans="2:3" hidden="1" outlineLevel="1" x14ac:dyDescent="0.3">
      <c r="B56" s="10" t="s">
        <v>48</v>
      </c>
      <c r="C56" s="19">
        <v>0</v>
      </c>
    </row>
    <row r="57" spans="2:3" collapsed="1" x14ac:dyDescent="0.3">
      <c r="B57" s="5" t="s">
        <v>49</v>
      </c>
      <c r="C57" s="18">
        <f>SUM(C58:C59)</f>
        <v>13470.5</v>
      </c>
    </row>
    <row r="58" spans="2:3" hidden="1" outlineLevel="1" x14ac:dyDescent="0.3">
      <c r="B58" s="10" t="s">
        <v>50</v>
      </c>
      <c r="C58" s="19">
        <v>13470.5</v>
      </c>
    </row>
    <row r="59" spans="2:3" hidden="1" outlineLevel="1" x14ac:dyDescent="0.3">
      <c r="B59" s="10" t="s">
        <v>51</v>
      </c>
      <c r="C59" s="19">
        <v>0</v>
      </c>
    </row>
    <row r="60" spans="2:3" hidden="1" collapsed="1" x14ac:dyDescent="0.3">
      <c r="B60" s="5" t="s">
        <v>52</v>
      </c>
      <c r="C60" s="18">
        <v>0</v>
      </c>
    </row>
    <row r="61" spans="2:3" x14ac:dyDescent="0.3">
      <c r="B61" s="11" t="s">
        <v>53</v>
      </c>
      <c r="C61" s="20">
        <f>C46+C47+C50+C53+C54+C57+C60</f>
        <v>425188.3</v>
      </c>
    </row>
    <row r="62" spans="2:3" s="12" customFormat="1" ht="9" customHeight="1" x14ac:dyDescent="0.3">
      <c r="B62" s="13"/>
      <c r="C62" s="14"/>
    </row>
    <row r="63" spans="2:3" x14ac:dyDescent="0.3">
      <c r="B63" s="8" t="s">
        <v>54</v>
      </c>
      <c r="C63" s="16">
        <f>C43+C61</f>
        <v>4058336.6999999993</v>
      </c>
    </row>
    <row r="64" spans="2:3" x14ac:dyDescent="0.3">
      <c r="C64" s="44">
        <f>C27-C63</f>
        <v>0</v>
      </c>
    </row>
    <row r="65" spans="2:4" x14ac:dyDescent="0.3">
      <c r="B65" s="36" t="s">
        <v>107</v>
      </c>
      <c r="C65" s="12"/>
      <c r="D65" s="12"/>
    </row>
    <row r="66" spans="2:4" x14ac:dyDescent="0.3">
      <c r="B66" s="12"/>
      <c r="C66" s="12"/>
      <c r="D66" s="12"/>
    </row>
    <row r="67" spans="2:4" x14ac:dyDescent="0.3">
      <c r="B67" s="12"/>
      <c r="C67" s="12"/>
      <c r="D67" s="12"/>
    </row>
    <row r="68" spans="2:4" x14ac:dyDescent="0.3">
      <c r="B68" s="12"/>
      <c r="C68" s="36"/>
      <c r="D68" s="36"/>
    </row>
    <row r="69" spans="2:4" x14ac:dyDescent="0.3">
      <c r="B69" s="36"/>
      <c r="C69" s="36"/>
      <c r="D69" s="36"/>
    </row>
    <row r="70" spans="2:4" ht="15.6" x14ac:dyDescent="0.3">
      <c r="B70" s="45" t="s">
        <v>109</v>
      </c>
      <c r="C70" s="45"/>
      <c r="D70" s="36"/>
    </row>
    <row r="71" spans="2:4" ht="15.6" x14ac:dyDescent="0.3">
      <c r="B71" s="45" t="s">
        <v>114</v>
      </c>
      <c r="C71" s="45"/>
      <c r="D71" s="36"/>
    </row>
    <row r="72" spans="2:4" ht="15.6" x14ac:dyDescent="0.3">
      <c r="B72" s="38"/>
      <c r="C72" s="38"/>
      <c r="D72" s="36"/>
    </row>
    <row r="73" spans="2:4" ht="15.6" x14ac:dyDescent="0.3">
      <c r="B73" s="38"/>
      <c r="C73" s="38"/>
      <c r="D73" s="36"/>
    </row>
    <row r="74" spans="2:4" ht="15.6" x14ac:dyDescent="0.3">
      <c r="B74" s="38"/>
      <c r="C74" s="39"/>
      <c r="D74" s="37"/>
    </row>
    <row r="75" spans="2:4" ht="15.6" x14ac:dyDescent="0.3">
      <c r="B75" s="38"/>
      <c r="C75" s="39"/>
      <c r="D75" s="37"/>
    </row>
    <row r="76" spans="2:4" ht="15.6" x14ac:dyDescent="0.3">
      <c r="B76" s="46" t="s">
        <v>110</v>
      </c>
      <c r="C76" s="46"/>
      <c r="D76" s="36"/>
    </row>
    <row r="77" spans="2:4" ht="15.6" x14ac:dyDescent="0.3">
      <c r="B77" s="46" t="s">
        <v>108</v>
      </c>
      <c r="C77" s="46"/>
      <c r="D77" s="36"/>
    </row>
    <row r="78" spans="2:4" x14ac:dyDescent="0.3">
      <c r="B78" s="36"/>
      <c r="C78" s="36"/>
      <c r="D78" s="36"/>
    </row>
    <row r="79" spans="2:4" x14ac:dyDescent="0.3">
      <c r="B79" s="36"/>
      <c r="C79" s="36"/>
      <c r="D79" s="36"/>
    </row>
    <row r="80" spans="2:4" x14ac:dyDescent="0.3">
      <c r="D80" s="37"/>
    </row>
    <row r="81" spans="2:4" x14ac:dyDescent="0.3">
      <c r="D81" s="37"/>
    </row>
    <row r="82" spans="2:4" x14ac:dyDescent="0.3">
      <c r="B82" s="12"/>
      <c r="C82" s="12"/>
      <c r="D82" s="12"/>
    </row>
    <row r="83" spans="2:4" x14ac:dyDescent="0.3">
      <c r="B83" s="12"/>
      <c r="C83" s="12"/>
      <c r="D83" s="12"/>
    </row>
  </sheetData>
  <mergeCells count="4">
    <mergeCell ref="B70:C70"/>
    <mergeCell ref="B71:C71"/>
    <mergeCell ref="B76:C76"/>
    <mergeCell ref="B77:C77"/>
  </mergeCells>
  <pageMargins left="1.49" right="0.7" top="0.75" bottom="0.48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C94"/>
  <sheetViews>
    <sheetView showGridLines="0" tabSelected="1" view="pageBreakPreview" zoomScale="65" zoomScaleNormal="85" zoomScaleSheetLayoutView="65" workbookViewId="0">
      <pane xSplit="2" ySplit="5" topLeftCell="C6" activePane="bottomRight" state="frozen"/>
      <selection activeCell="H1" sqref="H1"/>
      <selection pane="topRight" activeCell="J1" sqref="J1"/>
      <selection pane="bottomLeft" activeCell="H5" sqref="H5"/>
      <selection pane="bottomRight" activeCell="F37" sqref="F37"/>
    </sheetView>
  </sheetViews>
  <sheetFormatPr baseColWidth="10" defaultRowHeight="14.4" x14ac:dyDescent="0.3"/>
  <cols>
    <col min="1" max="1" width="3.77734375" customWidth="1"/>
    <col min="2" max="2" width="88.6640625" customWidth="1"/>
    <col min="3" max="3" width="10.44140625" customWidth="1"/>
  </cols>
  <sheetData>
    <row r="1" spans="2:3" ht="17.399999999999999" x14ac:dyDescent="0.3">
      <c r="B1" s="1" t="s">
        <v>2</v>
      </c>
    </row>
    <row r="2" spans="2:3" ht="15.6" x14ac:dyDescent="0.3">
      <c r="B2" s="2" t="s">
        <v>55</v>
      </c>
    </row>
    <row r="3" spans="2:3" ht="15.6" x14ac:dyDescent="0.3">
      <c r="B3" s="2" t="s">
        <v>116</v>
      </c>
    </row>
    <row r="4" spans="2:3" x14ac:dyDescent="0.3">
      <c r="B4" s="3" t="s">
        <v>106</v>
      </c>
    </row>
    <row r="5" spans="2:3" x14ac:dyDescent="0.3">
      <c r="B5" s="7"/>
      <c r="C5" s="35"/>
    </row>
    <row r="6" spans="2:3" x14ac:dyDescent="0.3">
      <c r="B6" s="21" t="s">
        <v>56</v>
      </c>
      <c r="C6" s="30">
        <f>SUM(C7:C11)</f>
        <v>53560.3</v>
      </c>
    </row>
    <row r="7" spans="2:3" x14ac:dyDescent="0.3">
      <c r="B7" s="22" t="s">
        <v>57</v>
      </c>
      <c r="C7" s="17">
        <v>6237.6</v>
      </c>
    </row>
    <row r="8" spans="2:3" hidden="1" x14ac:dyDescent="0.3">
      <c r="B8" s="22" t="s">
        <v>58</v>
      </c>
      <c r="C8" s="17">
        <v>0</v>
      </c>
    </row>
    <row r="9" spans="2:3" x14ac:dyDescent="0.3">
      <c r="B9" s="22" t="s">
        <v>59</v>
      </c>
      <c r="C9" s="17">
        <v>2384.9</v>
      </c>
    </row>
    <row r="10" spans="2:3" x14ac:dyDescent="0.3">
      <c r="B10" s="22" t="s">
        <v>60</v>
      </c>
      <c r="C10" s="17">
        <v>44937.8</v>
      </c>
    </row>
    <row r="11" spans="2:3" hidden="1" x14ac:dyDescent="0.3">
      <c r="B11" s="22" t="s">
        <v>61</v>
      </c>
      <c r="C11" s="17">
        <v>0</v>
      </c>
    </row>
    <row r="12" spans="2:3" x14ac:dyDescent="0.3">
      <c r="B12" s="7"/>
      <c r="C12" s="17"/>
    </row>
    <row r="13" spans="2:3" x14ac:dyDescent="0.3">
      <c r="B13" s="21" t="s">
        <v>62</v>
      </c>
      <c r="C13" s="30">
        <f>SUM(C14:C18)</f>
        <v>15032.3</v>
      </c>
    </row>
    <row r="14" spans="2:3" x14ac:dyDescent="0.3">
      <c r="B14" s="22" t="s">
        <v>28</v>
      </c>
      <c r="C14" s="17">
        <v>9229.1</v>
      </c>
    </row>
    <row r="15" spans="2:3" hidden="1" x14ac:dyDescent="0.3">
      <c r="B15" s="22" t="s">
        <v>63</v>
      </c>
      <c r="C15" s="17">
        <v>0</v>
      </c>
    </row>
    <row r="16" spans="2:3" x14ac:dyDescent="0.3">
      <c r="B16" s="22" t="s">
        <v>31</v>
      </c>
      <c r="C16" s="17">
        <v>2042.2</v>
      </c>
    </row>
    <row r="17" spans="2:3" x14ac:dyDescent="0.3">
      <c r="B17" s="22" t="s">
        <v>30</v>
      </c>
      <c r="C17" s="17">
        <v>3714.7</v>
      </c>
    </row>
    <row r="18" spans="2:3" x14ac:dyDescent="0.3">
      <c r="B18" s="22" t="s">
        <v>64</v>
      </c>
      <c r="C18" s="17">
        <v>46.3</v>
      </c>
    </row>
    <row r="19" spans="2:3" x14ac:dyDescent="0.3">
      <c r="B19" s="7"/>
      <c r="C19" s="17"/>
    </row>
    <row r="20" spans="2:3" x14ac:dyDescent="0.3">
      <c r="B20" s="9" t="s">
        <v>65</v>
      </c>
      <c r="C20" s="16">
        <f>C6-C13</f>
        <v>38528</v>
      </c>
    </row>
    <row r="21" spans="2:3" x14ac:dyDescent="0.3">
      <c r="B21" s="7"/>
      <c r="C21" s="17"/>
    </row>
    <row r="22" spans="2:3" hidden="1" x14ac:dyDescent="0.3">
      <c r="B22" s="22" t="s">
        <v>66</v>
      </c>
      <c r="C22" s="17">
        <v>0</v>
      </c>
    </row>
    <row r="23" spans="2:3" x14ac:dyDescent="0.3">
      <c r="B23" s="22" t="s">
        <v>119</v>
      </c>
      <c r="C23" s="17">
        <v>-83.5</v>
      </c>
    </row>
    <row r="24" spans="2:3" x14ac:dyDescent="0.3">
      <c r="B24" s="22" t="s">
        <v>120</v>
      </c>
      <c r="C24" s="17">
        <v>-9816.4</v>
      </c>
    </row>
    <row r="25" spans="2:3" hidden="1" x14ac:dyDescent="0.3">
      <c r="B25" s="22" t="s">
        <v>67</v>
      </c>
      <c r="C25" s="17">
        <v>0</v>
      </c>
    </row>
    <row r="26" spans="2:3" hidden="1" x14ac:dyDescent="0.3">
      <c r="B26" s="22" t="s">
        <v>68</v>
      </c>
      <c r="C26" s="17">
        <v>0</v>
      </c>
    </row>
    <row r="27" spans="2:3" hidden="1" x14ac:dyDescent="0.3">
      <c r="B27" s="22" t="s">
        <v>69</v>
      </c>
      <c r="C27" s="17">
        <v>0</v>
      </c>
    </row>
    <row r="28" spans="2:3" x14ac:dyDescent="0.3">
      <c r="B28" s="8" t="s">
        <v>70</v>
      </c>
      <c r="C28" s="16">
        <f>C20+SUM(C22:C27)</f>
        <v>28628.1</v>
      </c>
    </row>
    <row r="29" spans="2:3" x14ac:dyDescent="0.3">
      <c r="B29" s="7"/>
      <c r="C29" s="17"/>
    </row>
    <row r="30" spans="2:3" x14ac:dyDescent="0.3">
      <c r="B30" s="22" t="s">
        <v>71</v>
      </c>
      <c r="C30" s="17">
        <v>4316.1000000000004</v>
      </c>
    </row>
    <row r="31" spans="2:3" x14ac:dyDescent="0.3">
      <c r="B31" s="22" t="s">
        <v>72</v>
      </c>
      <c r="C31" s="17">
        <v>-3231.1</v>
      </c>
    </row>
    <row r="32" spans="2:3" x14ac:dyDescent="0.3">
      <c r="B32" s="23" t="s">
        <v>73</v>
      </c>
      <c r="C32" s="30">
        <f>SUM(C30:C31)</f>
        <v>1085.0000000000005</v>
      </c>
    </row>
    <row r="33" spans="2:3" x14ac:dyDescent="0.3">
      <c r="B33" s="7"/>
      <c r="C33" s="17"/>
    </row>
    <row r="34" spans="2:3" hidden="1" x14ac:dyDescent="0.3">
      <c r="B34" s="22" t="s">
        <v>74</v>
      </c>
      <c r="C34" s="17">
        <v>0</v>
      </c>
    </row>
    <row r="35" spans="2:3" x14ac:dyDescent="0.3">
      <c r="B35" s="22" t="s">
        <v>121</v>
      </c>
      <c r="C35" s="17">
        <v>386.7</v>
      </c>
    </row>
    <row r="36" spans="2:3" x14ac:dyDescent="0.3">
      <c r="B36" s="22" t="s">
        <v>122</v>
      </c>
      <c r="C36" s="17">
        <v>70.5</v>
      </c>
    </row>
    <row r="37" spans="2:3" x14ac:dyDescent="0.3">
      <c r="B37" s="22" t="s">
        <v>123</v>
      </c>
      <c r="C37" s="17">
        <v>2483.1999999999998</v>
      </c>
    </row>
    <row r="38" spans="2:3" x14ac:dyDescent="0.3">
      <c r="B38" s="8" t="s">
        <v>75</v>
      </c>
      <c r="C38" s="16">
        <f>C28+C32+SUM(C34:C37)</f>
        <v>32653.5</v>
      </c>
    </row>
    <row r="39" spans="2:3" x14ac:dyDescent="0.3">
      <c r="B39" s="7"/>
      <c r="C39" s="17"/>
    </row>
    <row r="40" spans="2:3" x14ac:dyDescent="0.3">
      <c r="B40" s="21" t="s">
        <v>76</v>
      </c>
      <c r="C40" s="30">
        <f>SUM(C41:C44)</f>
        <v>22537.799999999996</v>
      </c>
    </row>
    <row r="41" spans="2:3" x14ac:dyDescent="0.3">
      <c r="B41" s="22" t="s">
        <v>77</v>
      </c>
      <c r="C41" s="17">
        <v>11406.1</v>
      </c>
    </row>
    <row r="42" spans="2:3" x14ac:dyDescent="0.3">
      <c r="B42" s="22" t="s">
        <v>78</v>
      </c>
      <c r="C42" s="17">
        <v>7018.5</v>
      </c>
    </row>
    <row r="43" spans="2:3" x14ac:dyDescent="0.3">
      <c r="B43" s="22" t="s">
        <v>79</v>
      </c>
      <c r="C43" s="17">
        <v>4018.1</v>
      </c>
    </row>
    <row r="44" spans="2:3" x14ac:dyDescent="0.3">
      <c r="B44" s="22" t="s">
        <v>80</v>
      </c>
      <c r="C44" s="17">
        <v>95.1</v>
      </c>
    </row>
    <row r="45" spans="2:3" x14ac:dyDescent="0.3">
      <c r="B45" s="7"/>
      <c r="C45" s="17"/>
    </row>
    <row r="46" spans="2:3" x14ac:dyDescent="0.3">
      <c r="B46" s="9" t="s">
        <v>81</v>
      </c>
      <c r="C46" s="16">
        <f>C38-C40</f>
        <v>10115.700000000004</v>
      </c>
    </row>
    <row r="47" spans="2:3" x14ac:dyDescent="0.3">
      <c r="B47" s="24" t="s">
        <v>82</v>
      </c>
      <c r="C47" s="30">
        <v>-1917.3</v>
      </c>
    </row>
    <row r="48" spans="2:3" x14ac:dyDescent="0.3">
      <c r="B48" s="31" t="s">
        <v>83</v>
      </c>
      <c r="C48" s="32">
        <f>SUM(C46:C47)</f>
        <v>8198.4000000000051</v>
      </c>
    </row>
    <row r="49" spans="2:3" x14ac:dyDescent="0.3">
      <c r="B49" s="7"/>
      <c r="C49" s="17"/>
    </row>
    <row r="50" spans="2:3" x14ac:dyDescent="0.3">
      <c r="B50" s="25" t="s">
        <v>84</v>
      </c>
      <c r="C50" s="16">
        <f>C51+C59</f>
        <v>0</v>
      </c>
    </row>
    <row r="51" spans="2:3" x14ac:dyDescent="0.3">
      <c r="B51" s="26" t="s">
        <v>85</v>
      </c>
      <c r="C51" s="30">
        <f>SUM(C52:C57)</f>
        <v>0</v>
      </c>
    </row>
    <row r="52" spans="2:3" hidden="1" x14ac:dyDescent="0.3">
      <c r="B52" s="27" t="s">
        <v>86</v>
      </c>
      <c r="C52" s="17">
        <v>0</v>
      </c>
    </row>
    <row r="53" spans="2:3" hidden="1" x14ac:dyDescent="0.3">
      <c r="B53" s="27" t="s">
        <v>87</v>
      </c>
      <c r="C53" s="17">
        <v>0</v>
      </c>
    </row>
    <row r="54" spans="2:3" hidden="1" x14ac:dyDescent="0.3">
      <c r="B54" s="27" t="s">
        <v>88</v>
      </c>
      <c r="C54" s="17">
        <v>0</v>
      </c>
    </row>
    <row r="55" spans="2:3" hidden="1" x14ac:dyDescent="0.3">
      <c r="B55" s="27" t="s">
        <v>89</v>
      </c>
      <c r="C55" s="17">
        <v>0</v>
      </c>
    </row>
    <row r="56" spans="2:3" hidden="1" x14ac:dyDescent="0.3">
      <c r="B56" s="27" t="s">
        <v>90</v>
      </c>
      <c r="C56" s="17">
        <v>0</v>
      </c>
    </row>
    <row r="57" spans="2:3" hidden="1" x14ac:dyDescent="0.3">
      <c r="B57" s="27" t="s">
        <v>91</v>
      </c>
      <c r="C57" s="17">
        <v>0</v>
      </c>
    </row>
    <row r="58" spans="2:3" x14ac:dyDescent="0.3">
      <c r="B58" s="7"/>
      <c r="C58" s="17"/>
    </row>
    <row r="59" spans="2:3" x14ac:dyDescent="0.3">
      <c r="B59" s="26" t="s">
        <v>92</v>
      </c>
      <c r="C59" s="30">
        <f>SUM(C60:C68)</f>
        <v>0</v>
      </c>
    </row>
    <row r="60" spans="2:3" hidden="1" x14ac:dyDescent="0.3">
      <c r="B60" s="27" t="s">
        <v>93</v>
      </c>
      <c r="C60" s="17">
        <v>0</v>
      </c>
    </row>
    <row r="61" spans="2:3" hidden="1" x14ac:dyDescent="0.3">
      <c r="B61" s="27" t="s">
        <v>94</v>
      </c>
      <c r="C61" s="17">
        <v>0</v>
      </c>
    </row>
    <row r="62" spans="2:3" hidden="1" x14ac:dyDescent="0.3">
      <c r="B62" s="27" t="s">
        <v>95</v>
      </c>
      <c r="C62" s="17">
        <v>0</v>
      </c>
    </row>
    <row r="63" spans="2:3" hidden="1" x14ac:dyDescent="0.3">
      <c r="B63" s="27" t="s">
        <v>88</v>
      </c>
      <c r="C63" s="17">
        <v>0</v>
      </c>
    </row>
    <row r="64" spans="2:3" hidden="1" x14ac:dyDescent="0.3">
      <c r="B64" s="27" t="s">
        <v>96</v>
      </c>
      <c r="C64" s="17">
        <v>0</v>
      </c>
    </row>
    <row r="65" spans="2:3" hidden="1" x14ac:dyDescent="0.3">
      <c r="B65" s="27" t="s">
        <v>89</v>
      </c>
      <c r="C65" s="17">
        <v>0</v>
      </c>
    </row>
    <row r="66" spans="2:3" hidden="1" x14ac:dyDescent="0.3">
      <c r="B66" s="27" t="s">
        <v>97</v>
      </c>
      <c r="C66" s="17">
        <v>0</v>
      </c>
    </row>
    <row r="67" spans="2:3" hidden="1" x14ac:dyDescent="0.3">
      <c r="B67" s="27" t="s">
        <v>98</v>
      </c>
      <c r="C67" s="17">
        <v>0</v>
      </c>
    </row>
    <row r="68" spans="2:3" hidden="1" x14ac:dyDescent="0.3">
      <c r="B68" s="27" t="s">
        <v>99</v>
      </c>
      <c r="C68" s="17">
        <v>0</v>
      </c>
    </row>
    <row r="69" spans="2:3" x14ac:dyDescent="0.3">
      <c r="B69" s="7"/>
      <c r="C69" s="17"/>
    </row>
    <row r="70" spans="2:3" x14ac:dyDescent="0.3">
      <c r="B70" s="31" t="s">
        <v>100</v>
      </c>
      <c r="C70" s="32">
        <f>C48+C50</f>
        <v>8198.4000000000051</v>
      </c>
    </row>
    <row r="71" spans="2:3" x14ac:dyDescent="0.3">
      <c r="B71" s="7"/>
      <c r="C71" s="4"/>
    </row>
    <row r="72" spans="2:3" ht="28.2" x14ac:dyDescent="0.3">
      <c r="B72" s="28" t="s">
        <v>101</v>
      </c>
      <c r="C72" s="4"/>
    </row>
    <row r="73" spans="2:3" x14ac:dyDescent="0.3">
      <c r="B73" s="29" t="s">
        <v>102</v>
      </c>
      <c r="C73" s="4">
        <v>0.04</v>
      </c>
    </row>
    <row r="74" spans="2:3" x14ac:dyDescent="0.3">
      <c r="B74" s="29" t="s">
        <v>103</v>
      </c>
      <c r="C74" s="4">
        <v>0.04</v>
      </c>
    </row>
    <row r="75" spans="2:3" x14ac:dyDescent="0.3">
      <c r="B75" s="7"/>
      <c r="C75" s="4"/>
    </row>
    <row r="76" spans="2:3" ht="28.2" x14ac:dyDescent="0.3">
      <c r="B76" s="28" t="s">
        <v>104</v>
      </c>
      <c r="C76" s="4"/>
    </row>
    <row r="77" spans="2:3" x14ac:dyDescent="0.3">
      <c r="B77" s="29" t="s">
        <v>102</v>
      </c>
      <c r="C77" s="4">
        <v>0</v>
      </c>
    </row>
    <row r="78" spans="2:3" x14ac:dyDescent="0.3">
      <c r="B78" s="29" t="s">
        <v>103</v>
      </c>
      <c r="C78" s="4">
        <v>0</v>
      </c>
    </row>
    <row r="79" spans="2:3" x14ac:dyDescent="0.3">
      <c r="B79" s="36" t="s">
        <v>107</v>
      </c>
      <c r="C79" s="12"/>
    </row>
    <row r="80" spans="2:3" x14ac:dyDescent="0.3">
      <c r="B80" s="12"/>
      <c r="C80" s="12"/>
    </row>
    <row r="81" spans="2:3" x14ac:dyDescent="0.3">
      <c r="B81" s="12"/>
      <c r="C81" s="12"/>
    </row>
    <row r="82" spans="2:3" x14ac:dyDescent="0.3">
      <c r="B82" s="12"/>
      <c r="C82" s="12"/>
    </row>
    <row r="83" spans="2:3" x14ac:dyDescent="0.3">
      <c r="B83" s="12"/>
      <c r="C83" s="36"/>
    </row>
    <row r="84" spans="2:3" x14ac:dyDescent="0.3">
      <c r="B84" s="36"/>
      <c r="C84" s="36"/>
    </row>
    <row r="85" spans="2:3" ht="17.399999999999999" x14ac:dyDescent="0.35">
      <c r="B85" s="47" t="s">
        <v>112</v>
      </c>
      <c r="C85" s="47"/>
    </row>
    <row r="86" spans="2:3" ht="17.399999999999999" x14ac:dyDescent="0.35">
      <c r="B86" s="47" t="s">
        <v>113</v>
      </c>
      <c r="C86" s="47"/>
    </row>
    <row r="87" spans="2:3" ht="17.399999999999999" x14ac:dyDescent="0.35">
      <c r="B87" s="40"/>
      <c r="C87" s="40"/>
    </row>
    <row r="88" spans="2:3" ht="17.399999999999999" x14ac:dyDescent="0.35">
      <c r="B88" s="40"/>
      <c r="C88" s="40"/>
    </row>
    <row r="89" spans="2:3" ht="17.399999999999999" x14ac:dyDescent="0.35">
      <c r="B89" s="41"/>
      <c r="C89" s="41"/>
    </row>
    <row r="90" spans="2:3" ht="17.399999999999999" x14ac:dyDescent="0.35">
      <c r="B90" s="41"/>
      <c r="C90" s="41"/>
    </row>
    <row r="91" spans="2:3" ht="17.399999999999999" x14ac:dyDescent="0.35">
      <c r="B91" s="42"/>
      <c r="C91" s="43"/>
    </row>
    <row r="92" spans="2:3" ht="17.399999999999999" x14ac:dyDescent="0.35">
      <c r="B92" s="42"/>
      <c r="C92" s="43"/>
    </row>
    <row r="93" spans="2:3" ht="17.399999999999999" x14ac:dyDescent="0.35">
      <c r="B93" s="48" t="s">
        <v>111</v>
      </c>
      <c r="C93" s="48"/>
    </row>
    <row r="94" spans="2:3" ht="17.399999999999999" x14ac:dyDescent="0.35">
      <c r="B94" s="48" t="s">
        <v>108</v>
      </c>
      <c r="C94" s="48"/>
    </row>
  </sheetData>
  <mergeCells count="4">
    <mergeCell ref="B85:C85"/>
    <mergeCell ref="B86:C86"/>
    <mergeCell ref="B93:C93"/>
    <mergeCell ref="B94:C94"/>
  </mergeCells>
  <pageMargins left="1.5" right="0.7" top="0.56999999999999995" bottom="0.48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LEMUS, WILBERT [CUSCA SV]</cp:lastModifiedBy>
  <cp:lastPrinted>2024-02-14T22:31:26Z</cp:lastPrinted>
  <dcterms:created xsi:type="dcterms:W3CDTF">2024-01-31T20:23:18Z</dcterms:created>
  <dcterms:modified xsi:type="dcterms:W3CDTF">2024-03-07T15:08:27Z</dcterms:modified>
</cp:coreProperties>
</file>