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101Archivos 2024\Renta 2024\"/>
    </mc:Choice>
  </mc:AlternateContent>
  <xr:revisionPtr revIDLastSave="0" documentId="13_ncr:1_{68F75762-8E4D-4E20-9224-DAB4E2960A0A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G Y ER Febrero 2024" sheetId="1" r:id="rId1"/>
  </sheets>
  <externalReferences>
    <externalReference r:id="rId2"/>
  </externalReferences>
  <definedNames>
    <definedName name="_xlnm.Print_Area" localSheetId="0">'BG Y ER Febrero 2024'!$A$1:$I$108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6" i="1" l="1"/>
  <c r="F46" i="1"/>
  <c r="H45" i="1"/>
  <c r="F45" i="1"/>
  <c r="I40" i="1"/>
  <c r="I39" i="1"/>
  <c r="H41" i="1"/>
  <c r="F41" i="1"/>
  <c r="I35" i="1"/>
  <c r="I34" i="1"/>
  <c r="I33" i="1"/>
  <c r="I32" i="1"/>
  <c r="H36" i="1"/>
  <c r="I31" i="1"/>
  <c r="F36" i="1"/>
  <c r="I24" i="1"/>
  <c r="I25" i="1" s="1"/>
  <c r="F22" i="1"/>
  <c r="I21" i="1"/>
  <c r="I20" i="1"/>
  <c r="H22" i="1"/>
  <c r="I19" i="1"/>
  <c r="F17" i="1"/>
  <c r="I16" i="1"/>
  <c r="I15" i="1"/>
  <c r="I14" i="1"/>
  <c r="H17" i="1"/>
  <c r="I13" i="1"/>
  <c r="H47" i="1" l="1"/>
  <c r="I22" i="1"/>
  <c r="F47" i="1"/>
  <c r="F26" i="1"/>
  <c r="I46" i="1"/>
  <c r="H42" i="1"/>
  <c r="H48" i="1" s="1"/>
  <c r="I17" i="1"/>
  <c r="F42" i="1"/>
  <c r="F48" i="1" s="1"/>
  <c r="H26" i="1"/>
  <c r="I38" i="1"/>
  <c r="I41" i="1" s="1"/>
  <c r="I30" i="1"/>
  <c r="I36" i="1" s="1"/>
  <c r="I45" i="1"/>
  <c r="I26" i="1" l="1"/>
  <c r="H50" i="1"/>
  <c r="F50" i="1"/>
  <c r="I47" i="1"/>
  <c r="I42" i="1"/>
  <c r="I48" i="1" l="1"/>
</calcChain>
</file>

<file path=xl/sharedStrings.xml><?xml version="1.0" encoding="utf-8"?>
<sst xmlns="http://schemas.openxmlformats.org/spreadsheetml/2006/main" count="80" uniqueCount="73">
  <si>
    <t>Banco Hipotecario de El Salvador, S.A.</t>
  </si>
  <si>
    <t>Balance General</t>
  </si>
  <si>
    <t>AL 29 DE FEBRERO DE 2024 y 2023</t>
  </si>
  <si>
    <t>(Expresado en miles de dólares de Los Estados Unidos de América)</t>
  </si>
  <si>
    <t>ACTIVO</t>
  </si>
  <si>
    <t>Variación</t>
  </si>
  <si>
    <t>Activos de intermediación</t>
  </si>
  <si>
    <t>Caja Y Bancos</t>
  </si>
  <si>
    <t>Reporto y otras operaciones Bursátiles</t>
  </si>
  <si>
    <t>Inversiones financieras (neto)</t>
  </si>
  <si>
    <t>Cartera de Prestamos, neta de Reservas de Saneamiento</t>
  </si>
  <si>
    <t>Otros activos</t>
  </si>
  <si>
    <t>Bienes recibidos en pago, neto de provisión por pérdida</t>
  </si>
  <si>
    <t>Inversiones accionarias</t>
  </si>
  <si>
    <t>Diversos, (neto)</t>
  </si>
  <si>
    <t>Activo Fijo</t>
  </si>
  <si>
    <t>Bienes Inmuebles, muebles y otros, neto de depreciación</t>
  </si>
  <si>
    <t xml:space="preserve">Total activo </t>
  </si>
  <si>
    <t>PASIVO Y PATRIMONIO</t>
  </si>
  <si>
    <t>Pasivos de intermediación</t>
  </si>
  <si>
    <t>Depósitos de clientes</t>
  </si>
  <si>
    <t>Préstamos del Banco Multisectorial de Inversiones</t>
  </si>
  <si>
    <t>Préstamos de otros  bancos</t>
  </si>
  <si>
    <t>Reportos y Otras Operaciones bursátiles</t>
  </si>
  <si>
    <t>Titulos de emisión propia</t>
  </si>
  <si>
    <t>Diversos</t>
  </si>
  <si>
    <t>Otros pasivos</t>
  </si>
  <si>
    <t>Cuentas por pagar</t>
  </si>
  <si>
    <t>Provisiones</t>
  </si>
  <si>
    <t>Total pasivo</t>
  </si>
  <si>
    <t>Patrimonio</t>
  </si>
  <si>
    <t>Capital social pagado</t>
  </si>
  <si>
    <t>Reserva de capital, resultados acumulados y patrimonio no pagado</t>
  </si>
  <si>
    <t>Total patrimonio</t>
  </si>
  <si>
    <t xml:space="preserve">Total pasivo y patrimonio </t>
  </si>
  <si>
    <t>Rodrigo de Jesús Solorzano</t>
  </si>
  <si>
    <t>José Raul Cienfuegos Morales</t>
  </si>
  <si>
    <t>Natanael Antonio Siciliano Canizalez</t>
  </si>
  <si>
    <t>Presidente</t>
  </si>
  <si>
    <t>Contador General</t>
  </si>
  <si>
    <t>BANCO HIPOTECARIO DE EL SALVADOR, S.A.</t>
  </si>
  <si>
    <t>ESTADO DE RESULTADOS</t>
  </si>
  <si>
    <t>Por los periodos del 01 al 29 de febrero 2024 y 2023</t>
  </si>
  <si>
    <t>Ingresos de Operación</t>
  </si>
  <si>
    <t>Intereses de préstamos</t>
  </si>
  <si>
    <t>Comisiones  y otros ingresos de préstamos</t>
  </si>
  <si>
    <t>Intereses de Inversiones</t>
  </si>
  <si>
    <t>Utilidad en venta de títulos valores</t>
  </si>
  <si>
    <t>Reportos y operaciones bursátiles</t>
  </si>
  <si>
    <t>Intereses sobre depósitos</t>
  </si>
  <si>
    <t>Operaciones en moneda extranjeta</t>
  </si>
  <si>
    <t>Otros servicios y contigencias</t>
  </si>
  <si>
    <t>Costos de operación</t>
  </si>
  <si>
    <t>Intereses y otros costos de depósitos</t>
  </si>
  <si>
    <t>Intereses sobre préstamos</t>
  </si>
  <si>
    <t>Intereses sobre emisión de obligaciones</t>
  </si>
  <si>
    <t>Pérdida por venta de títulos valores</t>
  </si>
  <si>
    <t>Operaciones en moneda extranjera</t>
  </si>
  <si>
    <t>Otros servicios y contingencias</t>
  </si>
  <si>
    <t xml:space="preserve">Reserva de saneamiento </t>
  </si>
  <si>
    <t>Utilidad antes de gastos</t>
  </si>
  <si>
    <t>Gastos de Operación</t>
  </si>
  <si>
    <t>De funcionarios y empleados</t>
  </si>
  <si>
    <t>Generales</t>
  </si>
  <si>
    <t>Depreciaciones y amortizaciones</t>
  </si>
  <si>
    <t>Utilidad de Operación</t>
  </si>
  <si>
    <t>Otros gastos e ingresos, netos</t>
  </si>
  <si>
    <t>Utilidad antes de impuestos</t>
  </si>
  <si>
    <t>Impuesto sobre la renta</t>
  </si>
  <si>
    <t>Contribuciones Especiales por Ley</t>
  </si>
  <si>
    <t>Utilidad del período</t>
  </si>
  <si>
    <t>Director Finanzas y Administración</t>
  </si>
  <si>
    <t>Director de Finanzas y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</si>
</sst>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;[Red]\-&quot;$&quot;#,##0.00"/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-[$$-409]* #,##0.0_ ;_-[$$-409]* \-#,##0.0\ ;_-[$$-409]* &quot;-&quot;??_ ;_-@_ "/>
    <numFmt numFmtId="166" formatCode="_([$$-409]* #,##0.00_);_([$$-409]* \(#,##0.00\);_([$$-409]* &quot;-&quot;??_);_(@_)"/>
    <numFmt numFmtId="167" formatCode="_-[$$-409]* #,##0.0_ ;_-[$$-409]* \-#,##0.0\ ;_-[$$-409]* &quot;-&quot;????_ ;_-@_ "/>
  </numFmts>
  <fonts count="12" x14ac:knownFonts="1"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49" fontId="5" fillId="0" borderId="0" xfId="0" applyNumberFormat="1" applyFont="1"/>
    <xf numFmtId="44" fontId="0" fillId="0" borderId="0" xfId="1" applyFont="1"/>
    <xf numFmtId="0" fontId="0" fillId="0" borderId="0" xfId="0" applyFont="1"/>
    <xf numFmtId="0" fontId="8" fillId="0" borderId="0" xfId="0" applyFont="1"/>
    <xf numFmtId="0" fontId="0" fillId="0" borderId="1" xfId="0" applyFont="1" applyBorder="1" applyAlignment="1">
      <alignment vertical="center" wrapText="1"/>
    </xf>
    <xf numFmtId="164" fontId="0" fillId="0" borderId="0" xfId="0" applyNumberFormat="1" applyFont="1"/>
    <xf numFmtId="165" fontId="0" fillId="0" borderId="0" xfId="0" applyNumberFormat="1" applyFont="1"/>
    <xf numFmtId="165" fontId="0" fillId="0" borderId="0" xfId="0" applyNumberFormat="1" applyFont="1" applyFill="1"/>
    <xf numFmtId="166" fontId="0" fillId="0" borderId="0" xfId="0" applyNumberFormat="1" applyFont="1"/>
    <xf numFmtId="165" fontId="3" fillId="0" borderId="2" xfId="0" applyNumberFormat="1" applyFont="1" applyBorder="1"/>
    <xf numFmtId="165" fontId="3" fillId="0" borderId="0" xfId="0" applyNumberFormat="1" applyFont="1"/>
    <xf numFmtId="165" fontId="3" fillId="0" borderId="2" xfId="0" applyNumberFormat="1" applyFont="1" applyFill="1" applyBorder="1"/>
    <xf numFmtId="165" fontId="3" fillId="0" borderId="0" xfId="0" applyNumberFormat="1" applyFont="1" applyFill="1"/>
    <xf numFmtId="0" fontId="11" fillId="0" borderId="0" xfId="0" applyFont="1"/>
    <xf numFmtId="165" fontId="3" fillId="0" borderId="3" xfId="0" applyNumberFormat="1" applyFont="1" applyBorder="1"/>
    <xf numFmtId="165" fontId="3" fillId="0" borderId="3" xfId="0" applyNumberFormat="1" applyFont="1" applyFill="1" applyBorder="1"/>
    <xf numFmtId="0" fontId="0" fillId="0" borderId="0" xfId="0" applyFont="1" applyAlignment="1">
      <alignment vertical="center" wrapText="1"/>
    </xf>
    <xf numFmtId="167" fontId="0" fillId="0" borderId="0" xfId="0" applyNumberFormat="1" applyFont="1"/>
    <xf numFmtId="167" fontId="3" fillId="0" borderId="0" xfId="0" applyNumberFormat="1" applyFont="1"/>
    <xf numFmtId="167" fontId="0" fillId="0" borderId="0" xfId="0" applyNumberFormat="1" applyFont="1" applyFill="1"/>
    <xf numFmtId="167" fontId="3" fillId="0" borderId="2" xfId="0" applyNumberFormat="1" applyFont="1" applyBorder="1"/>
    <xf numFmtId="167" fontId="3" fillId="0" borderId="2" xfId="0" applyNumberFormat="1" applyFont="1" applyFill="1" applyBorder="1"/>
    <xf numFmtId="0" fontId="0" fillId="0" borderId="0" xfId="0" applyFont="1" applyFill="1"/>
    <xf numFmtId="167" fontId="3" fillId="0" borderId="0" xfId="0" applyNumberFormat="1" applyFont="1" applyFill="1"/>
    <xf numFmtId="167" fontId="0" fillId="0" borderId="1" xfId="0" applyNumberFormat="1" applyFont="1" applyBorder="1"/>
    <xf numFmtId="167" fontId="0" fillId="0" borderId="1" xfId="0" applyNumberFormat="1" applyFont="1" applyFill="1" applyBorder="1"/>
    <xf numFmtId="167" fontId="0" fillId="0" borderId="2" xfId="0" applyNumberFormat="1" applyFont="1" applyBorder="1"/>
    <xf numFmtId="167" fontId="0" fillId="0" borderId="2" xfId="0" applyNumberFormat="1" applyFont="1" applyFill="1" applyBorder="1"/>
    <xf numFmtId="167" fontId="0" fillId="0" borderId="4" xfId="0" applyNumberFormat="1" applyFont="1" applyBorder="1"/>
    <xf numFmtId="167" fontId="0" fillId="0" borderId="4" xfId="0" applyNumberFormat="1" applyFont="1" applyFill="1" applyBorder="1"/>
    <xf numFmtId="167" fontId="3" fillId="0" borderId="3" xfId="0" applyNumberFormat="1" applyFont="1" applyBorder="1"/>
    <xf numFmtId="167" fontId="3" fillId="0" borderId="3" xfId="0" applyNumberFormat="1" applyFont="1" applyFill="1" applyBorder="1"/>
    <xf numFmtId="0" fontId="0" fillId="0" borderId="0" xfId="0" applyFont="1" applyBorder="1"/>
    <xf numFmtId="0" fontId="0" fillId="0" borderId="0" xfId="0" applyFont="1" applyBorder="1" applyAlignment="1">
      <alignment vertical="center" wrapText="1"/>
    </xf>
    <xf numFmtId="8" fontId="0" fillId="0" borderId="0" xfId="0" applyNumberFormat="1" applyFon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0" fontId="0" fillId="0" borderId="0" xfId="0" applyFont="1" applyAlignment="1">
      <alignment horizontal="justify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justify" vertical="center" wrapText="1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1</xdr:row>
      <xdr:rowOff>142875</xdr:rowOff>
    </xdr:from>
    <xdr:to>
      <xdr:col>4</xdr:col>
      <xdr:colOff>231172</xdr:colOff>
      <xdr:row>4</xdr:row>
      <xdr:rowOff>112184</xdr:rowOff>
    </xdr:to>
    <xdr:pic>
      <xdr:nvPicPr>
        <xdr:cNvPr id="2" name="Imagen 8">
          <a:extLst>
            <a:ext uri="{FF2B5EF4-FFF2-40B4-BE49-F238E27FC236}">
              <a16:creationId xmlns:a16="http://schemas.microsoft.com/office/drawing/2014/main" id="{BC5E2E12-1970-450F-BDB2-050373C27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323850"/>
          <a:ext cx="2174272" cy="5122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762000</xdr:colOff>
      <xdr:row>59</xdr:row>
      <xdr:rowOff>76200</xdr:rowOff>
    </xdr:from>
    <xdr:to>
      <xdr:col>4</xdr:col>
      <xdr:colOff>145447</xdr:colOff>
      <xdr:row>62</xdr:row>
      <xdr:rowOff>45509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79D06F31-D2A0-461D-B989-1BA8C2C64B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38125"/>
          <a:ext cx="2174272" cy="5122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nnifer.carballo/Desktop/Archivos%20Mesa%20Dinero/EF/2024/EF%20FEBRERO%20DE%20202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imenta-1"/>
      <sheetName val="Balance"/>
      <sheetName val="Alimenta-2"/>
      <sheetName val="Estado de Resultados"/>
      <sheetName val="BH"/>
    </sheetNames>
    <sheetDataSet>
      <sheetData sheetId="0">
        <row r="99">
          <cell r="G99">
            <v>-121403222</v>
          </cell>
          <cell r="I99">
            <v>-97418758</v>
          </cell>
        </row>
        <row r="102">
          <cell r="G102">
            <v>-68209997.609999999</v>
          </cell>
          <cell r="I102">
            <v>-71953937.140000001</v>
          </cell>
        </row>
      </sheetData>
      <sheetData sheetId="1"/>
      <sheetData sheetId="2">
        <row r="53">
          <cell r="F53">
            <v>3571787.99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5"/>
  <sheetViews>
    <sheetView tabSelected="1" zoomScaleNormal="100" workbookViewId="0">
      <selection activeCell="C131" sqref="C131"/>
    </sheetView>
  </sheetViews>
  <sheetFormatPr baseColWidth="10" defaultRowHeight="12.75" x14ac:dyDescent="0.2"/>
  <cols>
    <col min="1" max="1" width="11.42578125" style="7"/>
    <col min="2" max="2" width="1.28515625" style="7" customWidth="1"/>
    <col min="3" max="3" width="17.7109375" style="7" customWidth="1"/>
    <col min="4" max="4" width="11.42578125" style="7"/>
    <col min="5" max="5" width="24" style="7" bestFit="1" customWidth="1"/>
    <col min="6" max="6" width="19.5703125" style="7" customWidth="1"/>
    <col min="7" max="7" width="1" style="7" customWidth="1"/>
    <col min="8" max="8" width="17.5703125" style="7" customWidth="1"/>
    <col min="9" max="9" width="15.85546875" style="7" hidden="1" customWidth="1"/>
    <col min="10" max="10" width="11.42578125" style="7"/>
    <col min="11" max="11" width="13.28515625" style="7" bestFit="1" customWidth="1"/>
    <col min="12" max="12" width="12.7109375" style="7" bestFit="1" customWidth="1"/>
    <col min="13" max="16384" width="11.42578125" style="7"/>
  </cols>
  <sheetData>
    <row r="1" spans="1:18" ht="14.25" x14ac:dyDescent="0.2">
      <c r="J1" s="1"/>
      <c r="K1" s="1"/>
      <c r="L1" s="1"/>
      <c r="M1" s="1"/>
      <c r="N1" s="1"/>
      <c r="O1" s="1"/>
      <c r="P1" s="1"/>
      <c r="Q1" s="1"/>
    </row>
    <row r="2" spans="1:18" ht="14.25" x14ac:dyDescent="0.2">
      <c r="J2" s="1"/>
      <c r="K2" s="1"/>
      <c r="L2" s="1"/>
      <c r="M2" s="1"/>
      <c r="N2" s="1"/>
      <c r="O2" s="1"/>
      <c r="P2" s="1"/>
      <c r="Q2" s="1"/>
    </row>
    <row r="3" spans="1:18" ht="14.25" x14ac:dyDescent="0.2">
      <c r="J3" s="1"/>
      <c r="K3" s="1"/>
      <c r="L3" s="1"/>
      <c r="M3" s="1"/>
      <c r="N3" s="1"/>
      <c r="O3" s="1"/>
      <c r="P3" s="1"/>
      <c r="Q3" s="1"/>
    </row>
    <row r="4" spans="1:18" ht="14.25" x14ac:dyDescent="0.2">
      <c r="J4" s="1"/>
      <c r="K4" s="1"/>
      <c r="L4" s="1"/>
      <c r="M4" s="49"/>
      <c r="N4" s="49"/>
      <c r="O4" s="1"/>
      <c r="P4" s="1"/>
      <c r="Q4" s="1"/>
    </row>
    <row r="5" spans="1:18" ht="14.25" x14ac:dyDescent="0.2">
      <c r="J5" s="1"/>
      <c r="K5" s="1"/>
      <c r="L5" s="1"/>
      <c r="M5" s="49"/>
      <c r="N5" s="49"/>
      <c r="O5" s="1"/>
      <c r="P5" s="1"/>
      <c r="Q5" s="1"/>
    </row>
    <row r="6" spans="1:18" ht="18" customHeight="1" x14ac:dyDescent="0.2">
      <c r="B6" s="43" t="s">
        <v>0</v>
      </c>
      <c r="C6" s="43"/>
      <c r="D6" s="43"/>
      <c r="E6" s="43"/>
      <c r="F6" s="43"/>
      <c r="K6" s="48"/>
      <c r="L6" s="46"/>
      <c r="M6" s="46"/>
      <c r="N6" s="46"/>
    </row>
    <row r="7" spans="1:18" ht="18" customHeight="1" x14ac:dyDescent="0.2">
      <c r="B7" s="43" t="s">
        <v>1</v>
      </c>
      <c r="C7" s="43"/>
      <c r="D7" s="43"/>
      <c r="E7" s="43"/>
      <c r="F7" s="43"/>
      <c r="K7" s="48"/>
      <c r="L7" s="46"/>
      <c r="M7" s="46"/>
      <c r="N7" s="46"/>
    </row>
    <row r="8" spans="1:18" ht="18" customHeight="1" x14ac:dyDescent="0.2">
      <c r="B8" s="43" t="s">
        <v>2</v>
      </c>
      <c r="C8" s="43"/>
      <c r="D8" s="43"/>
      <c r="E8" s="43"/>
      <c r="F8" s="43"/>
      <c r="K8" s="48"/>
      <c r="L8" s="46"/>
      <c r="M8" s="46"/>
      <c r="N8" s="46"/>
    </row>
    <row r="9" spans="1:18" ht="18" customHeight="1" x14ac:dyDescent="0.2">
      <c r="B9" s="44" t="s">
        <v>3</v>
      </c>
      <c r="C9" s="44"/>
      <c r="D9" s="44"/>
      <c r="E9" s="44"/>
      <c r="F9" s="44"/>
      <c r="G9" s="44"/>
      <c r="H9" s="44"/>
      <c r="I9" s="9"/>
      <c r="J9" s="2"/>
      <c r="K9" s="50"/>
      <c r="L9" s="46"/>
      <c r="M9" s="46"/>
      <c r="N9" s="46"/>
      <c r="O9" s="46"/>
      <c r="P9" s="46"/>
      <c r="Q9" s="46"/>
      <c r="R9" s="46"/>
    </row>
    <row r="10" spans="1:18" ht="18" x14ac:dyDescent="0.25">
      <c r="J10" s="2"/>
      <c r="K10" s="8"/>
      <c r="L10" s="3"/>
      <c r="M10" s="2"/>
      <c r="N10" s="2"/>
      <c r="O10" s="2"/>
      <c r="P10" s="2"/>
      <c r="Q10" s="2"/>
      <c r="R10" s="2"/>
    </row>
    <row r="11" spans="1:18" ht="15" customHeight="1" x14ac:dyDescent="0.2">
      <c r="B11" s="2" t="s">
        <v>4</v>
      </c>
      <c r="C11" s="2"/>
      <c r="F11" s="40">
        <v>2024</v>
      </c>
      <c r="G11" s="4"/>
      <c r="H11" s="40">
        <v>2023</v>
      </c>
      <c r="I11" s="2" t="s">
        <v>5</v>
      </c>
      <c r="K11" s="2"/>
      <c r="L11" s="2"/>
      <c r="M11" s="2"/>
      <c r="O11" s="2"/>
      <c r="Q11" s="2"/>
    </row>
    <row r="12" spans="1:18" ht="15" customHeight="1" x14ac:dyDescent="0.2">
      <c r="B12" s="2" t="s">
        <v>6</v>
      </c>
      <c r="C12" s="2"/>
      <c r="F12" s="10"/>
      <c r="G12" s="10"/>
      <c r="H12" s="10"/>
      <c r="K12" s="2"/>
      <c r="L12" s="2"/>
      <c r="M12" s="2"/>
      <c r="O12" s="10"/>
      <c r="P12" s="10"/>
      <c r="Q12" s="10"/>
    </row>
    <row r="13" spans="1:18" ht="15" customHeight="1" x14ac:dyDescent="0.2">
      <c r="A13" s="5"/>
      <c r="C13" s="7" t="s">
        <v>7</v>
      </c>
      <c r="F13" s="11">
        <v>306987.30027999997</v>
      </c>
      <c r="G13" s="11"/>
      <c r="H13" s="12">
        <v>269172.75821000006</v>
      </c>
      <c r="I13" s="11">
        <f>F13-H13</f>
        <v>37814.542069999909</v>
      </c>
      <c r="K13" s="6"/>
      <c r="L13" s="13"/>
    </row>
    <row r="14" spans="1:18" ht="15" customHeight="1" x14ac:dyDescent="0.2">
      <c r="A14" s="5"/>
      <c r="C14" s="7" t="s">
        <v>8</v>
      </c>
      <c r="F14" s="11">
        <v>1627.0807</v>
      </c>
      <c r="G14" s="11"/>
      <c r="H14" s="12">
        <v>0</v>
      </c>
      <c r="I14" s="11">
        <f>F14-H14</f>
        <v>1627.0807</v>
      </c>
      <c r="K14" s="6"/>
      <c r="L14" s="13"/>
    </row>
    <row r="15" spans="1:18" ht="15" customHeight="1" x14ac:dyDescent="0.2">
      <c r="A15" s="5"/>
      <c r="C15" s="7" t="s">
        <v>9</v>
      </c>
      <c r="F15" s="11">
        <v>911280.39430999989</v>
      </c>
      <c r="G15" s="11"/>
      <c r="H15" s="12">
        <v>670812.18295000005</v>
      </c>
      <c r="I15" s="11">
        <f>F15-H15</f>
        <v>240468.21135999984</v>
      </c>
      <c r="K15" s="6"/>
      <c r="L15" s="13"/>
    </row>
    <row r="16" spans="1:18" ht="15" customHeight="1" x14ac:dyDescent="0.2">
      <c r="A16" s="5"/>
      <c r="C16" s="7" t="s">
        <v>10</v>
      </c>
      <c r="F16" s="11">
        <v>1022761.0712</v>
      </c>
      <c r="G16" s="11"/>
      <c r="H16" s="12">
        <v>1062506.1982799999</v>
      </c>
      <c r="I16" s="11">
        <f>F16-H16</f>
        <v>-39745.127079999889</v>
      </c>
      <c r="K16" s="6"/>
      <c r="L16" s="13"/>
    </row>
    <row r="17" spans="1:13" ht="15" customHeight="1" x14ac:dyDescent="0.2">
      <c r="A17" s="5"/>
      <c r="F17" s="14">
        <f>SUM(F13:F16)</f>
        <v>2242655.8464899999</v>
      </c>
      <c r="G17" s="15"/>
      <c r="H17" s="16">
        <f>SUM(H13:H16)</f>
        <v>2002491.1394400001</v>
      </c>
      <c r="I17" s="14">
        <f>SUM(I13:I16)</f>
        <v>240164.70704999985</v>
      </c>
      <c r="K17" s="6"/>
      <c r="L17" s="13"/>
    </row>
    <row r="18" spans="1:13" ht="15" customHeight="1" x14ac:dyDescent="0.2">
      <c r="A18" s="5"/>
      <c r="B18" s="2" t="s">
        <v>11</v>
      </c>
      <c r="C18" s="2"/>
      <c r="F18" s="15"/>
      <c r="G18" s="15"/>
      <c r="H18" s="17"/>
      <c r="I18" s="11"/>
      <c r="K18" s="6"/>
      <c r="L18" s="13"/>
    </row>
    <row r="19" spans="1:13" ht="15" customHeight="1" x14ac:dyDescent="0.2">
      <c r="A19" s="5"/>
      <c r="C19" s="7" t="s">
        <v>12</v>
      </c>
      <c r="F19" s="11">
        <v>7275.0804999999991</v>
      </c>
      <c r="G19" s="11"/>
      <c r="H19" s="12">
        <v>6616.9290900000005</v>
      </c>
      <c r="I19" s="11">
        <f>F19-H19</f>
        <v>658.15140999999858</v>
      </c>
      <c r="K19" s="6"/>
      <c r="L19" s="13"/>
      <c r="M19" s="10"/>
    </row>
    <row r="20" spans="1:13" ht="15" customHeight="1" x14ac:dyDescent="0.2">
      <c r="A20" s="5"/>
      <c r="C20" s="7" t="s">
        <v>13</v>
      </c>
      <c r="F20" s="11">
        <v>114.28</v>
      </c>
      <c r="G20" s="11"/>
      <c r="H20" s="12">
        <v>114.28</v>
      </c>
      <c r="I20" s="11">
        <f>F20-H20</f>
        <v>0</v>
      </c>
      <c r="K20" s="6"/>
      <c r="L20" s="13"/>
      <c r="M20" s="10"/>
    </row>
    <row r="21" spans="1:13" ht="15" customHeight="1" x14ac:dyDescent="0.2">
      <c r="A21" s="5"/>
      <c r="C21" s="7" t="s">
        <v>14</v>
      </c>
      <c r="F21" s="11">
        <v>12787.32446</v>
      </c>
      <c r="G21" s="11"/>
      <c r="H21" s="12">
        <v>8835.1394899999996</v>
      </c>
      <c r="I21" s="11">
        <f>F21-H21</f>
        <v>3952.1849700000002</v>
      </c>
      <c r="K21" s="6"/>
      <c r="L21" s="13"/>
      <c r="M21" s="10"/>
    </row>
    <row r="22" spans="1:13" ht="15" customHeight="1" x14ac:dyDescent="0.2">
      <c r="A22" s="5"/>
      <c r="F22" s="14">
        <f>SUM(F19:F21)</f>
        <v>20176.684959999999</v>
      </c>
      <c r="G22" s="15"/>
      <c r="H22" s="16">
        <f>SUM(H19:H21)</f>
        <v>15566.34858</v>
      </c>
      <c r="I22" s="14">
        <f>SUM(I19:I21)</f>
        <v>4610.3363799999988</v>
      </c>
      <c r="K22" s="6"/>
      <c r="L22" s="13"/>
    </row>
    <row r="23" spans="1:13" ht="15" customHeight="1" x14ac:dyDescent="0.2">
      <c r="A23" s="5"/>
      <c r="B23" s="2" t="s">
        <v>15</v>
      </c>
      <c r="C23" s="2"/>
      <c r="F23" s="15"/>
      <c r="G23" s="15"/>
      <c r="H23" s="12"/>
      <c r="I23" s="11"/>
      <c r="K23" s="6"/>
      <c r="L23" s="13"/>
    </row>
    <row r="24" spans="1:13" ht="15" customHeight="1" x14ac:dyDescent="0.2">
      <c r="A24" s="5"/>
      <c r="C24" s="7" t="s">
        <v>16</v>
      </c>
      <c r="F24" s="11">
        <v>16956.403030000001</v>
      </c>
      <c r="G24" s="11"/>
      <c r="H24" s="12">
        <v>15993.941469999998</v>
      </c>
      <c r="I24" s="11">
        <f>F24-H24</f>
        <v>962.46156000000337</v>
      </c>
      <c r="K24" s="6"/>
      <c r="L24" s="13"/>
    </row>
    <row r="25" spans="1:13" ht="15" customHeight="1" x14ac:dyDescent="0.2">
      <c r="A25" s="5"/>
      <c r="F25" s="15">
        <v>16956.403030000001</v>
      </c>
      <c r="G25" s="15"/>
      <c r="H25" s="17">
        <v>15993.941469999998</v>
      </c>
      <c r="I25" s="15">
        <f>SUM(I24)</f>
        <v>962.46156000000337</v>
      </c>
      <c r="K25" s="6"/>
      <c r="L25" s="13"/>
    </row>
    <row r="26" spans="1:13" ht="15" customHeight="1" thickBot="1" x14ac:dyDescent="0.3">
      <c r="A26" s="5"/>
      <c r="B26" s="45" t="s">
        <v>17</v>
      </c>
      <c r="C26" s="46"/>
      <c r="E26" s="18"/>
      <c r="F26" s="19">
        <f>F17+F22+F25</f>
        <v>2279788.9344800003</v>
      </c>
      <c r="G26" s="15"/>
      <c r="H26" s="20">
        <f>H17+H22+H25</f>
        <v>2034051.42949</v>
      </c>
      <c r="I26" s="19">
        <f>I17+I22+I25</f>
        <v>245737.50498999984</v>
      </c>
      <c r="K26" s="6"/>
      <c r="L26" s="13"/>
    </row>
    <row r="27" spans="1:13" ht="15" customHeight="1" thickTop="1" x14ac:dyDescent="0.2">
      <c r="A27" s="5"/>
      <c r="F27" s="15"/>
      <c r="G27" s="15"/>
      <c r="H27" s="17"/>
      <c r="I27" s="11"/>
      <c r="K27" s="6"/>
      <c r="L27" s="13"/>
    </row>
    <row r="28" spans="1:13" ht="15" customHeight="1" x14ac:dyDescent="0.2">
      <c r="A28" s="5"/>
      <c r="B28" s="45" t="s">
        <v>18</v>
      </c>
      <c r="C28" s="45"/>
      <c r="D28" s="45"/>
      <c r="F28" s="15"/>
      <c r="G28" s="15"/>
      <c r="H28" s="12"/>
      <c r="I28" s="11"/>
      <c r="K28" s="6"/>
      <c r="L28" s="13"/>
    </row>
    <row r="29" spans="1:13" ht="15" customHeight="1" x14ac:dyDescent="0.2">
      <c r="A29" s="5"/>
      <c r="B29" s="7" t="s">
        <v>19</v>
      </c>
      <c r="F29" s="15"/>
      <c r="G29" s="15"/>
      <c r="H29" s="12"/>
      <c r="I29" s="11"/>
      <c r="K29" s="6"/>
      <c r="L29" s="13"/>
    </row>
    <row r="30" spans="1:13" ht="15" customHeight="1" x14ac:dyDescent="0.2">
      <c r="A30" s="5"/>
      <c r="C30" s="7" t="s">
        <v>20</v>
      </c>
      <c r="F30" s="11">
        <v>1669802.1667700002</v>
      </c>
      <c r="G30" s="11"/>
      <c r="H30" s="12">
        <v>1711055.1140399999</v>
      </c>
      <c r="I30" s="11">
        <f t="shared" ref="I30:I35" si="0">F30-H30</f>
        <v>-41252.947269999655</v>
      </c>
      <c r="K30" s="6"/>
      <c r="L30" s="13"/>
    </row>
    <row r="31" spans="1:13" ht="15" customHeight="1" x14ac:dyDescent="0.2">
      <c r="A31" s="5"/>
      <c r="C31" s="7" t="s">
        <v>21</v>
      </c>
      <c r="F31" s="11">
        <v>24672.444769999998</v>
      </c>
      <c r="G31" s="11"/>
      <c r="H31" s="12">
        <v>32275.23461</v>
      </c>
      <c r="I31" s="11">
        <f t="shared" si="0"/>
        <v>-7602.7898400000013</v>
      </c>
      <c r="K31" s="6"/>
      <c r="L31" s="13"/>
    </row>
    <row r="32" spans="1:13" ht="15" customHeight="1" x14ac:dyDescent="0.2">
      <c r="A32" s="5"/>
      <c r="C32" s="7" t="s">
        <v>22</v>
      </c>
      <c r="F32" s="11">
        <v>47219.185129999998</v>
      </c>
      <c r="G32" s="11"/>
      <c r="H32" s="12">
        <v>60320.803439999996</v>
      </c>
      <c r="I32" s="11">
        <f t="shared" si="0"/>
        <v>-13101.618309999998</v>
      </c>
      <c r="K32" s="6"/>
      <c r="L32" s="13"/>
    </row>
    <row r="33" spans="1:12" ht="15" customHeight="1" x14ac:dyDescent="0.2">
      <c r="A33" s="5"/>
      <c r="C33" s="7" t="s">
        <v>23</v>
      </c>
      <c r="F33" s="11">
        <v>0</v>
      </c>
      <c r="G33" s="11"/>
      <c r="H33" s="12">
        <v>10176.62069</v>
      </c>
      <c r="I33" s="11">
        <f t="shared" si="0"/>
        <v>-10176.62069</v>
      </c>
      <c r="K33" s="6"/>
      <c r="L33" s="13"/>
    </row>
    <row r="34" spans="1:12" ht="15" customHeight="1" x14ac:dyDescent="0.2">
      <c r="A34" s="5"/>
      <c r="C34" s="7" t="s">
        <v>24</v>
      </c>
      <c r="F34" s="11">
        <v>297036.51692000002</v>
      </c>
      <c r="G34" s="11"/>
      <c r="H34" s="12">
        <v>0</v>
      </c>
      <c r="I34" s="11">
        <f t="shared" si="0"/>
        <v>297036.51692000002</v>
      </c>
      <c r="K34" s="6"/>
      <c r="L34" s="13"/>
    </row>
    <row r="35" spans="1:12" ht="15" customHeight="1" x14ac:dyDescent="0.2">
      <c r="A35" s="5"/>
      <c r="C35" s="7" t="s">
        <v>25</v>
      </c>
      <c r="F35" s="11">
        <v>30461.43132</v>
      </c>
      <c r="G35" s="11"/>
      <c r="H35" s="12">
        <v>29961.07242</v>
      </c>
      <c r="I35" s="11">
        <f t="shared" si="0"/>
        <v>500.35889999999927</v>
      </c>
      <c r="K35" s="6"/>
      <c r="L35" s="13"/>
    </row>
    <row r="36" spans="1:12" ht="15" customHeight="1" x14ac:dyDescent="0.2">
      <c r="A36" s="5"/>
      <c r="F36" s="14">
        <f>SUM(F30:F35)</f>
        <v>2069191.7449100001</v>
      </c>
      <c r="G36" s="15"/>
      <c r="H36" s="16">
        <f>SUM(H30:H35)</f>
        <v>1843788.8451999999</v>
      </c>
      <c r="I36" s="14">
        <f>SUM(I30:I35)-0.01</f>
        <v>225402.88971000037</v>
      </c>
      <c r="K36" s="6"/>
      <c r="L36" s="13"/>
    </row>
    <row r="37" spans="1:12" ht="15" customHeight="1" x14ac:dyDescent="0.2">
      <c r="A37" s="5"/>
      <c r="B37" s="45" t="s">
        <v>26</v>
      </c>
      <c r="C37" s="46"/>
      <c r="F37" s="15"/>
      <c r="G37" s="15"/>
      <c r="H37" s="12"/>
      <c r="I37" s="11"/>
      <c r="K37" s="6"/>
      <c r="L37" s="13"/>
    </row>
    <row r="38" spans="1:12" ht="15" customHeight="1" x14ac:dyDescent="0.2">
      <c r="A38" s="5"/>
      <c r="C38" s="7" t="s">
        <v>27</v>
      </c>
      <c r="F38" s="11">
        <v>6074.2064199999995</v>
      </c>
      <c r="G38" s="11"/>
      <c r="H38" s="12">
        <v>7893.9455399999997</v>
      </c>
      <c r="I38" s="11">
        <f>F38-H38</f>
        <v>-1819.7391200000002</v>
      </c>
      <c r="K38" s="6"/>
      <c r="L38" s="13"/>
    </row>
    <row r="39" spans="1:12" ht="15" customHeight="1" x14ac:dyDescent="0.2">
      <c r="A39" s="5"/>
      <c r="C39" s="7" t="s">
        <v>28</v>
      </c>
      <c r="F39" s="11">
        <v>3767.5273299999999</v>
      </c>
      <c r="G39" s="11"/>
      <c r="H39" s="12">
        <v>4232.0038800000002</v>
      </c>
      <c r="I39" s="11">
        <f>F39-H39</f>
        <v>-464.47655000000032</v>
      </c>
      <c r="K39" s="6"/>
      <c r="L39" s="13"/>
    </row>
    <row r="40" spans="1:12" ht="15" customHeight="1" x14ac:dyDescent="0.25">
      <c r="A40" s="5"/>
      <c r="C40" s="7" t="s">
        <v>25</v>
      </c>
      <c r="E40" s="18"/>
      <c r="F40" s="11">
        <v>11142.236210000001</v>
      </c>
      <c r="G40" s="11"/>
      <c r="H40" s="12">
        <v>8763.9397300000001</v>
      </c>
      <c r="I40" s="11">
        <f>F40-H40</f>
        <v>2378.2964800000009</v>
      </c>
      <c r="K40" s="6"/>
      <c r="L40" s="13"/>
    </row>
    <row r="41" spans="1:12" ht="15" customHeight="1" x14ac:dyDescent="0.2">
      <c r="A41" s="5"/>
      <c r="F41" s="14">
        <f>SUM(F38:F40)</f>
        <v>20983.969960000002</v>
      </c>
      <c r="G41" s="15"/>
      <c r="H41" s="16">
        <f>SUM(H38:H40)</f>
        <v>20889.889150000003</v>
      </c>
      <c r="I41" s="14">
        <f>SUM(I38:I40)</f>
        <v>94.080810000000383</v>
      </c>
      <c r="K41" s="6"/>
      <c r="L41" s="13"/>
    </row>
    <row r="42" spans="1:12" ht="15" customHeight="1" x14ac:dyDescent="0.2">
      <c r="A42" s="5"/>
      <c r="B42" s="45" t="s">
        <v>29</v>
      </c>
      <c r="C42" s="46"/>
      <c r="F42" s="14">
        <f>F36+F41</f>
        <v>2090175.71487</v>
      </c>
      <c r="G42" s="15"/>
      <c r="H42" s="16">
        <f>H36+H41</f>
        <v>1864678.7343499998</v>
      </c>
      <c r="I42" s="14">
        <f>I36+I41</f>
        <v>225496.97052000038</v>
      </c>
      <c r="K42" s="6"/>
      <c r="L42" s="13"/>
    </row>
    <row r="43" spans="1:12" ht="15" customHeight="1" x14ac:dyDescent="0.2">
      <c r="A43" s="5"/>
      <c r="F43" s="15"/>
      <c r="G43" s="15"/>
      <c r="H43" s="12"/>
      <c r="I43" s="11"/>
      <c r="K43" s="6"/>
      <c r="L43" s="13"/>
    </row>
    <row r="44" spans="1:12" ht="15" customHeight="1" x14ac:dyDescent="0.2">
      <c r="A44" s="5"/>
      <c r="B44" s="45" t="s">
        <v>30</v>
      </c>
      <c r="C44" s="46"/>
      <c r="F44" s="15"/>
      <c r="G44" s="15"/>
      <c r="H44" s="12"/>
      <c r="I44" s="11"/>
      <c r="K44" s="6"/>
      <c r="L44" s="13"/>
    </row>
    <row r="45" spans="1:12" ht="15" customHeight="1" x14ac:dyDescent="0.2">
      <c r="A45" s="5"/>
      <c r="B45" s="46" t="s">
        <v>31</v>
      </c>
      <c r="C45" s="46"/>
      <c r="D45" s="46"/>
      <c r="E45" s="46"/>
      <c r="F45" s="11">
        <f>-'[1]Alimenta-1'!G99/1000</f>
        <v>121403.22199999999</v>
      </c>
      <c r="G45" s="11">
        <v>-45029454</v>
      </c>
      <c r="H45" s="12">
        <f>-'[1]Alimenta-1'!I99/1000</f>
        <v>97418.758000000002</v>
      </c>
      <c r="I45" s="11">
        <f>F45-H45</f>
        <v>23984.463999999993</v>
      </c>
      <c r="K45" s="6"/>
      <c r="L45" s="13"/>
    </row>
    <row r="46" spans="1:12" ht="15" customHeight="1" x14ac:dyDescent="0.2">
      <c r="A46" s="5"/>
      <c r="B46" s="51" t="s">
        <v>32</v>
      </c>
      <c r="C46" s="51"/>
      <c r="D46" s="51"/>
      <c r="E46" s="51"/>
      <c r="F46" s="11">
        <f>-'[1]Alimenta-1'!G102/1000</f>
        <v>68209.997610000006</v>
      </c>
      <c r="G46" s="11">
        <v>0</v>
      </c>
      <c r="H46" s="12">
        <f>-'[1]Alimenta-1'!I102/1000</f>
        <v>71953.937139999995</v>
      </c>
      <c r="I46" s="11">
        <f>F46-H46</f>
        <v>-3743.9395299999887</v>
      </c>
      <c r="K46" s="6"/>
      <c r="L46" s="13"/>
    </row>
    <row r="47" spans="1:12" ht="15" customHeight="1" x14ac:dyDescent="0.2">
      <c r="A47" s="5"/>
      <c r="B47" s="45" t="s">
        <v>33</v>
      </c>
      <c r="C47" s="46"/>
      <c r="F47" s="14">
        <f>SUM(F45:F46)</f>
        <v>189613.21961</v>
      </c>
      <c r="G47" s="11"/>
      <c r="H47" s="16">
        <f>SUM(H45:H46)</f>
        <v>169372.69514</v>
      </c>
      <c r="I47" s="14">
        <f>SUM(I45:I46)</f>
        <v>20240.524470000004</v>
      </c>
      <c r="K47" s="6"/>
      <c r="L47" s="13"/>
    </row>
    <row r="48" spans="1:12" ht="15" customHeight="1" thickBot="1" x14ac:dyDescent="0.3">
      <c r="A48" s="5"/>
      <c r="B48" s="45" t="s">
        <v>34</v>
      </c>
      <c r="C48" s="46"/>
      <c r="D48" s="46"/>
      <c r="E48" s="18"/>
      <c r="F48" s="19">
        <f>F42+F47</f>
        <v>2279788.9344799998</v>
      </c>
      <c r="G48" s="11"/>
      <c r="H48" s="20">
        <f>H42+H47</f>
        <v>2034051.4294899998</v>
      </c>
      <c r="I48" s="19">
        <f>I42+I47</f>
        <v>245737.49499000038</v>
      </c>
      <c r="K48" s="6"/>
      <c r="L48" s="13"/>
    </row>
    <row r="49" spans="1:18" ht="15" customHeight="1" thickTop="1" x14ac:dyDescent="0.2">
      <c r="A49" s="5"/>
      <c r="J49" s="5"/>
      <c r="L49" s="13"/>
    </row>
    <row r="50" spans="1:18" ht="15" customHeight="1" x14ac:dyDescent="0.2">
      <c r="A50" s="5"/>
      <c r="F50" s="13">
        <f>F26-F48</f>
        <v>0</v>
      </c>
      <c r="H50" s="13">
        <f>H26-H48</f>
        <v>0</v>
      </c>
      <c r="J50" s="5"/>
      <c r="K50" s="13"/>
      <c r="L50" s="13"/>
    </row>
    <row r="51" spans="1:18" x14ac:dyDescent="0.2">
      <c r="A51" s="5"/>
      <c r="J51" s="5"/>
    </row>
    <row r="52" spans="1:18" x14ac:dyDescent="0.2">
      <c r="A52" s="5"/>
      <c r="J52" s="5"/>
    </row>
    <row r="53" spans="1:18" x14ac:dyDescent="0.2">
      <c r="A53" s="5"/>
      <c r="J53" s="42"/>
      <c r="K53" s="42"/>
      <c r="L53" s="42"/>
      <c r="M53" s="42"/>
      <c r="N53" s="42"/>
      <c r="O53" s="42"/>
      <c r="P53" s="42"/>
      <c r="Q53" s="42"/>
      <c r="R53" s="42"/>
    </row>
    <row r="54" spans="1:18" ht="12.75" customHeight="1" x14ac:dyDescent="0.2">
      <c r="A54" s="47" t="s">
        <v>35</v>
      </c>
      <c r="B54" s="47"/>
      <c r="C54" s="47"/>
      <c r="D54" s="42" t="s">
        <v>36</v>
      </c>
      <c r="E54" s="42"/>
      <c r="F54" s="42" t="s">
        <v>37</v>
      </c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</row>
    <row r="55" spans="1:18" ht="12.75" customHeight="1" x14ac:dyDescent="0.2">
      <c r="A55" s="42" t="s">
        <v>38</v>
      </c>
      <c r="B55" s="42"/>
      <c r="C55" s="42"/>
      <c r="D55" s="42" t="s">
        <v>72</v>
      </c>
      <c r="E55" s="42"/>
      <c r="F55" s="42" t="s">
        <v>39</v>
      </c>
      <c r="G55" s="42"/>
      <c r="H55" s="42"/>
      <c r="I55" s="42"/>
    </row>
    <row r="56" spans="1:18" ht="14.25" x14ac:dyDescent="0.2">
      <c r="A56" s="1"/>
      <c r="B56" s="1"/>
      <c r="C56" s="1"/>
      <c r="D56" s="1"/>
      <c r="E56" s="1"/>
      <c r="F56" s="1"/>
      <c r="G56" s="1"/>
      <c r="H56" s="1"/>
    </row>
    <row r="57" spans="1:18" ht="14.25" x14ac:dyDescent="0.2">
      <c r="A57" s="1"/>
      <c r="B57" s="1"/>
      <c r="C57" s="1"/>
      <c r="D57" s="1"/>
      <c r="E57" s="1"/>
      <c r="F57" s="1"/>
      <c r="G57" s="1"/>
      <c r="H57" s="1"/>
    </row>
    <row r="58" spans="1:18" ht="14.25" x14ac:dyDescent="0.2">
      <c r="A58" s="1"/>
      <c r="B58" s="1"/>
      <c r="C58" s="1"/>
      <c r="D58" s="1"/>
      <c r="E58" s="1"/>
      <c r="F58" s="1"/>
      <c r="G58" s="1"/>
      <c r="H58" s="1"/>
    </row>
    <row r="59" spans="1:18" ht="14.25" x14ac:dyDescent="0.2">
      <c r="A59" s="1"/>
      <c r="B59" s="1"/>
      <c r="C59" s="1"/>
      <c r="D59" s="1"/>
      <c r="E59" s="1"/>
      <c r="F59" s="1"/>
      <c r="G59" s="1"/>
      <c r="H59" s="1"/>
    </row>
    <row r="64" spans="1:18" ht="18" x14ac:dyDescent="0.25">
      <c r="A64" s="8"/>
      <c r="B64" s="48" t="s">
        <v>40</v>
      </c>
      <c r="C64" s="46"/>
      <c r="D64" s="46"/>
      <c r="E64" s="46"/>
    </row>
    <row r="65" spans="1:9" ht="18" x14ac:dyDescent="0.25">
      <c r="A65" s="8"/>
      <c r="B65" s="48" t="s">
        <v>41</v>
      </c>
      <c r="C65" s="46"/>
      <c r="D65" s="46"/>
      <c r="E65" s="46"/>
      <c r="H65" s="37"/>
    </row>
    <row r="66" spans="1:9" ht="18" x14ac:dyDescent="0.25">
      <c r="A66" s="8"/>
      <c r="B66" s="43" t="s">
        <v>42</v>
      </c>
      <c r="C66" s="43"/>
      <c r="D66" s="43"/>
      <c r="E66" s="43"/>
      <c r="F66" s="43"/>
      <c r="G66" s="43"/>
      <c r="H66" s="38"/>
      <c r="I66" s="21"/>
    </row>
    <row r="67" spans="1:9" ht="14.25" x14ac:dyDescent="0.2">
      <c r="B67" s="44" t="s">
        <v>3</v>
      </c>
      <c r="C67" s="44"/>
      <c r="D67" s="44"/>
      <c r="E67" s="44"/>
      <c r="F67" s="44"/>
      <c r="G67" s="44"/>
      <c r="H67" s="9"/>
      <c r="I67" s="9"/>
    </row>
    <row r="68" spans="1:9" x14ac:dyDescent="0.2">
      <c r="H68" s="37"/>
    </row>
    <row r="69" spans="1:9" ht="15" customHeight="1" x14ac:dyDescent="0.25">
      <c r="A69" s="18"/>
      <c r="B69" s="45" t="s">
        <v>43</v>
      </c>
      <c r="C69" s="46"/>
      <c r="D69" s="46"/>
      <c r="F69" s="41">
        <v>2024</v>
      </c>
      <c r="H69" s="41">
        <v>2023</v>
      </c>
    </row>
    <row r="70" spans="1:9" ht="15" customHeight="1" x14ac:dyDescent="0.25">
      <c r="A70" s="18"/>
      <c r="B70" s="7" t="s">
        <v>44</v>
      </c>
      <c r="F70" s="22">
        <v>13261.885900000001</v>
      </c>
      <c r="H70" s="24">
        <v>13224.57518</v>
      </c>
    </row>
    <row r="71" spans="1:9" ht="15" customHeight="1" x14ac:dyDescent="0.2">
      <c r="B71" s="7" t="s">
        <v>45</v>
      </c>
      <c r="F71" s="22">
        <v>1110.6583199999998</v>
      </c>
      <c r="H71" s="24">
        <v>713.26621</v>
      </c>
    </row>
    <row r="72" spans="1:9" ht="15" customHeight="1" x14ac:dyDescent="0.2">
      <c r="B72" s="7" t="s">
        <v>46</v>
      </c>
      <c r="F72" s="22">
        <v>12436.918220000001</v>
      </c>
      <c r="H72" s="24">
        <v>7073.2935499999994</v>
      </c>
    </row>
    <row r="73" spans="1:9" ht="15" customHeight="1" x14ac:dyDescent="0.2">
      <c r="B73" s="7" t="s">
        <v>47</v>
      </c>
      <c r="F73" s="22">
        <v>9.5906299999999991</v>
      </c>
      <c r="H73" s="24">
        <v>45.200530000000001</v>
      </c>
    </row>
    <row r="74" spans="1:9" ht="15" customHeight="1" x14ac:dyDescent="0.2">
      <c r="B74" s="7" t="s">
        <v>48</v>
      </c>
      <c r="F74" s="22">
        <v>66.358260000000001</v>
      </c>
      <c r="H74" s="24">
        <v>5.2644899999999994</v>
      </c>
    </row>
    <row r="75" spans="1:9" ht="15" customHeight="1" x14ac:dyDescent="0.2">
      <c r="B75" s="7" t="s">
        <v>49</v>
      </c>
      <c r="F75" s="22">
        <v>652.30201999999997</v>
      </c>
      <c r="H75" s="24">
        <v>453.53603999999996</v>
      </c>
    </row>
    <row r="76" spans="1:9" ht="15" customHeight="1" x14ac:dyDescent="0.2">
      <c r="B76" s="7" t="s">
        <v>50</v>
      </c>
      <c r="F76" s="22">
        <v>7.5149300000000006</v>
      </c>
      <c r="H76" s="24">
        <v>156.69565</v>
      </c>
    </row>
    <row r="77" spans="1:9" ht="15" customHeight="1" x14ac:dyDescent="0.2">
      <c r="B77" s="7" t="s">
        <v>51</v>
      </c>
      <c r="F77" s="22">
        <v>1089.17706</v>
      </c>
      <c r="H77" s="24">
        <v>666.35052999999994</v>
      </c>
    </row>
    <row r="78" spans="1:9" ht="15" customHeight="1" x14ac:dyDescent="0.2">
      <c r="F78" s="25">
        <v>28634.405340000005</v>
      </c>
      <c r="H78" s="26">
        <v>22338.18218</v>
      </c>
    </row>
    <row r="79" spans="1:9" ht="15" customHeight="1" x14ac:dyDescent="0.2">
      <c r="H79" s="27"/>
    </row>
    <row r="80" spans="1:9" ht="15" customHeight="1" x14ac:dyDescent="0.25">
      <c r="A80" s="18"/>
      <c r="B80" s="45" t="s">
        <v>52</v>
      </c>
      <c r="C80" s="46"/>
      <c r="D80" s="46"/>
      <c r="F80" s="23"/>
      <c r="H80" s="28"/>
    </row>
    <row r="81" spans="1:8" ht="15" customHeight="1" x14ac:dyDescent="0.2">
      <c r="B81" s="7" t="s">
        <v>53</v>
      </c>
      <c r="F81" s="22">
        <v>11795.68677</v>
      </c>
      <c r="H81" s="24">
        <v>9258.6539600000015</v>
      </c>
    </row>
    <row r="82" spans="1:8" ht="15" customHeight="1" x14ac:dyDescent="0.2">
      <c r="B82" s="7" t="s">
        <v>54</v>
      </c>
      <c r="F82" s="22">
        <v>865.59516000000008</v>
      </c>
      <c r="H82" s="24">
        <v>788.96728000000007</v>
      </c>
    </row>
    <row r="83" spans="1:8" ht="15" customHeight="1" x14ac:dyDescent="0.2">
      <c r="B83" s="7" t="s">
        <v>55</v>
      </c>
      <c r="F83" s="22">
        <v>3174.1845499999999</v>
      </c>
      <c r="H83" s="24">
        <v>0</v>
      </c>
    </row>
    <row r="84" spans="1:8" ht="15" customHeight="1" x14ac:dyDescent="0.2">
      <c r="B84" s="7" t="s">
        <v>56</v>
      </c>
      <c r="F84" s="22">
        <v>0.41093999999999997</v>
      </c>
      <c r="H84" s="24">
        <v>114.03949</v>
      </c>
    </row>
    <row r="85" spans="1:8" ht="15" customHeight="1" x14ac:dyDescent="0.2">
      <c r="B85" s="7" t="s">
        <v>57</v>
      </c>
      <c r="F85" s="22">
        <v>84.729169999999996</v>
      </c>
      <c r="H85" s="24">
        <v>0.12547</v>
      </c>
    </row>
    <row r="86" spans="1:8" ht="15" customHeight="1" x14ac:dyDescent="0.2">
      <c r="B86" s="7" t="s">
        <v>58</v>
      </c>
      <c r="F86" s="22">
        <v>999.78128000000004</v>
      </c>
      <c r="H86" s="24">
        <v>940.0996899999999</v>
      </c>
    </row>
    <row r="87" spans="1:8" ht="15" customHeight="1" x14ac:dyDescent="0.2">
      <c r="F87" s="25">
        <v>16920.387870000002</v>
      </c>
      <c r="H87" s="26">
        <v>11101.885890000001</v>
      </c>
    </row>
    <row r="88" spans="1:8" ht="15" customHeight="1" x14ac:dyDescent="0.25">
      <c r="A88" s="18"/>
      <c r="B88" s="2" t="s">
        <v>59</v>
      </c>
      <c r="F88" s="25">
        <v>3571.7879900000003</v>
      </c>
      <c r="H88" s="26">
        <v>2557.5015400000002</v>
      </c>
    </row>
    <row r="89" spans="1:8" ht="15" customHeight="1" x14ac:dyDescent="0.2">
      <c r="A89" s="2"/>
      <c r="B89" s="7" t="s">
        <v>60</v>
      </c>
      <c r="F89" s="25">
        <v>8142.2294800000018</v>
      </c>
      <c r="H89" s="26">
        <v>8678.7947499999973</v>
      </c>
    </row>
    <row r="90" spans="1:8" ht="15" customHeight="1" x14ac:dyDescent="0.2">
      <c r="B90" s="7" t="s">
        <v>61</v>
      </c>
      <c r="F90" s="22"/>
      <c r="H90" s="24"/>
    </row>
    <row r="91" spans="1:8" ht="15" customHeight="1" x14ac:dyDescent="0.2">
      <c r="B91" s="7" t="s">
        <v>62</v>
      </c>
      <c r="F91" s="22">
        <v>3105.4173100000003</v>
      </c>
      <c r="H91" s="24">
        <v>2941.2391200000002</v>
      </c>
    </row>
    <row r="92" spans="1:8" ht="15" customHeight="1" x14ac:dyDescent="0.2">
      <c r="B92" s="7" t="s">
        <v>63</v>
      </c>
      <c r="F92" s="22">
        <v>2224.1758599999998</v>
      </c>
      <c r="H92" s="24">
        <v>2196.9197999999997</v>
      </c>
    </row>
    <row r="93" spans="1:8" ht="15" customHeight="1" x14ac:dyDescent="0.2">
      <c r="B93" s="7" t="s">
        <v>64</v>
      </c>
      <c r="F93" s="29">
        <v>409.78616999999997</v>
      </c>
      <c r="H93" s="30">
        <v>358.33509999999995</v>
      </c>
    </row>
    <row r="94" spans="1:8" ht="15" customHeight="1" x14ac:dyDescent="0.2">
      <c r="F94" s="23">
        <v>5739.3793400000004</v>
      </c>
      <c r="H94" s="28">
        <v>5496.4940200000001</v>
      </c>
    </row>
    <row r="95" spans="1:8" ht="15" customHeight="1" x14ac:dyDescent="0.2">
      <c r="B95" s="45" t="s">
        <v>65</v>
      </c>
      <c r="C95" s="46"/>
      <c r="D95" s="46"/>
      <c r="F95" s="25">
        <v>2402.8501400000014</v>
      </c>
      <c r="H95" s="26">
        <v>3182.3007299999972</v>
      </c>
    </row>
    <row r="96" spans="1:8" ht="15" customHeight="1" x14ac:dyDescent="0.2">
      <c r="B96" s="7" t="s">
        <v>66</v>
      </c>
      <c r="F96" s="22">
        <v>-88.95647000000001</v>
      </c>
      <c r="H96" s="24">
        <v>767.10111999999992</v>
      </c>
    </row>
    <row r="97" spans="1:13" ht="15" customHeight="1" x14ac:dyDescent="0.2">
      <c r="B97" s="45" t="s">
        <v>67</v>
      </c>
      <c r="C97" s="46"/>
      <c r="D97" s="46"/>
      <c r="F97" s="25">
        <v>2313.8936700000013</v>
      </c>
      <c r="H97" s="26">
        <v>3949.401849999997</v>
      </c>
    </row>
    <row r="98" spans="1:13" ht="15" customHeight="1" x14ac:dyDescent="0.2">
      <c r="B98" s="45" t="s">
        <v>68</v>
      </c>
      <c r="C98" s="46"/>
      <c r="D98" s="46"/>
      <c r="F98" s="31">
        <v>0</v>
      </c>
      <c r="H98" s="32">
        <v>843.36329000000001</v>
      </c>
    </row>
    <row r="99" spans="1:13" ht="15" customHeight="1" x14ac:dyDescent="0.2">
      <c r="B99" s="7" t="s">
        <v>69</v>
      </c>
      <c r="F99" s="33">
        <v>0</v>
      </c>
      <c r="H99" s="34">
        <v>0</v>
      </c>
    </row>
    <row r="100" spans="1:13" ht="15" customHeight="1" thickBot="1" x14ac:dyDescent="0.25">
      <c r="B100" s="45" t="s">
        <v>70</v>
      </c>
      <c r="C100" s="46"/>
      <c r="D100" s="46"/>
      <c r="F100" s="35">
        <v>2313.8936700000013</v>
      </c>
      <c r="H100" s="36">
        <v>3106.0385599999972</v>
      </c>
    </row>
    <row r="101" spans="1:13" ht="13.5" thickTop="1" x14ac:dyDescent="0.2">
      <c r="H101" s="37"/>
      <c r="L101" s="39"/>
      <c r="M101" s="39"/>
    </row>
    <row r="107" spans="1:13" x14ac:dyDescent="0.2">
      <c r="A107" s="47" t="s">
        <v>35</v>
      </c>
      <c r="B107" s="47"/>
      <c r="C107" s="47"/>
      <c r="D107" s="42" t="s">
        <v>36</v>
      </c>
      <c r="E107" s="42"/>
      <c r="F107" s="42" t="s">
        <v>37</v>
      </c>
      <c r="G107" s="42"/>
      <c r="H107" s="42"/>
      <c r="I107" s="42"/>
    </row>
    <row r="108" spans="1:13" x14ac:dyDescent="0.2">
      <c r="A108" s="42" t="s">
        <v>38</v>
      </c>
      <c r="B108" s="42"/>
      <c r="C108" s="42"/>
      <c r="D108" s="42" t="s">
        <v>71</v>
      </c>
      <c r="E108" s="42"/>
      <c r="F108" s="42" t="s">
        <v>39</v>
      </c>
      <c r="G108" s="42"/>
      <c r="H108" s="42"/>
      <c r="I108" s="42"/>
    </row>
    <row r="109" spans="1:13" x14ac:dyDescent="0.2">
      <c r="A109" s="5"/>
    </row>
    <row r="110" spans="1:13" x14ac:dyDescent="0.2">
      <c r="A110" s="5"/>
    </row>
    <row r="111" spans="1:13" x14ac:dyDescent="0.2">
      <c r="A111" s="5"/>
    </row>
    <row r="112" spans="1:13" x14ac:dyDescent="0.2">
      <c r="A112" s="5"/>
    </row>
    <row r="113" spans="1:1" x14ac:dyDescent="0.2">
      <c r="A113" s="5"/>
    </row>
    <row r="114" spans="1:1" x14ac:dyDescent="0.2">
      <c r="A114" s="5"/>
    </row>
    <row r="115" spans="1:1" x14ac:dyDescent="0.2">
      <c r="A115" s="5"/>
    </row>
  </sheetData>
  <mergeCells count="47">
    <mergeCell ref="O54:R54"/>
    <mergeCell ref="A55:C55"/>
    <mergeCell ref="D55:E55"/>
    <mergeCell ref="F55:I55"/>
    <mergeCell ref="B64:E64"/>
    <mergeCell ref="A54:C54"/>
    <mergeCell ref="D54:E54"/>
    <mergeCell ref="F54:I54"/>
    <mergeCell ref="J54:L54"/>
    <mergeCell ref="M54:N54"/>
    <mergeCell ref="B46:E46"/>
    <mergeCell ref="B48:D48"/>
    <mergeCell ref="J53:L53"/>
    <mergeCell ref="M53:N53"/>
    <mergeCell ref="O53:R53"/>
    <mergeCell ref="B67:G67"/>
    <mergeCell ref="B69:D69"/>
    <mergeCell ref="B80:D80"/>
    <mergeCell ref="M4:N4"/>
    <mergeCell ref="M5:N5"/>
    <mergeCell ref="K6:N6"/>
    <mergeCell ref="K7:N7"/>
    <mergeCell ref="B47:C47"/>
    <mergeCell ref="K8:N8"/>
    <mergeCell ref="K9:R9"/>
    <mergeCell ref="B26:C26"/>
    <mergeCell ref="B28:D28"/>
    <mergeCell ref="B37:C37"/>
    <mergeCell ref="B42:C42"/>
    <mergeCell ref="B44:C44"/>
    <mergeCell ref="B45:E45"/>
    <mergeCell ref="F107:I107"/>
    <mergeCell ref="A108:C108"/>
    <mergeCell ref="D108:E108"/>
    <mergeCell ref="F108:I108"/>
    <mergeCell ref="B6:F6"/>
    <mergeCell ref="B7:F7"/>
    <mergeCell ref="B8:F8"/>
    <mergeCell ref="B9:H9"/>
    <mergeCell ref="B95:D95"/>
    <mergeCell ref="B97:D97"/>
    <mergeCell ref="B98:D98"/>
    <mergeCell ref="B100:D100"/>
    <mergeCell ref="A107:C107"/>
    <mergeCell ref="D107:E107"/>
    <mergeCell ref="B65:E65"/>
    <mergeCell ref="B66:G66"/>
  </mergeCells>
  <printOptions horizontalCentered="1"/>
  <pageMargins left="0.11811023622047245" right="0.11811023622047245" top="0.55118110236220474" bottom="0.55118110236220474" header="0.31496062992125984" footer="0.31496062992125984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BG Y ER Febrero 2024</vt:lpstr>
      <vt:lpstr>'BG Y ER Febrero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jennifer.carballo</dc:creator>
  <cp:lastModifiedBy>Silvano Antonio García Salmerón</cp:lastModifiedBy>
  <cp:lastPrinted>2024-03-08T20:52:34Z</cp:lastPrinted>
  <dcterms:created xsi:type="dcterms:W3CDTF">2024-03-08T15:59:27Z</dcterms:created>
  <dcterms:modified xsi:type="dcterms:W3CDTF">2024-03-08T20:52:42Z</dcterms:modified>
</cp:coreProperties>
</file>