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ESTADOS FINANCIEROS DASHS TRIAL MENSUAL\2024\ENERO\"/>
    </mc:Choice>
  </mc:AlternateContent>
  <xr:revisionPtr revIDLastSave="0" documentId="13_ncr:1_{B59E2C1E-22CA-4598-8CF1-8DE7A76D792C}" xr6:coauthVersionLast="47" xr6:coauthVersionMax="47" xr10:uidLastSave="{00000000-0000-0000-0000-000000000000}"/>
  <bookViews>
    <workbookView xWindow="-120" yWindow="-120" windowWidth="21840" windowHeight="13140" xr2:uid="{91880A20-EFA5-4F9A-B60B-8C84BC79B338}"/>
  </bookViews>
  <sheets>
    <sheet name="BALANCE ACUMULADO" sheetId="1" r:id="rId1"/>
    <sheet name="ER ACUMULAD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'BALANCE ACUMULADO'!$B$1:$E$77</definedName>
    <definedName name="_xlnm.Print_Area" localSheetId="1">'ER ACUMULADO'!$B$1:$D$52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33" i="2"/>
  <c r="D30" i="2"/>
  <c r="D29" i="2"/>
  <c r="D28" i="2"/>
  <c r="D24" i="2"/>
  <c r="D23" i="2"/>
  <c r="D22" i="2"/>
  <c r="D21" i="2"/>
  <c r="D20" i="2"/>
  <c r="D19" i="2"/>
  <c r="D16" i="2"/>
  <c r="D15" i="2"/>
  <c r="D14" i="2"/>
  <c r="D13" i="2"/>
  <c r="D12" i="2"/>
  <c r="D11" i="2"/>
  <c r="D10" i="2"/>
  <c r="D9" i="2"/>
  <c r="E39" i="1"/>
  <c r="E38" i="1"/>
  <c r="E33" i="1"/>
  <c r="E32" i="1"/>
  <c r="E31" i="1"/>
  <c r="E34" i="1" s="1"/>
  <c r="E28" i="1"/>
  <c r="E27" i="1"/>
  <c r="E26" i="1"/>
  <c r="E25" i="1"/>
  <c r="E24" i="1"/>
  <c r="E18" i="1"/>
  <c r="E16" i="1"/>
  <c r="E13" i="1"/>
  <c r="E12" i="1"/>
  <c r="E11" i="1"/>
  <c r="E10" i="1"/>
  <c r="E29" i="1" l="1"/>
  <c r="E36" i="1" s="1"/>
  <c r="E41" i="1" s="1"/>
  <c r="D27" i="2"/>
  <c r="D8" i="2"/>
  <c r="E14" i="1"/>
  <c r="E20" i="1" s="1"/>
  <c r="E37" i="1"/>
  <c r="D18" i="2"/>
  <c r="D25" i="2" s="1"/>
  <c r="D32" i="2" s="1"/>
  <c r="E42" i="1" l="1"/>
  <c r="D35" i="2"/>
  <c r="D38" i="2" l="1"/>
  <c r="D40" i="2" l="1"/>
</calcChain>
</file>

<file path=xl/sharedStrings.xml><?xml version="1.0" encoding="utf-8"?>
<sst xmlns="http://schemas.openxmlformats.org/spreadsheetml/2006/main" count="66" uniqueCount="59">
  <si>
    <t>BANCO ABANK, S.A.</t>
  </si>
  <si>
    <t>BALANCE GENERAL</t>
  </si>
  <si>
    <t>Al 31 de enero de 2024</t>
  </si>
  <si>
    <t>(Cifras expresadas en Dólares de los Estados Unidos de América)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</si>
  <si>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</si>
  <si>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</si>
  <si>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</si>
  <si>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</si>
  <si>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</si>
  <si>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</si>
  <si>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</si>
  <si>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</si>
  <si>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</si>
  <si>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</si>
  <si>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</si>
  <si>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</si>
  <si>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</si>
  <si>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</si>
  <si>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</si>
  <si>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Préstamos de otros bancos</t>
  </si>
  <si>
    <t>Títulos de emisión propias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</si>
  <si>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</si>
  <si>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</si>
  <si>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</si>
  <si>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</si>
  <si>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</si>
  <si>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</si>
  <si>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</si>
  <si>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</si>
  <si>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</si>
  <si>
    <t>|</t>
  </si>
  <si>
    <t>ESTADO DE RESULTADOS</t>
  </si>
  <si>
    <t>POR EL PERIODO DEL 01  AL 31 DE ENERO DE 2024</t>
  </si>
  <si>
    <t>Ingresos de Operación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</si>
  <si>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</si>
  <si>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</si>
  <si>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</si>
  <si>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</si>
  <si>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</si>
  <si>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</si>
  <si>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</si>
  <si>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</si>
  <si>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</si>
  <si>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</si>
  <si>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</si>
  <si>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</si>
  <si>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</si>
  <si>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</si>
  <si>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</si>
  <si>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</si>
  <si>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</si>
  <si>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</si>
  <si>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</si>
  <si>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</si>
  <si>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</t>
  </si>
  <si>
    <t xml:space="preserve">Utilidad antes de impuestos </t>
  </si>
  <si>
    <t>Impuesto Sobre la Renta</t>
  </si>
  <si>
    <t>Contribución Especial</t>
  </si>
  <si>
    <t>Utilidad 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</si>
</sst>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_);[Red]\(#,##0.0\)"/>
    <numFmt numFmtId="166" formatCode="_(&quot;$&quot;* #,##0.00_);_(&quot;$&quot;* \(#,##0.00\);_(&quot;$&quot;* &quot;-&quot;??_);_(@_)"/>
    <numFmt numFmtId="167" formatCode="_([$$-440A]* #,##0.00_);_([$$-440A]* \(#,##0.00\);_([$$-440A]* &quot;-&quot;??_);_(@_)"/>
    <numFmt numFmtId="168" formatCode="_([$$-409]* #,##0.00_);_([$$-409]* \(#,##0.00\);_([$$-409]* &quot;-&quot;??_);_(@_)"/>
    <numFmt numFmtId="169" formatCode="_([$$-409]* #,##0.0_);_([$$-409]* \(#,##0.0\);_([$$-409]* &quot;-&quot;??_);_(@_)"/>
    <numFmt numFmtId="170" formatCode="#,##0.00;[Red]#,##0.00"/>
    <numFmt numFmtId="171" formatCode="#,##0.00_ ;\-#,##0.00\ "/>
    <numFmt numFmtId="172" formatCode="#,##0.00_ ;[Red]\-#,##0.00\ 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3" fillId="2" borderId="0" xfId="3" applyFont="1" applyFill="1" applyAlignment="1">
      <alignment horizontal="center" vertical="top" wrapText="1"/>
    </xf>
    <xf numFmtId="0" fontId="1" fillId="2" borderId="1" xfId="3" applyFill="1" applyBorder="1"/>
    <xf numFmtId="0" fontId="1" fillId="2" borderId="0" xfId="3" applyFill="1"/>
    <xf numFmtId="49" fontId="5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vertical="top" wrapText="1"/>
    </xf>
    <xf numFmtId="0" fontId="2" fillId="2" borderId="0" xfId="3" applyFont="1" applyFill="1" applyAlignment="1">
      <alignment vertical="top" wrapText="1"/>
    </xf>
    <xf numFmtId="164" fontId="0" fillId="2" borderId="0" xfId="1" applyFont="1" applyFill="1" applyBorder="1"/>
    <xf numFmtId="0" fontId="1" fillId="0" borderId="0" xfId="3"/>
    <xf numFmtId="164" fontId="6" fillId="2" borderId="0" xfId="1" applyFont="1" applyFill="1" applyBorder="1"/>
    <xf numFmtId="164" fontId="1" fillId="0" borderId="2" xfId="4" applyFont="1" applyFill="1" applyBorder="1"/>
    <xf numFmtId="40" fontId="3" fillId="0" borderId="0" xfId="5" applyNumberFormat="1" applyFont="1" applyAlignment="1">
      <alignment horizontal="right" vertical="top" wrapText="1"/>
    </xf>
    <xf numFmtId="164" fontId="1" fillId="2" borderId="0" xfId="1" applyFont="1" applyFill="1" applyBorder="1"/>
    <xf numFmtId="165" fontId="1" fillId="0" borderId="0" xfId="5" applyNumberFormat="1"/>
    <xf numFmtId="0" fontId="3" fillId="3" borderId="0" xfId="3" applyFont="1" applyFill="1" applyAlignment="1">
      <alignment horizontal="left" wrapText="1" indent="7"/>
    </xf>
    <xf numFmtId="166" fontId="3" fillId="2" borderId="0" xfId="2" applyFont="1" applyFill="1" applyBorder="1" applyAlignment="1">
      <alignment vertical="top" wrapText="1"/>
    </xf>
    <xf numFmtId="164" fontId="5" fillId="0" borderId="4" xfId="4" applyFont="1" applyFill="1" applyBorder="1"/>
    <xf numFmtId="40" fontId="2" fillId="0" borderId="0" xfId="5" applyNumberFormat="1" applyFont="1" applyAlignment="1">
      <alignment horizontal="right" vertical="top" wrapText="1"/>
    </xf>
    <xf numFmtId="43" fontId="1" fillId="2" borderId="0" xfId="3" applyNumberFormat="1" applyFill="1"/>
    <xf numFmtId="164" fontId="1" fillId="0" borderId="0" xfId="6" applyFont="1" applyFill="1" applyBorder="1" applyAlignment="1">
      <alignment vertical="center"/>
    </xf>
    <xf numFmtId="164" fontId="6" fillId="0" borderId="0" xfId="6" applyFont="1" applyFill="1" applyBorder="1" applyAlignment="1">
      <alignment vertical="center"/>
    </xf>
    <xf numFmtId="40" fontId="1" fillId="0" borderId="0" xfId="5" applyNumberFormat="1" applyAlignment="1">
      <alignment vertical="center"/>
    </xf>
    <xf numFmtId="0" fontId="3" fillId="3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vertical="center" wrapText="1"/>
    </xf>
    <xf numFmtId="0" fontId="2" fillId="2" borderId="0" xfId="3" applyFont="1" applyFill="1" applyAlignment="1">
      <alignment vertical="center" wrapText="1"/>
    </xf>
    <xf numFmtId="164" fontId="0" fillId="2" borderId="2" xfId="1" applyFont="1" applyFill="1" applyBorder="1"/>
    <xf numFmtId="164" fontId="2" fillId="0" borderId="2" xfId="1" applyFont="1" applyFill="1" applyBorder="1" applyAlignment="1">
      <alignment horizontal="right" vertical="center" wrapText="1"/>
    </xf>
    <xf numFmtId="164" fontId="1" fillId="2" borderId="0" xfId="3" applyNumberFormat="1" applyFill="1"/>
    <xf numFmtId="0" fontId="3" fillId="3" borderId="0" xfId="3" applyFont="1" applyFill="1" applyAlignment="1">
      <alignment wrapText="1"/>
    </xf>
    <xf numFmtId="164" fontId="7" fillId="2" borderId="0" xfId="1" applyFont="1" applyFill="1" applyBorder="1"/>
    <xf numFmtId="0" fontId="5" fillId="3" borderId="0" xfId="3" applyFont="1" applyFill="1"/>
    <xf numFmtId="0" fontId="1" fillId="3" borderId="0" xfId="3" applyFill="1"/>
    <xf numFmtId="167" fontId="1" fillId="2" borderId="0" xfId="3" applyNumberFormat="1" applyFill="1"/>
    <xf numFmtId="0" fontId="1" fillId="2" borderId="0" xfId="3" applyFill="1" applyAlignment="1">
      <alignment horizontal="center"/>
    </xf>
    <xf numFmtId="0" fontId="1" fillId="0" borderId="5" xfId="3" applyBorder="1"/>
    <xf numFmtId="0" fontId="3" fillId="0" borderId="0" xfId="3" applyFont="1" applyAlignment="1">
      <alignment horizontal="center" vertical="top" wrapText="1"/>
    </xf>
    <xf numFmtId="0" fontId="1" fillId="0" borderId="6" xfId="3" applyBorder="1"/>
    <xf numFmtId="0" fontId="2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168" fontId="3" fillId="2" borderId="4" xfId="3" applyNumberFormat="1" applyFont="1" applyFill="1" applyBorder="1" applyAlignment="1">
      <alignment vertical="top" wrapText="1"/>
    </xf>
    <xf numFmtId="170" fontId="1" fillId="2" borderId="0" xfId="3" applyNumberFormat="1" applyFill="1"/>
    <xf numFmtId="0" fontId="2" fillId="0" borderId="0" xfId="3" applyFont="1" applyAlignment="1">
      <alignment vertical="top" wrapText="1"/>
    </xf>
    <xf numFmtId="171" fontId="1" fillId="2" borderId="0" xfId="3" applyNumberFormat="1" applyFill="1" applyAlignment="1">
      <alignment vertical="top"/>
    </xf>
    <xf numFmtId="0" fontId="2" fillId="0" borderId="0" xfId="3" applyFont="1" applyAlignment="1">
      <alignment horizontal="right" vertical="top" wrapText="1"/>
    </xf>
    <xf numFmtId="40" fontId="3" fillId="2" borderId="2" xfId="3" applyNumberFormat="1" applyFont="1" applyFill="1" applyBorder="1" applyAlignment="1">
      <alignment vertical="top" wrapText="1"/>
    </xf>
    <xf numFmtId="172" fontId="1" fillId="2" borderId="0" xfId="3" applyNumberFormat="1" applyFill="1" applyAlignment="1">
      <alignment vertical="top"/>
    </xf>
    <xf numFmtId="40" fontId="3" fillId="2" borderId="3" xfId="3" applyNumberFormat="1" applyFont="1" applyFill="1" applyBorder="1" applyAlignment="1">
      <alignment vertical="top" wrapText="1"/>
    </xf>
    <xf numFmtId="40" fontId="2" fillId="2" borderId="0" xfId="3" applyNumberFormat="1" applyFont="1" applyFill="1" applyAlignment="1">
      <alignment vertical="top" wrapText="1"/>
    </xf>
    <xf numFmtId="170" fontId="0" fillId="0" borderId="0" xfId="6" applyNumberFormat="1" applyFont="1" applyFill="1" applyBorder="1" applyAlignment="1">
      <alignment vertical="center"/>
    </xf>
    <xf numFmtId="169" fontId="3" fillId="2" borderId="2" xfId="3" applyNumberFormat="1" applyFont="1" applyFill="1" applyBorder="1" applyAlignment="1">
      <alignment vertical="top" wrapText="1"/>
    </xf>
    <xf numFmtId="0" fontId="2" fillId="0" borderId="0" xfId="3" applyFont="1" applyAlignment="1">
      <alignment horizontal="left" vertical="center" wrapText="1"/>
    </xf>
    <xf numFmtId="171" fontId="1" fillId="2" borderId="2" xfId="3" applyNumberFormat="1" applyFill="1" applyBorder="1" applyAlignment="1">
      <alignment vertical="center"/>
    </xf>
    <xf numFmtId="39" fontId="3" fillId="2" borderId="0" xfId="3" applyNumberFormat="1" applyFont="1" applyFill="1" applyAlignment="1">
      <alignment vertical="top" wrapText="1"/>
    </xf>
    <xf numFmtId="164" fontId="6" fillId="2" borderId="2" xfId="1" applyFont="1" applyFill="1" applyBorder="1" applyAlignment="1">
      <alignment vertical="top"/>
    </xf>
    <xf numFmtId="0" fontId="2" fillId="0" borderId="0" xfId="3" applyFont="1" applyAlignment="1">
      <alignment horizontal="left" vertical="top" wrapText="1"/>
    </xf>
    <xf numFmtId="39" fontId="2" fillId="2" borderId="3" xfId="3" applyNumberFormat="1" applyFont="1" applyFill="1" applyBorder="1" applyAlignment="1">
      <alignment vertical="top" wrapText="1"/>
    </xf>
    <xf numFmtId="39" fontId="2" fillId="2" borderId="0" xfId="3" applyNumberFormat="1" applyFont="1" applyFill="1" applyAlignment="1">
      <alignment vertical="top" wrapText="1"/>
    </xf>
    <xf numFmtId="166" fontId="3" fillId="2" borderId="7" xfId="2" applyFont="1" applyFill="1" applyBorder="1" applyAlignment="1">
      <alignment vertical="top" wrapText="1"/>
    </xf>
    <xf numFmtId="164" fontId="2" fillId="0" borderId="0" xfId="1" applyFont="1" applyFill="1" applyBorder="1" applyAlignment="1">
      <alignment horizontal="right" vertical="top" wrapText="1"/>
    </xf>
    <xf numFmtId="0" fontId="1" fillId="0" borderId="0" xfId="3" applyAlignment="1">
      <alignment vertical="top"/>
    </xf>
    <xf numFmtId="166" fontId="1" fillId="0" borderId="0" xfId="3" applyNumberFormat="1" applyAlignment="1">
      <alignment vertical="top"/>
    </xf>
    <xf numFmtId="0" fontId="1" fillId="0" borderId="8" xfId="3" applyBorder="1"/>
    <xf numFmtId="164" fontId="1" fillId="0" borderId="0" xfId="1" applyFont="1" applyFill="1" applyBorder="1"/>
    <xf numFmtId="168" fontId="1" fillId="0" borderId="0" xfId="3" applyNumberFormat="1"/>
    <xf numFmtId="166" fontId="1" fillId="0" borderId="0" xfId="3" applyNumberFormat="1"/>
    <xf numFmtId="0" fontId="3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3" fillId="3" borderId="0" xfId="3" applyFont="1" applyFill="1" applyAlignment="1">
      <alignment horizontal="left" wrapText="1" indent="7"/>
    </xf>
    <xf numFmtId="0" fontId="3" fillId="2" borderId="0" xfId="3" applyFont="1" applyFill="1" applyAlignment="1">
      <alignment horizontal="center" vertical="top"/>
    </xf>
  </cellXfs>
  <cellStyles count="7">
    <cellStyle name="Millares" xfId="1" builtinId="3"/>
    <cellStyle name="Millares 2 2 3" xfId="6" xr:uid="{6EAF95D1-F168-45C3-9412-2433E7DC55CC}"/>
    <cellStyle name="Millares 3" xfId="4" xr:uid="{7F79A8EF-B1AD-4165-ADF9-B1439A7E89A7}"/>
    <cellStyle name="Moneda" xfId="2" builtinId="4"/>
    <cellStyle name="Normal" xfId="0" builtinId="0"/>
    <cellStyle name="Normal 2 2" xfId="5" xr:uid="{67FCB90D-7F7B-48BD-A7D6-C0A0291DC2C2}"/>
    <cellStyle name="Normal 23 2" xfId="3" xr:uid="{4D5ACC93-0E4D-412A-8E64-D8D957CC0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7D0F038-513E-417E-BD0A-FE545A9A5665}"/>
            </a:ext>
          </a:extLst>
        </xdr:cNvPr>
        <xdr:cNvSpPr txBox="1"/>
      </xdr:nvSpPr>
      <xdr:spPr>
        <a:xfrm>
          <a:off x="828676" y="9725025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18DA6DE-4926-4674-BD4F-A6E6FA77BA59}"/>
            </a:ext>
          </a:extLst>
        </xdr:cNvPr>
        <xdr:cNvSpPr txBox="1">
          <a:spLocks noChangeArrowheads="1"/>
        </xdr:cNvSpPr>
      </xdr:nvSpPr>
      <xdr:spPr bwMode="auto">
        <a:xfrm>
          <a:off x="2705100" y="9725025"/>
          <a:ext cx="3714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FFEA7C2B-E322-4A72-86B0-CA9158B5C2DC}"/>
            </a:ext>
          </a:extLst>
        </xdr:cNvPr>
        <xdr:cNvSpPr txBox="1"/>
      </xdr:nvSpPr>
      <xdr:spPr>
        <a:xfrm>
          <a:off x="609601" y="9725025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CBA9A0F9-6350-42AF-8A51-0D46D4228F48}"/>
            </a:ext>
          </a:extLst>
        </xdr:cNvPr>
        <xdr:cNvSpPr txBox="1">
          <a:spLocks noChangeArrowheads="1"/>
        </xdr:cNvSpPr>
      </xdr:nvSpPr>
      <xdr:spPr bwMode="auto">
        <a:xfrm>
          <a:off x="2543176" y="9725025"/>
          <a:ext cx="38766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2F8F0142-D33C-4C7A-97D6-F44D24CA2660}"/>
            </a:ext>
          </a:extLst>
        </xdr:cNvPr>
        <xdr:cNvSpPr txBox="1">
          <a:spLocks noChangeArrowheads="1"/>
        </xdr:cNvSpPr>
      </xdr:nvSpPr>
      <xdr:spPr bwMode="auto">
        <a:xfrm>
          <a:off x="2390776" y="9725025"/>
          <a:ext cx="40290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93AE0F0-DF0C-4720-BAE6-AF367B304C9D}"/>
            </a:ext>
          </a:extLst>
        </xdr:cNvPr>
        <xdr:cNvSpPr txBox="1"/>
      </xdr:nvSpPr>
      <xdr:spPr>
        <a:xfrm>
          <a:off x="5118735" y="10058960"/>
          <a:ext cx="1750695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7F7EBB6F-BEF5-4418-B665-C7FF79DA9526}"/>
            </a:ext>
          </a:extLst>
        </xdr:cNvPr>
        <xdr:cNvSpPr txBox="1">
          <a:spLocks noChangeArrowheads="1"/>
        </xdr:cNvSpPr>
      </xdr:nvSpPr>
      <xdr:spPr bwMode="auto">
        <a:xfrm>
          <a:off x="571499" y="10007413"/>
          <a:ext cx="2097406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Francisco Orantes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1596390</xdr:colOff>
      <xdr:row>0</xdr:row>
      <xdr:rowOff>952500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BCFBB0C-6B52-475F-B7EB-604A7FF2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7707BF1-EA6C-443E-9C91-1586E712E0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137160"/>
          <a:ext cx="1238250" cy="6972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5F1691F-5DB8-4075-B847-65E2492662F7}"/>
            </a:ext>
          </a:extLst>
        </xdr:cNvPr>
        <xdr:cNvSpPr txBox="1"/>
      </xdr:nvSpPr>
      <xdr:spPr>
        <a:xfrm>
          <a:off x="4356736" y="8448676"/>
          <a:ext cx="1983104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A942FCC4-B9CA-492B-9983-B7FC2E19FE05}"/>
            </a:ext>
          </a:extLst>
        </xdr:cNvPr>
        <xdr:cNvSpPr txBox="1">
          <a:spLocks noChangeArrowheads="1"/>
        </xdr:cNvSpPr>
      </xdr:nvSpPr>
      <xdr:spPr bwMode="auto">
        <a:xfrm>
          <a:off x="247649" y="8362951"/>
          <a:ext cx="2244091" cy="6705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Francisco Orentes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1596389</xdr:colOff>
      <xdr:row>0</xdr:row>
      <xdr:rowOff>415636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CE3074-264A-49F7-8086-A92E6CC9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389" cy="415636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108065</xdr:rowOff>
    </xdr:from>
    <xdr:to>
      <xdr:col>1</xdr:col>
      <xdr:colOff>1413510</xdr:colOff>
      <xdr:row>0</xdr:row>
      <xdr:rowOff>329045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80537-64B8-4C09-B536-22D541C01F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8065"/>
          <a:ext cx="1306830" cy="2209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AVASQ~1\CONFIG~1\Temp\notesFFF692\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GAMxFiles\z5xxn8qne8xnbherud9dzfunu4y7vfq8j8ssnksecu667xkdskgc\Nov%2011%2009\9edf9a052fa34f91a71fdc61a348af3e\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Local%20Settings\Temporary%20Internet%20Files\OLK9\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nate\Documents\DJP\ESTADOS%20FINANCIEROS\ESTADOS%20FINANCIEROS%202014\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do\Personal\PROYECTO%20AX\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My%20Documents\DJP\ESTADOS%20FINANCIEROS\ESTADOS%20FINANCIEROS%202010\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Grv71.tmp\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portillo\Local%20Settings\Temporary%20Internet%20Files\OLK6DD\Documents%20and%20Settings\djp\My%20Documents\ESTADOS%20FINANCIERO%20PERIODO%202002-2003%20INT%20S-FDM\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Semogo\Libros\PROYECTOS\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My%20Documents\ESTADOS%20FINANCIEROS\ESTADOS%20FINANCIEROS%202007\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ESTADOS%20FINANCIEROS%20DASHS%20TRIAL%20MENSUAL\2024\ENERO\EF%20DETALLADOS%20DE%20ABANK%20CIERRE%20DE%20ENERO%20602024%20(5)%20(2).xlsx" TargetMode="External"/><Relationship Id="rId1" Type="http://schemas.openxmlformats.org/officeDocument/2006/relationships/externalLinkPath" Target="EF%20DETALLADOS%20DE%20ABANK%20CIERRE%20DE%20ENERO%20602024%20(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ACUMULADO"/>
      <sheetName val="ER ACUMULADO"/>
      <sheetName val=" BG"/>
      <sheetName val="ER"/>
      <sheetName val="B1"/>
      <sheetName val="B2"/>
      <sheetName val="Conso.Mensual"/>
      <sheetName val="Filtros"/>
      <sheetName val="CALCU-ISR"/>
      <sheetName val="DIST_UTIL"/>
      <sheetName val="Cambio"/>
      <sheetName val="CAJA Y BANCOS"/>
      <sheetName val="INVERSIONES Y REPORTES"/>
      <sheetName val="CARTERA PRESTAMOS"/>
      <sheetName val="DIVERSOS-ACTIVO"/>
      <sheetName val="ACTIVO FIJO"/>
      <sheetName val="1240 INTEGRASEPT 2023"/>
      <sheetName val="2220 SEPT 2023"/>
      <sheetName val="DEPOSITOS"/>
      <sheetName val="CUENTAS POR PAGAR"/>
      <sheetName val="DIVERSOS1"/>
      <sheetName val="DIVERSOS2"/>
      <sheetName val="PRÉSTAM OT BANCOS"/>
      <sheetName val="PROVISIONES"/>
      <sheetName val="PATRIMONIO"/>
      <sheetName val="INTERESES SOBRE PRESTAMO"/>
      <sheetName val="COM Y INGRESOS PRÉS1"/>
      <sheetName val="INTERESES INVERSIONES"/>
      <sheetName val="INTERESES REPORTO"/>
      <sheetName val="INGRE SERV Y CONTI"/>
      <sheetName val="INTERESES DEPOSITO"/>
      <sheetName val="COSTO SERV Y CONTI"/>
      <sheetName val="RESERVAS SANEAMIENTO"/>
      <sheetName val="GASTOS FUN-EMPLEA"/>
      <sheetName val="GASTOS GENERALES"/>
      <sheetName val="OTR INGRE Y GAS"/>
    </sheetNames>
    <sheetDataSet>
      <sheetData sheetId="0"/>
      <sheetData sheetId="1"/>
      <sheetData sheetId="2">
        <row r="9">
          <cell r="D9">
            <v>23038285.600000001</v>
          </cell>
        </row>
        <row r="10">
          <cell r="D10">
            <v>0</v>
          </cell>
        </row>
        <row r="11">
          <cell r="D11">
            <v>17140155.539999999</v>
          </cell>
        </row>
        <row r="12">
          <cell r="D12">
            <v>125757518.25</v>
          </cell>
        </row>
        <row r="15">
          <cell r="D15">
            <v>10858709.67</v>
          </cell>
        </row>
        <row r="18">
          <cell r="D18">
            <v>1753424.46</v>
          </cell>
        </row>
        <row r="23">
          <cell r="D23">
            <v>127545539.14</v>
          </cell>
        </row>
        <row r="24">
          <cell r="D24">
            <v>8023644.2199999997</v>
          </cell>
        </row>
        <row r="25">
          <cell r="D25">
            <v>0</v>
          </cell>
        </row>
        <row r="26">
          <cell r="D26">
            <v>6096079.2799999993</v>
          </cell>
        </row>
        <row r="27">
          <cell r="D27">
            <v>693666.39</v>
          </cell>
        </row>
        <row r="30">
          <cell r="D30">
            <v>1246832.6499999999</v>
          </cell>
        </row>
        <row r="31">
          <cell r="D31">
            <v>881337.23</v>
          </cell>
        </row>
        <row r="32">
          <cell r="D32">
            <v>513341.13</v>
          </cell>
        </row>
        <row r="39">
          <cell r="D39">
            <v>20643675</v>
          </cell>
        </row>
        <row r="40">
          <cell r="D40">
            <v>12903978.48</v>
          </cell>
        </row>
      </sheetData>
      <sheetData sheetId="3">
        <row r="8">
          <cell r="T8">
            <v>3485172.5600000005</v>
          </cell>
        </row>
        <row r="9">
          <cell r="T9">
            <v>18520.78</v>
          </cell>
        </row>
        <row r="10">
          <cell r="T10">
            <v>143425.01999999999</v>
          </cell>
        </row>
        <row r="11">
          <cell r="T11">
            <v>0</v>
          </cell>
        </row>
        <row r="12">
          <cell r="T12">
            <v>4088.59</v>
          </cell>
        </row>
        <row r="13">
          <cell r="T13">
            <v>30050.66</v>
          </cell>
        </row>
        <row r="14">
          <cell r="T14">
            <v>0</v>
          </cell>
        </row>
        <row r="15">
          <cell r="T15">
            <v>93363.94</v>
          </cell>
        </row>
        <row r="18">
          <cell r="T18">
            <v>608520.63</v>
          </cell>
        </row>
        <row r="19">
          <cell r="T19">
            <v>56704.7</v>
          </cell>
        </row>
        <row r="20">
          <cell r="T20">
            <v>36875.370000000003</v>
          </cell>
        </row>
        <row r="21">
          <cell r="T21">
            <v>0</v>
          </cell>
        </row>
        <row r="22">
          <cell r="T22">
            <v>110788.72999999998</v>
          </cell>
        </row>
        <row r="24">
          <cell r="T24">
            <v>1410538.01</v>
          </cell>
        </row>
        <row r="29">
          <cell r="T29">
            <v>802135.29999999993</v>
          </cell>
        </row>
        <row r="30">
          <cell r="T30">
            <v>707555.55</v>
          </cell>
        </row>
        <row r="31">
          <cell r="T31">
            <v>131589.54999999999</v>
          </cell>
        </row>
        <row r="34">
          <cell r="T34">
            <v>-191838.84000000003</v>
          </cell>
        </row>
        <row r="40">
          <cell r="T40">
            <v>101752.54999999999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0F3A-DB1F-4E35-B1A8-1243B3791B6B}">
  <sheetPr>
    <pageSetUpPr fitToPage="1"/>
  </sheetPr>
  <dimension ref="A1:N88"/>
  <sheetViews>
    <sheetView showGridLines="0" tabSelected="1" zoomScaleNormal="100" workbookViewId="0">
      <selection activeCell="D74" sqref="D74"/>
    </sheetView>
  </sheetViews>
  <sheetFormatPr baseColWidth="10" defaultColWidth="9.140625" defaultRowHeight="12.75" x14ac:dyDescent="0.2"/>
  <cols>
    <col min="1" max="1" width="7" style="4" customWidth="1"/>
    <col min="2" max="2" width="48.7109375" style="4" customWidth="1"/>
    <col min="3" max="3" width="8.140625" style="4" customWidth="1"/>
    <col min="4" max="4" width="13.140625" style="4" customWidth="1"/>
    <col min="5" max="5" width="39.85546875" style="4" customWidth="1"/>
    <col min="6" max="6" width="20.28515625" style="4" customWidth="1"/>
    <col min="7" max="7" width="30.28515625" style="4" customWidth="1"/>
    <col min="8" max="8" width="25.85546875" style="4" customWidth="1"/>
    <col min="9" max="9" width="25" style="4" customWidth="1"/>
    <col min="10" max="10" width="37.140625" style="4" customWidth="1"/>
    <col min="11" max="11" width="58.85546875" style="4" customWidth="1"/>
    <col min="12" max="12" width="30.140625" style="4" customWidth="1"/>
    <col min="13" max="13" width="25" style="4" customWidth="1"/>
    <col min="14" max="14" width="19.7109375" style="4" customWidth="1"/>
    <col min="15" max="16384" width="9.140625" style="4"/>
  </cols>
  <sheetData>
    <row r="1" spans="1:14" ht="76.5" customHeight="1" x14ac:dyDescent="0.2">
      <c r="A1" s="1"/>
      <c r="B1" s="68"/>
      <c r="C1" s="68"/>
      <c r="D1" s="68"/>
      <c r="E1" s="68"/>
      <c r="F1" s="3"/>
      <c r="G1" s="3"/>
      <c r="H1" s="3"/>
      <c r="I1" s="3"/>
      <c r="J1" s="3"/>
      <c r="K1" s="3"/>
      <c r="L1" s="3"/>
      <c r="M1" s="3"/>
      <c r="N1" s="3"/>
    </row>
    <row r="2" spans="1:14" ht="15" x14ac:dyDescent="0.2">
      <c r="A2" s="1"/>
      <c r="B2" s="69" t="s">
        <v>0</v>
      </c>
      <c r="C2" s="69"/>
      <c r="D2" s="69"/>
      <c r="E2" s="69"/>
    </row>
    <row r="3" spans="1:14" ht="15" x14ac:dyDescent="0.2">
      <c r="A3" s="1"/>
      <c r="B3" s="69" t="s">
        <v>1</v>
      </c>
      <c r="C3" s="69"/>
      <c r="D3" s="69"/>
      <c r="E3" s="69"/>
    </row>
    <row r="4" spans="1:14" ht="15" x14ac:dyDescent="0.2">
      <c r="A4" s="1"/>
      <c r="B4" s="69" t="s">
        <v>2</v>
      </c>
      <c r="C4" s="69"/>
      <c r="D4" s="69"/>
      <c r="E4" s="69"/>
    </row>
    <row r="5" spans="1:14" x14ac:dyDescent="0.2">
      <c r="A5" s="1"/>
      <c r="B5" s="70" t="s">
        <v>3</v>
      </c>
      <c r="C5" s="70"/>
      <c r="D5" s="70"/>
      <c r="E5" s="70"/>
    </row>
    <row r="6" spans="1:14" x14ac:dyDescent="0.2">
      <c r="A6" s="1"/>
      <c r="B6" s="2"/>
      <c r="C6" s="2"/>
      <c r="D6" s="2"/>
      <c r="E6" s="2"/>
    </row>
    <row r="7" spans="1:14" x14ac:dyDescent="0.2">
      <c r="A7" s="1"/>
      <c r="B7" s="2"/>
      <c r="C7" s="2"/>
      <c r="D7" s="2"/>
      <c r="E7" s="5"/>
    </row>
    <row r="8" spans="1:14" x14ac:dyDescent="0.2">
      <c r="A8" s="1"/>
      <c r="B8" s="6" t="s">
        <v>4</v>
      </c>
      <c r="C8" s="6"/>
      <c r="D8" s="2"/>
      <c r="E8" s="2"/>
    </row>
    <row r="9" spans="1:14" x14ac:dyDescent="0.2">
      <c r="A9" s="1"/>
      <c r="B9" s="7" t="s">
        <v>5</v>
      </c>
      <c r="C9" s="7"/>
      <c r="D9" s="8"/>
      <c r="E9" s="8"/>
    </row>
    <row r="10" spans="1:14" ht="17.45" customHeight="1" x14ac:dyDescent="0.25">
      <c r="A10" s="1"/>
      <c r="B10" s="8" t="s">
        <v>6</v>
      </c>
      <c r="C10" s="8"/>
      <c r="D10" s="7" t="s">
        <v>7</v>
      </c>
      <c r="E10" s="9">
        <f>+'[27] BG'!D9</f>
        <v>23038285.600000001</v>
      </c>
    </row>
    <row r="11" spans="1:14" ht="18.600000000000001" customHeight="1" x14ac:dyDescent="0.25">
      <c r="A11" s="1"/>
      <c r="B11" s="8" t="s">
        <v>8</v>
      </c>
      <c r="C11" s="8"/>
      <c r="D11" s="8"/>
      <c r="E11" s="9">
        <f>+'[27] BG'!D10</f>
        <v>0</v>
      </c>
    </row>
    <row r="12" spans="1:14" ht="21" customHeight="1" x14ac:dyDescent="0.25">
      <c r="A12" s="1"/>
      <c r="B12" s="8" t="s">
        <v>9</v>
      </c>
      <c r="C12" s="8"/>
      <c r="D12" s="8"/>
      <c r="E12" s="9">
        <f>+'[27] BG'!D11</f>
        <v>17140155.539999999</v>
      </c>
    </row>
    <row r="13" spans="1:14" ht="19.5" customHeight="1" x14ac:dyDescent="0.35">
      <c r="A13" s="1"/>
      <c r="B13" s="8" t="s">
        <v>10</v>
      </c>
      <c r="C13" s="8"/>
      <c r="D13" s="8"/>
      <c r="E13" s="11">
        <f>+'[27] BG'!D12</f>
        <v>125757518.25</v>
      </c>
    </row>
    <row r="14" spans="1:14" ht="22.5" customHeight="1" x14ac:dyDescent="0.2">
      <c r="A14" s="1"/>
      <c r="B14" s="8"/>
      <c r="C14" s="8"/>
      <c r="D14" s="8"/>
      <c r="E14" s="12">
        <f>SUM(E10:E13)</f>
        <v>165935959.38999999</v>
      </c>
    </row>
    <row r="15" spans="1:14" x14ac:dyDescent="0.2">
      <c r="A15" s="1"/>
      <c r="B15" s="7" t="s">
        <v>11</v>
      </c>
      <c r="C15" s="7"/>
      <c r="D15" s="7"/>
      <c r="E15" s="13"/>
    </row>
    <row r="16" spans="1:14" ht="23.25" customHeight="1" x14ac:dyDescent="0.2">
      <c r="A16" s="1"/>
      <c r="B16" s="8" t="s">
        <v>12</v>
      </c>
      <c r="C16" s="8"/>
      <c r="D16" s="8"/>
      <c r="E16" s="14">
        <f>+'[27] BG'!D15</f>
        <v>10858709.67</v>
      </c>
    </row>
    <row r="17" spans="1:6" x14ac:dyDescent="0.2">
      <c r="A17" s="1"/>
      <c r="B17" s="7" t="s">
        <v>13</v>
      </c>
      <c r="C17" s="7"/>
      <c r="D17" s="7"/>
      <c r="E17" s="13"/>
    </row>
    <row r="18" spans="1:6" ht="12" customHeight="1" x14ac:dyDescent="0.2">
      <c r="A18" s="1"/>
      <c r="B18" s="8" t="s">
        <v>14</v>
      </c>
      <c r="C18" s="8"/>
      <c r="D18" s="8"/>
      <c r="E18" s="14">
        <f>+'[27] BG'!D18</f>
        <v>1753424.46</v>
      </c>
    </row>
    <row r="19" spans="1:6" x14ac:dyDescent="0.2">
      <c r="A19" s="1"/>
      <c r="B19" s="8"/>
      <c r="C19" s="8"/>
      <c r="D19" s="8"/>
      <c r="E19" s="15"/>
    </row>
    <row r="20" spans="1:6" ht="13.5" thickBot="1" x14ac:dyDescent="0.25">
      <c r="A20" s="1"/>
      <c r="B20" s="71" t="s">
        <v>15</v>
      </c>
      <c r="C20" s="71"/>
      <c r="D20" s="17" t="s">
        <v>7</v>
      </c>
      <c r="E20" s="18">
        <f>+E14+E16+E18</f>
        <v>178548093.51999998</v>
      </c>
      <c r="F20" s="29"/>
    </row>
    <row r="21" spans="1:6" ht="13.15" customHeight="1" thickTop="1" x14ac:dyDescent="0.2">
      <c r="A21" s="1"/>
      <c r="B21" s="16"/>
      <c r="C21" s="16"/>
      <c r="D21" s="7"/>
      <c r="E21" s="13"/>
    </row>
    <row r="22" spans="1:6" x14ac:dyDescent="0.2">
      <c r="A22" s="1"/>
      <c r="B22" s="6" t="s">
        <v>16</v>
      </c>
      <c r="C22" s="6"/>
      <c r="D22" s="2"/>
      <c r="E22" s="19"/>
    </row>
    <row r="23" spans="1:6" x14ac:dyDescent="0.2">
      <c r="A23" s="1"/>
      <c r="B23" s="7" t="s">
        <v>17</v>
      </c>
      <c r="C23" s="7"/>
      <c r="D23" s="7"/>
      <c r="E23" s="13"/>
    </row>
    <row r="24" spans="1:6" ht="20.25" customHeight="1" x14ac:dyDescent="0.25">
      <c r="A24" s="1"/>
      <c r="B24" s="8" t="s">
        <v>18</v>
      </c>
      <c r="C24" s="8"/>
      <c r="D24" s="8"/>
      <c r="E24" s="9">
        <f>+'[27] BG'!D23</f>
        <v>127545539.14</v>
      </c>
    </row>
    <row r="25" spans="1:6" ht="18" customHeight="1" x14ac:dyDescent="0.25">
      <c r="A25" s="1"/>
      <c r="B25" s="8" t="s">
        <v>19</v>
      </c>
      <c r="C25" s="8"/>
      <c r="D25" s="8"/>
      <c r="E25" s="9">
        <f>+'[27] BG'!D24</f>
        <v>8023644.2199999997</v>
      </c>
    </row>
    <row r="26" spans="1:6" ht="15.6" customHeight="1" x14ac:dyDescent="0.25">
      <c r="A26" s="1"/>
      <c r="B26" s="8" t="s">
        <v>8</v>
      </c>
      <c r="C26" s="8"/>
      <c r="D26" s="8"/>
      <c r="E26" s="9">
        <f>+'[27] BG'!D25</f>
        <v>0</v>
      </c>
    </row>
    <row r="27" spans="1:6" ht="15.6" customHeight="1" x14ac:dyDescent="0.25">
      <c r="A27" s="1"/>
      <c r="B27" s="8" t="s">
        <v>20</v>
      </c>
      <c r="C27" s="8"/>
      <c r="D27" s="8"/>
      <c r="E27" s="9">
        <f>+'[27] BG'!D26</f>
        <v>6096079.2799999993</v>
      </c>
    </row>
    <row r="28" spans="1:6" ht="18.75" customHeight="1" x14ac:dyDescent="0.35">
      <c r="A28" s="1"/>
      <c r="B28" s="8" t="s">
        <v>21</v>
      </c>
      <c r="C28" s="8"/>
      <c r="D28" s="8"/>
      <c r="E28" s="11">
        <f>+'[27] BG'!D27</f>
        <v>693666.39</v>
      </c>
      <c r="F28" s="20"/>
    </row>
    <row r="29" spans="1:6" ht="16.149999999999999" customHeight="1" x14ac:dyDescent="0.25">
      <c r="A29" s="1"/>
      <c r="B29" s="1"/>
      <c r="C29" s="1"/>
      <c r="D29" s="1"/>
      <c r="E29" s="9">
        <f>+SUM(E24:E28)</f>
        <v>142358929.03</v>
      </c>
    </row>
    <row r="30" spans="1:6" x14ac:dyDescent="0.2">
      <c r="A30" s="1"/>
      <c r="B30" s="7" t="s">
        <v>22</v>
      </c>
      <c r="C30" s="7"/>
      <c r="D30" s="7"/>
      <c r="E30" s="13"/>
    </row>
    <row r="31" spans="1:6" x14ac:dyDescent="0.2">
      <c r="A31" s="1"/>
      <c r="B31" s="8" t="s">
        <v>23</v>
      </c>
      <c r="C31" s="8"/>
      <c r="D31" s="8"/>
      <c r="E31" s="21">
        <f>+'[27] BG'!D30</f>
        <v>1246832.6499999999</v>
      </c>
    </row>
    <row r="32" spans="1:6" x14ac:dyDescent="0.2">
      <c r="A32" s="1"/>
      <c r="B32" s="8" t="s">
        <v>24</v>
      </c>
      <c r="C32" s="8"/>
      <c r="D32" s="8"/>
      <c r="E32" s="21">
        <f>+'[27] BG'!D31</f>
        <v>881337.23</v>
      </c>
    </row>
    <row r="33" spans="1:6" ht="15" x14ac:dyDescent="0.2">
      <c r="A33" s="1"/>
      <c r="B33" s="8" t="s">
        <v>21</v>
      </c>
      <c r="C33" s="8"/>
      <c r="D33" s="8"/>
      <c r="E33" s="22">
        <f>+'[27] BG'!D32</f>
        <v>513341.13</v>
      </c>
      <c r="F33" s="20"/>
    </row>
    <row r="34" spans="1:6" ht="22.9" customHeight="1" x14ac:dyDescent="0.25">
      <c r="A34" s="1"/>
      <c r="B34" s="8"/>
      <c r="C34" s="8"/>
      <c r="D34" s="8"/>
      <c r="E34" s="9">
        <f>+E31+E32+E33</f>
        <v>2641511.0099999998</v>
      </c>
    </row>
    <row r="35" spans="1:6" ht="13.9" customHeight="1" x14ac:dyDescent="0.2">
      <c r="A35" s="1"/>
      <c r="B35" s="8"/>
      <c r="C35" s="8"/>
      <c r="D35" s="8"/>
      <c r="E35" s="23"/>
    </row>
    <row r="36" spans="1:6" ht="17.45" customHeight="1" x14ac:dyDescent="0.25">
      <c r="A36" s="1"/>
      <c r="B36" s="24" t="s">
        <v>25</v>
      </c>
      <c r="C36" s="25"/>
      <c r="D36" s="26"/>
      <c r="E36" s="27">
        <f>+E29+E34</f>
        <v>145000440.03999999</v>
      </c>
    </row>
    <row r="37" spans="1:6" ht="21.6" customHeight="1" x14ac:dyDescent="0.2">
      <c r="A37" s="1"/>
      <c r="B37" s="25" t="s">
        <v>26</v>
      </c>
      <c r="C37" s="25"/>
      <c r="D37" s="25"/>
      <c r="E37" s="28">
        <f>+E38+E39</f>
        <v>33547653.48</v>
      </c>
      <c r="F37" s="20"/>
    </row>
    <row r="38" spans="1:6" ht="21.6" customHeight="1" x14ac:dyDescent="0.25">
      <c r="A38" s="1"/>
      <c r="B38" s="26" t="s">
        <v>27</v>
      </c>
      <c r="C38" s="26"/>
      <c r="D38" s="26"/>
      <c r="E38" s="9">
        <f>+'[27] BG'!D39</f>
        <v>20643675</v>
      </c>
      <c r="F38" s="20"/>
    </row>
    <row r="39" spans="1:6" ht="27.6" customHeight="1" x14ac:dyDescent="0.25">
      <c r="A39" s="1"/>
      <c r="B39" s="26" t="s">
        <v>28</v>
      </c>
      <c r="C39" s="25"/>
      <c r="D39" s="25"/>
      <c r="E39" s="9">
        <f>+'[27] BG'!D40</f>
        <v>12903978.48</v>
      </c>
    </row>
    <row r="40" spans="1:6" x14ac:dyDescent="0.2">
      <c r="B40" s="8"/>
      <c r="C40" s="8"/>
      <c r="D40" s="8"/>
      <c r="E40" s="29"/>
    </row>
    <row r="41" spans="1:6" ht="15" x14ac:dyDescent="0.35">
      <c r="B41" s="30" t="s">
        <v>29</v>
      </c>
      <c r="C41" s="7"/>
      <c r="D41" s="7" t="s">
        <v>7</v>
      </c>
      <c r="E41" s="31">
        <f>+E36+E37</f>
        <v>178548093.51999998</v>
      </c>
      <c r="F41" s="20"/>
    </row>
    <row r="42" spans="1:6" ht="15" x14ac:dyDescent="0.25">
      <c r="B42" s="32"/>
      <c r="C42" s="33"/>
      <c r="E42" s="9">
        <f>+E20-E41</f>
        <v>0</v>
      </c>
    </row>
    <row r="43" spans="1:6" x14ac:dyDescent="0.2">
      <c r="B43" s="32"/>
      <c r="C43" s="33"/>
      <c r="E43" s="29"/>
    </row>
    <row r="44" spans="1:6" x14ac:dyDescent="0.2">
      <c r="D44" s="34"/>
      <c r="E44" s="29"/>
    </row>
    <row r="46" spans="1:6" hidden="1" x14ac:dyDescent="0.2"/>
    <row r="47" spans="1:6" hidden="1" x14ac:dyDescent="0.2"/>
    <row r="48" spans="1:6" hidden="1" x14ac:dyDescent="0.2"/>
    <row r="49" spans="2:3" hidden="1" x14ac:dyDescent="0.2"/>
    <row r="50" spans="2:3" hidden="1" x14ac:dyDescent="0.2"/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>
      <c r="B55" s="35"/>
      <c r="C55" s="35"/>
    </row>
    <row r="56" spans="2:3" hidden="1" x14ac:dyDescent="0.2">
      <c r="B56" s="35"/>
      <c r="C56" s="35"/>
    </row>
    <row r="57" spans="2:3" hidden="1" x14ac:dyDescent="0.2"/>
    <row r="58" spans="2:3" hidden="1" x14ac:dyDescent="0.2"/>
    <row r="59" spans="2:3" hidden="1" x14ac:dyDescent="0.2"/>
    <row r="60" spans="2:3" hidden="1" x14ac:dyDescent="0.2"/>
    <row r="61" spans="2:3" hidden="1" x14ac:dyDescent="0.2"/>
    <row r="62" spans="2:3" hidden="1" x14ac:dyDescent="0.2"/>
    <row r="63" spans="2:3" hidden="1" x14ac:dyDescent="0.2"/>
    <row r="64" spans="2:3" hidden="1" x14ac:dyDescent="0.2"/>
    <row r="65" hidden="1" x14ac:dyDescent="0.2"/>
    <row r="66" hidden="1" x14ac:dyDescent="0.2"/>
    <row r="81" spans="4:5" ht="15" x14ac:dyDescent="0.25">
      <c r="D81" s="9"/>
    </row>
    <row r="82" spans="4:5" ht="15" x14ac:dyDescent="0.25">
      <c r="D82" s="9"/>
    </row>
    <row r="83" spans="4:5" ht="15" x14ac:dyDescent="0.25">
      <c r="D83" s="9"/>
    </row>
    <row r="84" spans="4:5" ht="15" x14ac:dyDescent="0.25">
      <c r="D84" s="9"/>
      <c r="E84" s="29"/>
    </row>
    <row r="85" spans="4:5" ht="15" x14ac:dyDescent="0.25">
      <c r="D85" s="9"/>
    </row>
    <row r="86" spans="4:5" ht="15" x14ac:dyDescent="0.25">
      <c r="D86" s="9"/>
    </row>
    <row r="87" spans="4:5" ht="15" x14ac:dyDescent="0.25">
      <c r="D87" s="9"/>
    </row>
    <row r="88" spans="4:5" ht="15" x14ac:dyDescent="0.25">
      <c r="D88" s="9"/>
    </row>
  </sheetData>
  <mergeCells count="6">
    <mergeCell ref="B20:C20"/>
    <mergeCell ref="B1:E1"/>
    <mergeCell ref="B2:E2"/>
    <mergeCell ref="B3:E3"/>
    <mergeCell ref="B4:E4"/>
    <mergeCell ref="B5:E5"/>
  </mergeCells>
  <printOptions horizontalCentered="1"/>
  <pageMargins left="0.98425196850393704" right="0.98425196850393704" top="0.51181102362204722" bottom="0.74803149606299213" header="0" footer="0"/>
  <pageSetup scale="75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E3CF-34FA-4E0C-B045-70A168A3B609}">
  <sheetPr>
    <pageSetUpPr fitToPage="1"/>
  </sheetPr>
  <dimension ref="A1:J68"/>
  <sheetViews>
    <sheetView showGridLines="0" tabSelected="1" topLeftCell="B26" workbookViewId="0">
      <selection activeCell="D74" sqref="D74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25.85546875" style="10" customWidth="1"/>
    <col min="4" max="4" width="35.7109375" style="10" customWidth="1"/>
    <col min="5" max="5" width="12.7109375" style="4" bestFit="1" customWidth="1"/>
    <col min="6" max="16384" width="9.140625" style="4"/>
  </cols>
  <sheetData>
    <row r="1" spans="1:5" ht="72" customHeight="1" x14ac:dyDescent="0.2">
      <c r="A1" s="36"/>
      <c r="B1" s="37" t="s">
        <v>30</v>
      </c>
      <c r="C1" s="37"/>
      <c r="D1" s="37"/>
    </row>
    <row r="2" spans="1:5" x14ac:dyDescent="0.2">
      <c r="A2" s="38"/>
      <c r="B2" s="72" t="s">
        <v>0</v>
      </c>
      <c r="C2" s="72"/>
      <c r="D2" s="72"/>
    </row>
    <row r="3" spans="1:5" x14ac:dyDescent="0.2">
      <c r="A3" s="38"/>
      <c r="B3" s="68" t="s">
        <v>31</v>
      </c>
      <c r="C3" s="68"/>
      <c r="D3" s="68"/>
    </row>
    <row r="4" spans="1:5" ht="12.75" customHeight="1" x14ac:dyDescent="0.2">
      <c r="A4" s="38"/>
      <c r="B4" s="68" t="s">
        <v>32</v>
      </c>
      <c r="C4" s="68"/>
      <c r="D4" s="68"/>
    </row>
    <row r="5" spans="1:5" ht="12.75" customHeight="1" x14ac:dyDescent="0.2">
      <c r="A5" s="38"/>
      <c r="B5" s="68" t="s">
        <v>3</v>
      </c>
      <c r="C5" s="68"/>
      <c r="D5" s="68"/>
    </row>
    <row r="6" spans="1:5" ht="12.75" customHeight="1" x14ac:dyDescent="0.2">
      <c r="A6" s="38"/>
      <c r="B6" s="39"/>
      <c r="C6" s="39"/>
      <c r="D6" s="39"/>
    </row>
    <row r="7" spans="1:5" ht="28.9" customHeight="1" x14ac:dyDescent="0.2">
      <c r="A7" s="38"/>
      <c r="B7" s="37"/>
      <c r="C7" s="37"/>
      <c r="D7" s="40"/>
    </row>
    <row r="8" spans="1:5" ht="13.5" thickBot="1" x14ac:dyDescent="0.25">
      <c r="A8" s="38"/>
      <c r="B8" s="41" t="s">
        <v>33</v>
      </c>
      <c r="C8" s="41"/>
      <c r="D8" s="42">
        <f>+SUM(D9:D16)</f>
        <v>3774621.5500000003</v>
      </c>
      <c r="E8" s="43"/>
    </row>
    <row r="9" spans="1:5" ht="15.6" customHeight="1" thickTop="1" x14ac:dyDescent="0.2">
      <c r="A9" s="38"/>
      <c r="B9" s="44" t="s">
        <v>34</v>
      </c>
      <c r="C9" s="44"/>
      <c r="D9" s="45">
        <f>+[27]ER!T8</f>
        <v>3485172.5600000005</v>
      </c>
    </row>
    <row r="10" spans="1:5" ht="14.45" customHeight="1" x14ac:dyDescent="0.2">
      <c r="A10" s="38"/>
      <c r="B10" s="44" t="s">
        <v>35</v>
      </c>
      <c r="C10" s="44"/>
      <c r="D10" s="45">
        <f>+[27]ER!T9</f>
        <v>18520.78</v>
      </c>
    </row>
    <row r="11" spans="1:5" ht="12" customHeight="1" x14ac:dyDescent="0.2">
      <c r="A11" s="38"/>
      <c r="B11" s="44" t="s">
        <v>36</v>
      </c>
      <c r="C11" s="44"/>
      <c r="D11" s="45">
        <f>+[27]ER!T10</f>
        <v>143425.01999999999</v>
      </c>
    </row>
    <row r="12" spans="1:5" ht="15" customHeight="1" x14ac:dyDescent="0.2">
      <c r="A12" s="38"/>
      <c r="B12" s="44" t="s">
        <v>37</v>
      </c>
      <c r="C12" s="44"/>
      <c r="D12" s="45">
        <f>+[27]ER!T11</f>
        <v>0</v>
      </c>
    </row>
    <row r="13" spans="1:5" ht="15.6" customHeight="1" x14ac:dyDescent="0.2">
      <c r="A13" s="38"/>
      <c r="B13" s="44" t="s">
        <v>38</v>
      </c>
      <c r="C13" s="44"/>
      <c r="D13" s="45">
        <f>+[27]ER!T12</f>
        <v>4088.59</v>
      </c>
    </row>
    <row r="14" spans="1:5" x14ac:dyDescent="0.2">
      <c r="A14" s="38"/>
      <c r="B14" s="44" t="s">
        <v>39</v>
      </c>
      <c r="C14" s="44"/>
      <c r="D14" s="45">
        <f>+[27]ER!T13</f>
        <v>30050.66</v>
      </c>
    </row>
    <row r="15" spans="1:5" ht="15" customHeight="1" x14ac:dyDescent="0.2">
      <c r="A15" s="38"/>
      <c r="B15" s="44" t="s">
        <v>40</v>
      </c>
      <c r="C15" s="44"/>
      <c r="D15" s="45">
        <f>+[27]ER!T14</f>
        <v>0</v>
      </c>
    </row>
    <row r="16" spans="1:5" x14ac:dyDescent="0.2">
      <c r="A16" s="38"/>
      <c r="B16" s="44" t="s">
        <v>41</v>
      </c>
      <c r="C16" s="44"/>
      <c r="D16" s="45">
        <f>+[27]ER!T15</f>
        <v>93363.94</v>
      </c>
    </row>
    <row r="17" spans="1:4" x14ac:dyDescent="0.2">
      <c r="A17" s="38"/>
      <c r="B17" s="46"/>
      <c r="C17" s="46"/>
      <c r="D17" s="45"/>
    </row>
    <row r="18" spans="1:4" x14ac:dyDescent="0.2">
      <c r="A18" s="38"/>
      <c r="B18" s="41" t="s">
        <v>42</v>
      </c>
      <c r="C18" s="41"/>
      <c r="D18" s="47">
        <f>+D19+D23+D20+D21+D24+D22</f>
        <v>2223427.44</v>
      </c>
    </row>
    <row r="19" spans="1:4" x14ac:dyDescent="0.2">
      <c r="A19" s="38"/>
      <c r="B19" s="44" t="s">
        <v>43</v>
      </c>
      <c r="C19" s="44"/>
      <c r="D19" s="48">
        <f>+[27]ER!T18</f>
        <v>608520.63</v>
      </c>
    </row>
    <row r="20" spans="1:4" x14ac:dyDescent="0.2">
      <c r="A20" s="38"/>
      <c r="B20" s="44" t="s">
        <v>44</v>
      </c>
      <c r="C20" s="44"/>
      <c r="D20" s="48">
        <f>+[27]ER!T19</f>
        <v>56704.7</v>
      </c>
    </row>
    <row r="21" spans="1:4" x14ac:dyDescent="0.2">
      <c r="A21" s="38"/>
      <c r="B21" s="44" t="s">
        <v>45</v>
      </c>
      <c r="C21" s="44"/>
      <c r="D21" s="48">
        <f>+[27]ER!T20</f>
        <v>36875.370000000003</v>
      </c>
    </row>
    <row r="22" spans="1:4" x14ac:dyDescent="0.2">
      <c r="A22" s="38"/>
      <c r="B22" s="44" t="s">
        <v>46</v>
      </c>
      <c r="C22" s="44"/>
      <c r="D22" s="48">
        <f>+[27]ER!T21</f>
        <v>0</v>
      </c>
    </row>
    <row r="23" spans="1:4" ht="16.5" customHeight="1" x14ac:dyDescent="0.2">
      <c r="A23" s="38"/>
      <c r="B23" s="44" t="s">
        <v>41</v>
      </c>
      <c r="C23" s="44"/>
      <c r="D23" s="48">
        <f>+[27]ER!T22</f>
        <v>110788.72999999998</v>
      </c>
    </row>
    <row r="24" spans="1:4" ht="19.899999999999999" customHeight="1" x14ac:dyDescent="0.2">
      <c r="A24" s="38"/>
      <c r="B24" s="44" t="s">
        <v>47</v>
      </c>
      <c r="C24" s="41"/>
      <c r="D24" s="48">
        <f>+[27]ER!T24</f>
        <v>1410538.01</v>
      </c>
    </row>
    <row r="25" spans="1:4" x14ac:dyDescent="0.2">
      <c r="A25" s="38"/>
      <c r="B25" s="41" t="s">
        <v>48</v>
      </c>
      <c r="C25" s="41"/>
      <c r="D25" s="49">
        <f>+D8-D18</f>
        <v>1551194.1100000003</v>
      </c>
    </row>
    <row r="26" spans="1:4" x14ac:dyDescent="0.2">
      <c r="A26" s="38"/>
      <c r="B26" s="46"/>
      <c r="C26" s="46"/>
      <c r="D26" s="50"/>
    </row>
    <row r="27" spans="1:4" x14ac:dyDescent="0.2">
      <c r="A27" s="38"/>
      <c r="B27" s="41" t="s">
        <v>49</v>
      </c>
      <c r="C27" s="41"/>
      <c r="D27" s="47">
        <f>+SUM(D28:D30)</f>
        <v>1641280.4000000001</v>
      </c>
    </row>
    <row r="28" spans="1:4" ht="20.45" customHeight="1" x14ac:dyDescent="0.2">
      <c r="A28" s="38"/>
      <c r="B28" s="44" t="s">
        <v>50</v>
      </c>
      <c r="C28" s="44"/>
      <c r="D28" s="51">
        <f>+[27]ER!T29</f>
        <v>802135.29999999993</v>
      </c>
    </row>
    <row r="29" spans="1:4" ht="18" customHeight="1" x14ac:dyDescent="0.2">
      <c r="A29" s="38"/>
      <c r="B29" s="44" t="s">
        <v>51</v>
      </c>
      <c r="C29" s="44"/>
      <c r="D29" s="51">
        <f>+[27]ER!T30</f>
        <v>707555.55</v>
      </c>
    </row>
    <row r="30" spans="1:4" ht="15.6" customHeight="1" x14ac:dyDescent="0.2">
      <c r="A30" s="38"/>
      <c r="B30" s="44" t="s">
        <v>52</v>
      </c>
      <c r="C30" s="44"/>
      <c r="D30" s="51">
        <f>+[27]ER!T31</f>
        <v>131589.54999999999</v>
      </c>
    </row>
    <row r="31" spans="1:4" x14ac:dyDescent="0.2">
      <c r="A31" s="38"/>
      <c r="B31" s="46"/>
      <c r="C31" s="46"/>
    </row>
    <row r="32" spans="1:4" x14ac:dyDescent="0.2">
      <c r="A32" s="38"/>
      <c r="B32" s="41" t="s">
        <v>53</v>
      </c>
      <c r="C32" s="41"/>
      <c r="D32" s="52">
        <f>+D25-D27</f>
        <v>-90086.289999999804</v>
      </c>
    </row>
    <row r="33" spans="1:4" ht="29.25" customHeight="1" x14ac:dyDescent="0.2">
      <c r="A33" s="38"/>
      <c r="B33" s="53" t="s">
        <v>54</v>
      </c>
      <c r="C33" s="41"/>
      <c r="D33" s="54">
        <f>-[27]ER!T34</f>
        <v>191838.84000000003</v>
      </c>
    </row>
    <row r="34" spans="1:4" ht="12.6" customHeight="1" x14ac:dyDescent="0.2">
      <c r="A34" s="38"/>
      <c r="B34" s="44"/>
      <c r="C34" s="41"/>
      <c r="D34" s="55"/>
    </row>
    <row r="35" spans="1:4" ht="27.6" customHeight="1" x14ac:dyDescent="0.2">
      <c r="A35" s="38"/>
      <c r="B35" s="41" t="s">
        <v>55</v>
      </c>
      <c r="C35" s="41"/>
      <c r="D35" s="56">
        <f>+D32+D33</f>
        <v>101752.55000000022</v>
      </c>
    </row>
    <row r="36" spans="1:4" ht="18" customHeight="1" x14ac:dyDescent="0.2">
      <c r="A36" s="38"/>
      <c r="B36" s="57" t="s">
        <v>56</v>
      </c>
      <c r="C36" s="37"/>
      <c r="D36" s="58">
        <v>0</v>
      </c>
    </row>
    <row r="37" spans="1:4" ht="22.5" hidden="1" customHeight="1" x14ac:dyDescent="0.2">
      <c r="A37" s="38"/>
      <c r="B37" s="44" t="s">
        <v>57</v>
      </c>
      <c r="C37" s="41"/>
      <c r="D37" s="59">
        <v>0</v>
      </c>
    </row>
    <row r="38" spans="1:4" ht="20.25" customHeight="1" thickBot="1" x14ac:dyDescent="0.25">
      <c r="A38" s="38"/>
      <c r="B38" s="41" t="s">
        <v>58</v>
      </c>
      <c r="C38" s="41"/>
      <c r="D38" s="60">
        <f>+D35-D36</f>
        <v>101752.55000000022</v>
      </c>
    </row>
    <row r="39" spans="1:4" ht="13.5" thickTop="1" x14ac:dyDescent="0.2">
      <c r="A39" s="38"/>
      <c r="B39" s="46"/>
      <c r="C39" s="46"/>
      <c r="D39" s="61"/>
    </row>
    <row r="40" spans="1:4" x14ac:dyDescent="0.2">
      <c r="A40" s="38"/>
      <c r="B40" s="62"/>
      <c r="C40" s="62"/>
      <c r="D40" s="63">
        <f>+D38-[27]ER!T40</f>
        <v>2.3283064365386963E-10</v>
      </c>
    </row>
    <row r="41" spans="1:4" x14ac:dyDescent="0.2">
      <c r="A41" s="38"/>
      <c r="D41" s="67"/>
    </row>
    <row r="42" spans="1:4" ht="19.5" customHeight="1" x14ac:dyDescent="0.2">
      <c r="A42" s="38"/>
    </row>
    <row r="43" spans="1:4" ht="22.5" customHeight="1" x14ac:dyDescent="0.2">
      <c r="A43" s="38"/>
    </row>
    <row r="44" spans="1:4" x14ac:dyDescent="0.2">
      <c r="A44" s="38"/>
    </row>
    <row r="45" spans="1:4" x14ac:dyDescent="0.2">
      <c r="A45" s="38"/>
    </row>
    <row r="46" spans="1:4" x14ac:dyDescent="0.2">
      <c r="A46" s="38"/>
    </row>
    <row r="47" spans="1:4" x14ac:dyDescent="0.2">
      <c r="A47" s="38"/>
    </row>
    <row r="48" spans="1:4" x14ac:dyDescent="0.2">
      <c r="A48" s="38"/>
    </row>
    <row r="49" spans="1:10" x14ac:dyDescent="0.2">
      <c r="A49" s="38"/>
    </row>
    <row r="50" spans="1:10" ht="13.5" thickBot="1" x14ac:dyDescent="0.25">
      <c r="A50" s="64"/>
    </row>
    <row r="51" spans="1:10" x14ac:dyDescent="0.2">
      <c r="D51" s="65"/>
    </row>
    <row r="52" spans="1:10" x14ac:dyDescent="0.2">
      <c r="D52" s="65">
        <f>+D3</f>
        <v>0</v>
      </c>
    </row>
    <row r="53" spans="1:10" x14ac:dyDescent="0.2">
      <c r="D53" s="66"/>
    </row>
    <row r="58" spans="1:10" x14ac:dyDescent="0.2">
      <c r="E58" s="10"/>
      <c r="F58" s="10"/>
      <c r="G58" s="10"/>
      <c r="H58" s="10"/>
      <c r="I58" s="10"/>
      <c r="J58" s="10"/>
    </row>
    <row r="59" spans="1:10" x14ac:dyDescent="0.2">
      <c r="E59" s="10"/>
      <c r="F59" s="10"/>
      <c r="G59" s="10"/>
      <c r="H59" s="10"/>
      <c r="I59" s="10"/>
      <c r="J59" s="10"/>
    </row>
    <row r="60" spans="1:10" x14ac:dyDescent="0.2">
      <c r="E60" s="10"/>
      <c r="F60" s="10"/>
      <c r="G60" s="10"/>
      <c r="H60" s="10"/>
      <c r="I60" s="10"/>
      <c r="J60" s="10"/>
    </row>
    <row r="61" spans="1:10" x14ac:dyDescent="0.2">
      <c r="E61" s="10"/>
      <c r="F61" s="10"/>
      <c r="G61" s="10"/>
      <c r="H61" s="10"/>
      <c r="I61" s="10"/>
      <c r="J61" s="10"/>
    </row>
    <row r="62" spans="1:10" x14ac:dyDescent="0.2">
      <c r="E62" s="10"/>
      <c r="F62" s="10"/>
      <c r="G62" s="10"/>
      <c r="H62" s="10"/>
      <c r="I62" s="10"/>
      <c r="J62" s="10"/>
    </row>
    <row r="63" spans="1:10" x14ac:dyDescent="0.2">
      <c r="E63" s="10"/>
      <c r="F63" s="10"/>
      <c r="G63" s="10"/>
      <c r="H63" s="10"/>
      <c r="I63" s="10"/>
      <c r="J63" s="10"/>
    </row>
    <row r="64" spans="1:10" x14ac:dyDescent="0.2">
      <c r="E64" s="10"/>
      <c r="F64" s="10"/>
      <c r="G64" s="10"/>
      <c r="H64" s="10"/>
      <c r="I64" s="10"/>
      <c r="J64" s="10"/>
    </row>
    <row r="65" spans="5:10" x14ac:dyDescent="0.2">
      <c r="E65" s="10"/>
      <c r="F65" s="10"/>
      <c r="G65" s="10"/>
      <c r="H65" s="10"/>
      <c r="I65" s="10"/>
      <c r="J65" s="10"/>
    </row>
    <row r="66" spans="5:10" x14ac:dyDescent="0.2">
      <c r="E66" s="10"/>
      <c r="F66" s="10"/>
      <c r="G66" s="10"/>
      <c r="H66" s="10"/>
      <c r="I66" s="10"/>
      <c r="J66" s="10"/>
    </row>
    <row r="67" spans="5:10" x14ac:dyDescent="0.2">
      <c r="E67" s="10"/>
      <c r="F67" s="10"/>
      <c r="G67" s="10"/>
      <c r="H67" s="10"/>
      <c r="I67" s="10"/>
      <c r="J67" s="10"/>
    </row>
    <row r="68" spans="5:10" x14ac:dyDescent="0.2">
      <c r="E68" s="10"/>
      <c r="F68" s="10"/>
      <c r="G68" s="10"/>
      <c r="H68" s="10"/>
      <c r="I68" s="10"/>
      <c r="J68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ACUMULADO</vt:lpstr>
      <vt:lpstr>ER ACUMULADO</vt:lpstr>
      <vt:lpstr>'BALANCE ACUMULADO'!Área_de_impresión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 </dc:creator>
  <cp:lastModifiedBy>Walter Andres Piche Coreas </cp:lastModifiedBy>
  <cp:lastPrinted>2024-02-19T20:57:18Z</cp:lastPrinted>
  <dcterms:created xsi:type="dcterms:W3CDTF">2024-02-19T20:26:01Z</dcterms:created>
  <dcterms:modified xsi:type="dcterms:W3CDTF">2024-02-19T20:57:27Z</dcterms:modified>
</cp:coreProperties>
</file>