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BANCO\"/>
    </mc:Choice>
  </mc:AlternateContent>
  <xr:revisionPtr revIDLastSave="0" documentId="13_ncr:1_{1C392E28-2A64-411C-855B-3D57E449E5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G - ENE 2024" sheetId="1" r:id="rId1"/>
    <sheet name="ER - ENE 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H21" i="1"/>
  <c r="D20" i="1"/>
  <c r="E40" i="2" l="1"/>
  <c r="E36" i="2" l="1"/>
  <c r="E29" i="2"/>
  <c r="E18" i="2"/>
  <c r="E8" i="2"/>
  <c r="E27" i="2" l="1"/>
  <c r="E34" i="2" s="1"/>
  <c r="E44" i="2" s="1"/>
  <c r="H41" i="1"/>
  <c r="H34" i="1"/>
  <c r="H22" i="1"/>
  <c r="H15" i="1"/>
  <c r="D41" i="1"/>
  <c r="D29" i="1"/>
  <c r="D22" i="1"/>
  <c r="D13" i="1"/>
  <c r="H24" i="1" l="1"/>
  <c r="H36" i="1" s="1"/>
  <c r="H43" i="1" s="1"/>
  <c r="D36" i="1"/>
  <c r="D43" i="1" s="1"/>
</calcChain>
</file>

<file path=xl/sharedStrings.xml><?xml version="1.0" encoding="utf-8"?>
<sst xmlns="http://schemas.openxmlformats.org/spreadsheetml/2006/main" count="102" uniqueCount="95">
  <si>
    <t>BANCO DE AMERICA CENTRAL, S.A.</t>
  </si>
  <si>
    <t>Balance General</t>
  </si>
  <si>
    <t>Al 31 de enero de 2024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</si>
  <si>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</si>
  <si>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</si>
  <si>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</si>
  <si>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</si>
  <si>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</si>
  <si>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</si>
  <si>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</si>
  <si>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</si>
  <si>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</si>
  <si>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</si>
  <si>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</si>
  <si>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</si>
  <si>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</si>
  <si>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</si>
  <si>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</si>
  <si>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</si>
  <si>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</si>
  <si>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</si>
  <si>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</si>
  <si>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</si>
  <si>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</si>
  <si>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</si>
  <si>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</si>
  <si>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Pasivos de intermediación:</t>
  </si>
  <si>
    <t>Préstamos</t>
  </si>
  <si>
    <t>Obligaciones a la vista</t>
  </si>
  <si>
    <t>Titulos de emisión propia</t>
  </si>
  <si>
    <t>Reportos y otras obligaciones bursátiles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</si>
  <si>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</si>
  <si>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</si>
  <si>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</si>
  <si>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</si>
  <si>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</si>
  <si>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</si>
  <si>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</si>
  <si>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</si>
  <si>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</si>
  <si>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</si>
  <si>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</si>
  <si>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</si>
  <si>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</si>
  <si>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</si>
  <si>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</si>
  <si>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</si>
  <si>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</si>
  <si>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</si>
  <si>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</si>
  <si>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</si>
  <si>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</si>
  <si>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</si>
  <si>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</si>
  <si>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</si>
  <si>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</si>
  <si>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</si>
  <si>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Inversiones accionarias</t>
  </si>
  <si>
    <t>TOTAL ACTIVO Y CONTINGENCIAS</t>
  </si>
  <si>
    <t>Otro resultado integral acumulado</t>
  </si>
  <si>
    <t>TOTAL PASIVO, CAPITAL Y CONTENGENCIAS</t>
  </si>
  <si>
    <t>Depósitos</t>
  </si>
  <si>
    <t>Total pasivo</t>
  </si>
  <si>
    <t>Bienes recibidos en pago o adjudicados (neto)</t>
  </si>
  <si>
    <t>Estado de Resultados</t>
  </si>
  <si>
    <t>Del 1 de enero al 31 de enero de 2024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</si>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</sst>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0" fontId="1" fillId="0" borderId="0" xfId="0" applyNumberFormat="1" applyFont="1" applyAlignment="1">
      <alignment horizontal="right" vertical="center"/>
    </xf>
    <xf numFmtId="40" fontId="2" fillId="0" borderId="1" xfId="0" applyNumberFormat="1" applyFont="1" applyBorder="1" applyAlignment="1">
      <alignment horizontal="right" vertical="center"/>
    </xf>
    <xf numFmtId="40" fontId="2" fillId="0" borderId="2" xfId="0" applyNumberFormat="1" applyFont="1" applyBorder="1" applyAlignment="1">
      <alignment horizontal="right" vertical="center"/>
    </xf>
    <xf numFmtId="40" fontId="2" fillId="0" borderId="0" xfId="0" applyNumberFormat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40" fontId="2" fillId="0" borderId="3" xfId="0" applyNumberFormat="1" applyFont="1" applyBorder="1" applyAlignment="1">
      <alignment horizontal="right" vertical="center"/>
    </xf>
    <xf numFmtId="40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0" fontId="1" fillId="0" borderId="0" xfId="0" applyNumberFormat="1" applyFont="1" applyAlignment="1">
      <alignment horizontal="center" vertical="center"/>
    </xf>
    <xf numFmtId="40" fontId="1" fillId="0" borderId="0" xfId="0" applyNumberFormat="1" applyFont="1" applyFill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2:I55"/>
  <sheetViews>
    <sheetView showGridLines="0" tabSelected="1" topLeftCell="A12" workbookViewId="0">
      <selection activeCell="D21" sqref="D21"/>
    </sheetView>
  </sheetViews>
  <sheetFormatPr baseColWidth="10" defaultRowHeight="15" x14ac:dyDescent="0.25"/>
  <cols>
    <col min="1" max="1" width="2.7109375" style="1" customWidth="1"/>
    <col min="2" max="2" width="54.5703125" style="1" customWidth="1"/>
    <col min="3" max="3" width="2.7109375" style="1" customWidth="1"/>
    <col min="4" max="4" width="22.28515625" style="1" bestFit="1" customWidth="1"/>
    <col min="5" max="5" width="4.7109375" style="1" customWidth="1"/>
    <col min="6" max="6" width="53.85546875" style="1" bestFit="1" customWidth="1"/>
    <col min="7" max="7" width="2.7109375" style="1" customWidth="1"/>
    <col min="8" max="8" width="22.28515625" style="1" bestFit="1" customWidth="1"/>
    <col min="9" max="16384" width="11.42578125" style="1"/>
  </cols>
  <sheetData>
    <row r="2" spans="2:8" ht="15.75" x14ac:dyDescent="0.25">
      <c r="B2" s="16" t="s">
        <v>0</v>
      </c>
      <c r="C2" s="16"/>
      <c r="D2" s="16"/>
      <c r="E2" s="16"/>
      <c r="F2" s="16"/>
      <c r="G2" s="16"/>
      <c r="H2" s="16"/>
    </row>
    <row r="3" spans="2:8" ht="15.75" x14ac:dyDescent="0.25">
      <c r="B3" s="16" t="s">
        <v>1</v>
      </c>
      <c r="C3" s="16"/>
      <c r="D3" s="16"/>
      <c r="E3" s="16"/>
      <c r="F3" s="16"/>
      <c r="G3" s="16"/>
      <c r="H3" s="16"/>
    </row>
    <row r="4" spans="2:8" ht="15.75" x14ac:dyDescent="0.25">
      <c r="B4" s="16" t="s">
        <v>2</v>
      </c>
      <c r="C4" s="16"/>
      <c r="D4" s="16"/>
      <c r="E4" s="16"/>
      <c r="F4" s="16"/>
      <c r="G4" s="16"/>
      <c r="H4" s="16"/>
    </row>
    <row r="5" spans="2:8" ht="15.75" x14ac:dyDescent="0.25">
      <c r="B5" s="16" t="s">
        <v>3</v>
      </c>
      <c r="C5" s="16"/>
      <c r="D5" s="16"/>
      <c r="E5" s="16"/>
      <c r="F5" s="16"/>
      <c r="G5" s="16"/>
      <c r="H5" s="16"/>
    </row>
    <row r="7" spans="2:8" x14ac:dyDescent="0.25">
      <c r="B7" s="17" t="s">
        <v>4</v>
      </c>
      <c r="C7" s="17"/>
      <c r="D7" s="17"/>
      <c r="E7" s="3"/>
      <c r="F7" s="17" t="s">
        <v>5</v>
      </c>
      <c r="G7" s="17"/>
      <c r="H7" s="17"/>
    </row>
    <row r="8" spans="2:8" x14ac:dyDescent="0.25">
      <c r="D8" s="7"/>
      <c r="H8" s="7"/>
    </row>
    <row r="9" spans="2:8" x14ac:dyDescent="0.25">
      <c r="B9" s="4" t="s">
        <v>6</v>
      </c>
      <c r="D9" s="7"/>
      <c r="F9" s="4" t="s">
        <v>26</v>
      </c>
      <c r="H9" s="7"/>
    </row>
    <row r="10" spans="2:8" x14ac:dyDescent="0.25">
      <c r="B10" s="5" t="s">
        <v>7</v>
      </c>
      <c r="D10" s="7">
        <v>461099011.30000001</v>
      </c>
      <c r="F10" s="5" t="s">
        <v>61</v>
      </c>
      <c r="H10" s="7">
        <v>2530791390.9200001</v>
      </c>
    </row>
    <row r="11" spans="2:8" x14ac:dyDescent="0.25">
      <c r="B11" s="5" t="s">
        <v>8</v>
      </c>
      <c r="D11" s="7">
        <v>391118285.69</v>
      </c>
      <c r="F11" s="5" t="s">
        <v>27</v>
      </c>
      <c r="H11" s="7">
        <v>253485190.34999999</v>
      </c>
    </row>
    <row r="12" spans="2:8" x14ac:dyDescent="0.25">
      <c r="B12" s="5" t="s">
        <v>9</v>
      </c>
      <c r="D12" s="7">
        <v>2424750897.75</v>
      </c>
      <c r="F12" s="5" t="s">
        <v>28</v>
      </c>
      <c r="H12" s="7">
        <v>17439996.84</v>
      </c>
    </row>
    <row r="13" spans="2:8" x14ac:dyDescent="0.25">
      <c r="B13" s="4" t="s">
        <v>10</v>
      </c>
      <c r="D13" s="8">
        <f>SUM(D10:D12)</f>
        <v>3276968194.7399998</v>
      </c>
      <c r="F13" s="5" t="s">
        <v>29</v>
      </c>
      <c r="H13" s="7">
        <v>163190011.66999999</v>
      </c>
    </row>
    <row r="14" spans="2:8" x14ac:dyDescent="0.25">
      <c r="B14" s="5"/>
      <c r="D14" s="7"/>
      <c r="F14" s="5" t="s">
        <v>30</v>
      </c>
      <c r="H14" s="7">
        <v>0</v>
      </c>
    </row>
    <row r="15" spans="2:8" x14ac:dyDescent="0.25">
      <c r="B15" s="5"/>
      <c r="D15" s="7"/>
      <c r="F15" s="4" t="s">
        <v>31</v>
      </c>
      <c r="H15" s="8">
        <f>SUM(H10:H14)</f>
        <v>2964906589.7800002</v>
      </c>
    </row>
    <row r="16" spans="2:8" x14ac:dyDescent="0.25">
      <c r="B16" s="4" t="s">
        <v>11</v>
      </c>
      <c r="D16" s="7"/>
      <c r="F16" s="5"/>
      <c r="H16" s="7"/>
    </row>
    <row r="17" spans="2:8" x14ac:dyDescent="0.25">
      <c r="B17" s="5" t="s">
        <v>63</v>
      </c>
      <c r="D17" s="7">
        <v>494904.17000000004</v>
      </c>
      <c r="F17" s="4" t="s">
        <v>32</v>
      </c>
      <c r="H17" s="7"/>
    </row>
    <row r="18" spans="2:8" x14ac:dyDescent="0.25">
      <c r="B18" s="5" t="s">
        <v>57</v>
      </c>
      <c r="D18" s="7">
        <v>6935118.8099999996</v>
      </c>
      <c r="F18" s="5" t="s">
        <v>33</v>
      </c>
      <c r="H18" s="7">
        <v>15669478.109999657</v>
      </c>
    </row>
    <row r="19" spans="2:8" x14ac:dyDescent="0.25">
      <c r="B19" s="5" t="s">
        <v>12</v>
      </c>
      <c r="D19" s="7">
        <v>282778.78999999998</v>
      </c>
      <c r="F19" s="5" t="s">
        <v>34</v>
      </c>
      <c r="H19" s="7">
        <v>1699874.26</v>
      </c>
    </row>
    <row r="20" spans="2:8" x14ac:dyDescent="0.25">
      <c r="B20" s="5" t="s">
        <v>13</v>
      </c>
      <c r="D20" s="19">
        <f>-2317996.21+4739350.75</f>
        <v>2421354.54</v>
      </c>
      <c r="F20" s="5" t="s">
        <v>35</v>
      </c>
      <c r="H20" s="7">
        <v>11742052.74</v>
      </c>
    </row>
    <row r="21" spans="2:8" x14ac:dyDescent="0.25">
      <c r="B21" s="5" t="s">
        <v>14</v>
      </c>
      <c r="D21" s="19">
        <f>12180885.55-4739350.75</f>
        <v>7441534.8000000007</v>
      </c>
      <c r="F21" s="5" t="s">
        <v>36</v>
      </c>
      <c r="H21" s="19">
        <f>7534546.17</f>
        <v>7534546.1699999999</v>
      </c>
    </row>
    <row r="22" spans="2:8" x14ac:dyDescent="0.25">
      <c r="B22" s="4" t="s">
        <v>15</v>
      </c>
      <c r="D22" s="8">
        <f>SUM(D17:D21)</f>
        <v>17575691.109999999</v>
      </c>
      <c r="F22" s="4" t="s">
        <v>37</v>
      </c>
      <c r="H22" s="8">
        <f>SUM(H18:H21)</f>
        <v>36645951.279999658</v>
      </c>
    </row>
    <row r="23" spans="2:8" x14ac:dyDescent="0.25">
      <c r="B23" s="5"/>
      <c r="D23" s="7"/>
      <c r="F23" s="5"/>
      <c r="H23" s="7"/>
    </row>
    <row r="24" spans="2:8" x14ac:dyDescent="0.25">
      <c r="B24" s="5"/>
      <c r="D24" s="7"/>
      <c r="F24" s="4" t="s">
        <v>62</v>
      </c>
      <c r="H24" s="10">
        <f>H22+H15</f>
        <v>3001552541.0599999</v>
      </c>
    </row>
    <row r="25" spans="2:8" x14ac:dyDescent="0.25">
      <c r="B25" s="4" t="s">
        <v>16</v>
      </c>
      <c r="D25" s="7"/>
      <c r="F25" s="5"/>
      <c r="H25" s="7"/>
    </row>
    <row r="26" spans="2:8" x14ac:dyDescent="0.25">
      <c r="B26" s="5" t="s">
        <v>17</v>
      </c>
      <c r="D26" s="7">
        <v>12177684.359999999</v>
      </c>
      <c r="F26" s="4" t="s">
        <v>38</v>
      </c>
      <c r="H26" s="7"/>
    </row>
    <row r="27" spans="2:8" x14ac:dyDescent="0.25">
      <c r="B27" s="5" t="s">
        <v>18</v>
      </c>
      <c r="D27" s="7">
        <v>38696223.990000002</v>
      </c>
      <c r="F27" s="5" t="s">
        <v>39</v>
      </c>
      <c r="H27" s="7">
        <v>161000436</v>
      </c>
    </row>
    <row r="28" spans="2:8" x14ac:dyDescent="0.25">
      <c r="B28" s="5" t="s">
        <v>19</v>
      </c>
      <c r="D28" s="7">
        <v>1176774.8600000001</v>
      </c>
      <c r="F28" s="5" t="s">
        <v>40</v>
      </c>
      <c r="H28" s="7">
        <v>40250109</v>
      </c>
    </row>
    <row r="29" spans="2:8" x14ac:dyDescent="0.25">
      <c r="B29" s="4" t="s">
        <v>20</v>
      </c>
      <c r="D29" s="8">
        <f>SUM(D26:D28)</f>
        <v>52050683.210000001</v>
      </c>
      <c r="F29" s="5" t="s">
        <v>41</v>
      </c>
      <c r="H29" s="7">
        <v>116146510.2</v>
      </c>
    </row>
    <row r="30" spans="2:8" x14ac:dyDescent="0.25">
      <c r="B30" s="5"/>
      <c r="D30" s="7"/>
      <c r="F30" s="5" t="s">
        <v>42</v>
      </c>
      <c r="H30" s="7">
        <v>3507950.07</v>
      </c>
    </row>
    <row r="31" spans="2:8" x14ac:dyDescent="0.25">
      <c r="B31" s="5"/>
      <c r="D31" s="7"/>
      <c r="F31" s="5" t="s">
        <v>43</v>
      </c>
      <c r="H31" s="7">
        <v>23572616.050000001</v>
      </c>
    </row>
    <row r="32" spans="2:8" x14ac:dyDescent="0.25">
      <c r="B32" s="5"/>
      <c r="D32" s="7"/>
      <c r="F32" s="5" t="s">
        <v>44</v>
      </c>
      <c r="H32" s="7">
        <v>970702.24</v>
      </c>
    </row>
    <row r="33" spans="2:9" x14ac:dyDescent="0.25">
      <c r="B33" s="5"/>
      <c r="D33" s="7"/>
      <c r="F33" s="5" t="s">
        <v>59</v>
      </c>
      <c r="H33" s="7">
        <v>-520469.91</v>
      </c>
    </row>
    <row r="34" spans="2:9" x14ac:dyDescent="0.25">
      <c r="B34" s="5"/>
      <c r="D34" s="7"/>
      <c r="F34" s="4" t="s">
        <v>45</v>
      </c>
      <c r="H34" s="8">
        <f>SUM(H27:H33)</f>
        <v>344927853.64999998</v>
      </c>
    </row>
    <row r="35" spans="2:9" x14ac:dyDescent="0.25">
      <c r="B35" s="5"/>
      <c r="D35" s="7"/>
      <c r="F35" s="5"/>
      <c r="H35" s="7"/>
    </row>
    <row r="36" spans="2:9" x14ac:dyDescent="0.25">
      <c r="B36" s="4" t="s">
        <v>21</v>
      </c>
      <c r="D36" s="8">
        <f>D13+D22+D29</f>
        <v>3346594569.0599999</v>
      </c>
      <c r="F36" s="4" t="s">
        <v>46</v>
      </c>
      <c r="H36" s="8">
        <f>H34+H24</f>
        <v>3346480394.71</v>
      </c>
    </row>
    <row r="37" spans="2:9" x14ac:dyDescent="0.25">
      <c r="B37" s="5"/>
      <c r="D37" s="7"/>
      <c r="F37" s="5"/>
      <c r="H37" s="7"/>
    </row>
    <row r="38" spans="2:9" x14ac:dyDescent="0.25">
      <c r="B38" s="4" t="s">
        <v>22</v>
      </c>
      <c r="D38" s="7"/>
      <c r="F38" s="4" t="s">
        <v>47</v>
      </c>
      <c r="H38" s="7"/>
    </row>
    <row r="39" spans="2:9" x14ac:dyDescent="0.25">
      <c r="B39" s="5" t="s">
        <v>23</v>
      </c>
      <c r="D39" s="7">
        <v>64759332.170000002</v>
      </c>
      <c r="F39" s="5" t="s">
        <v>48</v>
      </c>
      <c r="H39" s="7">
        <v>62610021.969999999</v>
      </c>
    </row>
    <row r="40" spans="2:9" x14ac:dyDescent="0.25">
      <c r="B40" s="5" t="s">
        <v>24</v>
      </c>
      <c r="D40" s="7">
        <v>71459610.579999998</v>
      </c>
      <c r="F40" s="5" t="s">
        <v>49</v>
      </c>
      <c r="H40" s="7">
        <v>73723095.129999995</v>
      </c>
    </row>
    <row r="41" spans="2:9" x14ac:dyDescent="0.25">
      <c r="B41" s="4" t="s">
        <v>25</v>
      </c>
      <c r="D41" s="8">
        <f>SUM(D39:D40)</f>
        <v>136218942.75</v>
      </c>
      <c r="F41" s="4" t="s">
        <v>50</v>
      </c>
      <c r="H41" s="8">
        <f>SUM(H39:H40)</f>
        <v>136333117.09999999</v>
      </c>
    </row>
    <row r="42" spans="2:9" x14ac:dyDescent="0.25">
      <c r="B42" s="5"/>
      <c r="D42" s="7"/>
      <c r="F42" s="5"/>
      <c r="H42" s="7"/>
    </row>
    <row r="43" spans="2:9" ht="15.75" thickBot="1" x14ac:dyDescent="0.3">
      <c r="B43" s="4" t="s">
        <v>58</v>
      </c>
      <c r="D43" s="9">
        <f>D41+D36</f>
        <v>3482813511.8099999</v>
      </c>
      <c r="F43" s="4" t="s">
        <v>60</v>
      </c>
      <c r="H43" s="9">
        <f>H41+H36</f>
        <v>3482813511.8099999</v>
      </c>
      <c r="I43" s="18"/>
    </row>
    <row r="44" spans="2:9" ht="15.75" thickTop="1" x14ac:dyDescent="0.25">
      <c r="D44" s="7"/>
      <c r="H44" s="7"/>
    </row>
    <row r="45" spans="2:9" x14ac:dyDescent="0.25">
      <c r="D45" s="7"/>
      <c r="H45" s="7"/>
    </row>
    <row r="46" spans="2:9" x14ac:dyDescent="0.25">
      <c r="D46" s="7"/>
      <c r="H46" s="7"/>
    </row>
    <row r="49" spans="2:8" x14ac:dyDescent="0.25">
      <c r="B49" s="14" t="s">
        <v>51</v>
      </c>
      <c r="C49" s="14"/>
      <c r="D49" s="14"/>
      <c r="F49" s="14" t="s">
        <v>53</v>
      </c>
      <c r="G49" s="14"/>
      <c r="H49" s="14"/>
    </row>
    <row r="50" spans="2:8" x14ac:dyDescent="0.25">
      <c r="B50" s="15" t="s">
        <v>52</v>
      </c>
      <c r="C50" s="15"/>
      <c r="D50" s="15"/>
      <c r="F50" s="15" t="s">
        <v>54</v>
      </c>
      <c r="G50" s="15"/>
      <c r="H50" s="15"/>
    </row>
    <row r="54" spans="2:8" x14ac:dyDescent="0.25">
      <c r="B54" s="14" t="s">
        <v>55</v>
      </c>
      <c r="C54" s="14"/>
      <c r="D54" s="14"/>
      <c r="E54" s="14"/>
      <c r="F54" s="14"/>
      <c r="G54" s="14"/>
      <c r="H54" s="14"/>
    </row>
    <row r="55" spans="2:8" x14ac:dyDescent="0.25">
      <c r="B55" s="15" t="s">
        <v>56</v>
      </c>
      <c r="C55" s="15"/>
      <c r="D55" s="15"/>
      <c r="E55" s="15"/>
      <c r="F55" s="15"/>
      <c r="G55" s="15"/>
      <c r="H55" s="15"/>
    </row>
  </sheetData>
  <mergeCells count="12">
    <mergeCell ref="B2:H2"/>
    <mergeCell ref="B3:H3"/>
    <mergeCell ref="B4:H4"/>
    <mergeCell ref="B5:H5"/>
    <mergeCell ref="B7:D7"/>
    <mergeCell ref="F7:H7"/>
    <mergeCell ref="B54:H54"/>
    <mergeCell ref="B55:H55"/>
    <mergeCell ref="B49:D49"/>
    <mergeCell ref="B50:D50"/>
    <mergeCell ref="F49:H49"/>
    <mergeCell ref="F50:H50"/>
  </mergeCells>
  <printOptions horizontalCentered="1"/>
  <pageMargins left="0.70866141732283472" right="0.70866141732283472" top="0.31" bottom="0.32" header="0.31496062992125984" footer="0.31496062992125984"/>
  <pageSetup paperSize="256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2:E58"/>
  <sheetViews>
    <sheetView showGridLines="0" topLeftCell="A49" workbookViewId="0">
      <selection activeCell="B58" sqref="B58:E58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16" t="s">
        <v>0</v>
      </c>
      <c r="C2" s="16"/>
      <c r="D2" s="16"/>
      <c r="E2" s="16"/>
    </row>
    <row r="3" spans="2:5" ht="15.75" x14ac:dyDescent="0.25">
      <c r="B3" s="16" t="s">
        <v>64</v>
      </c>
      <c r="C3" s="16"/>
      <c r="D3" s="16"/>
      <c r="E3" s="16"/>
    </row>
    <row r="4" spans="2:5" ht="15.75" x14ac:dyDescent="0.25">
      <c r="B4" s="16" t="s">
        <v>65</v>
      </c>
      <c r="C4" s="16"/>
      <c r="D4" s="16"/>
      <c r="E4" s="16"/>
    </row>
    <row r="5" spans="2:5" ht="15.75" x14ac:dyDescent="0.25">
      <c r="B5" s="16" t="s">
        <v>3</v>
      </c>
      <c r="C5" s="16"/>
      <c r="D5" s="16"/>
      <c r="E5" s="16"/>
    </row>
    <row r="6" spans="2:5" x14ac:dyDescent="0.25">
      <c r="E6" s="7"/>
    </row>
    <row r="7" spans="2:5" x14ac:dyDescent="0.25">
      <c r="E7" s="7"/>
    </row>
    <row r="8" spans="2:5" x14ac:dyDescent="0.25">
      <c r="B8" s="11" t="s">
        <v>66</v>
      </c>
      <c r="E8" s="12">
        <f>SUM(E9:E15)</f>
        <v>27152806.869999997</v>
      </c>
    </row>
    <row r="9" spans="2:5" x14ac:dyDescent="0.25">
      <c r="B9" s="5" t="s">
        <v>67</v>
      </c>
      <c r="E9" s="7">
        <v>20414881.609999999</v>
      </c>
    </row>
    <row r="10" spans="2:5" x14ac:dyDescent="0.25">
      <c r="B10" s="5" t="s">
        <v>68</v>
      </c>
      <c r="E10" s="7">
        <v>1963490.5</v>
      </c>
    </row>
    <row r="11" spans="2:5" x14ac:dyDescent="0.25">
      <c r="B11" s="5" t="s">
        <v>69</v>
      </c>
      <c r="E11" s="7">
        <v>2428942.27</v>
      </c>
    </row>
    <row r="12" spans="2:5" x14ac:dyDescent="0.25">
      <c r="B12" s="5" t="s">
        <v>70</v>
      </c>
      <c r="E12" s="7">
        <v>16304</v>
      </c>
    </row>
    <row r="13" spans="2:5" x14ac:dyDescent="0.25">
      <c r="B13" s="5" t="s">
        <v>71</v>
      </c>
      <c r="E13" s="7">
        <v>469903.11</v>
      </c>
    </row>
    <row r="14" spans="2:5" x14ac:dyDescent="0.25">
      <c r="B14" s="5" t="s">
        <v>72</v>
      </c>
      <c r="E14" s="7">
        <v>554241.06999999995</v>
      </c>
    </row>
    <row r="15" spans="2:5" x14ac:dyDescent="0.25">
      <c r="B15" s="5" t="s">
        <v>73</v>
      </c>
      <c r="E15" s="7">
        <v>1305044.31</v>
      </c>
    </row>
    <row r="16" spans="2:5" x14ac:dyDescent="0.25">
      <c r="B16" s="5"/>
      <c r="E16" s="7"/>
    </row>
    <row r="17" spans="2:5" x14ac:dyDescent="0.25">
      <c r="B17" s="4" t="s">
        <v>74</v>
      </c>
      <c r="E17" s="7"/>
    </row>
    <row r="18" spans="2:5" x14ac:dyDescent="0.25">
      <c r="B18" s="4" t="s">
        <v>75</v>
      </c>
      <c r="E18" s="12">
        <f>SUM(E19:E23)</f>
        <v>8474248.3399999999</v>
      </c>
    </row>
    <row r="19" spans="2:5" x14ac:dyDescent="0.25">
      <c r="B19" s="5" t="s">
        <v>76</v>
      </c>
      <c r="E19" s="7">
        <v>5620408.4699999997</v>
      </c>
    </row>
    <row r="20" spans="2:5" x14ac:dyDescent="0.25">
      <c r="B20" s="5" t="s">
        <v>77</v>
      </c>
      <c r="E20" s="7">
        <v>1655044.83</v>
      </c>
    </row>
    <row r="21" spans="2:5" x14ac:dyDescent="0.25">
      <c r="B21" s="5" t="s">
        <v>78</v>
      </c>
      <c r="E21" s="7">
        <v>922676.6</v>
      </c>
    </row>
    <row r="22" spans="2:5" x14ac:dyDescent="0.25">
      <c r="B22" s="5" t="s">
        <v>79</v>
      </c>
      <c r="E22" s="7">
        <v>39125.160000000003</v>
      </c>
    </row>
    <row r="23" spans="2:5" x14ac:dyDescent="0.25">
      <c r="B23" s="5" t="s">
        <v>80</v>
      </c>
      <c r="E23" s="7">
        <v>236993.28000000003</v>
      </c>
    </row>
    <row r="24" spans="2:5" x14ac:dyDescent="0.25">
      <c r="B24" s="5"/>
      <c r="E24" s="7"/>
    </row>
    <row r="25" spans="2:5" x14ac:dyDescent="0.25">
      <c r="B25" s="5" t="s">
        <v>81</v>
      </c>
      <c r="E25" s="7">
        <v>5407307.21</v>
      </c>
    </row>
    <row r="26" spans="2:5" x14ac:dyDescent="0.25">
      <c r="B26" s="5"/>
      <c r="E26" s="13"/>
    </row>
    <row r="27" spans="2:5" x14ac:dyDescent="0.25">
      <c r="B27" s="4" t="s">
        <v>82</v>
      </c>
      <c r="E27" s="10">
        <f>+E8-E18-E25</f>
        <v>13271251.319999997</v>
      </c>
    </row>
    <row r="28" spans="2:5" x14ac:dyDescent="0.25">
      <c r="B28" s="5"/>
      <c r="E28" s="7"/>
    </row>
    <row r="29" spans="2:5" x14ac:dyDescent="0.25">
      <c r="B29" s="4" t="s">
        <v>83</v>
      </c>
      <c r="E29" s="12">
        <f>SUM(E30:E32)</f>
        <v>10730959.970000001</v>
      </c>
    </row>
    <row r="30" spans="2:5" x14ac:dyDescent="0.25">
      <c r="B30" s="5" t="s">
        <v>84</v>
      </c>
      <c r="E30" s="7">
        <v>4084886.22</v>
      </c>
    </row>
    <row r="31" spans="2:5" x14ac:dyDescent="0.25">
      <c r="B31" s="5" t="s">
        <v>85</v>
      </c>
      <c r="E31" s="7">
        <v>5783827.1699999999</v>
      </c>
    </row>
    <row r="32" spans="2:5" x14ac:dyDescent="0.25">
      <c r="B32" s="5" t="s">
        <v>86</v>
      </c>
      <c r="E32" s="7">
        <v>862246.58</v>
      </c>
    </row>
    <row r="33" spans="2:5" x14ac:dyDescent="0.25">
      <c r="B33" s="5"/>
      <c r="E33" s="13"/>
    </row>
    <row r="34" spans="2:5" x14ac:dyDescent="0.25">
      <c r="B34" s="4" t="s">
        <v>87</v>
      </c>
      <c r="E34" s="10">
        <f>+E27-E29</f>
        <v>2540291.3499999959</v>
      </c>
    </row>
    <row r="35" spans="2:5" x14ac:dyDescent="0.25">
      <c r="B35" s="5"/>
      <c r="E35" s="7"/>
    </row>
    <row r="36" spans="2:5" x14ac:dyDescent="0.25">
      <c r="B36" s="4" t="s">
        <v>88</v>
      </c>
      <c r="E36" s="12">
        <f>SUM(E37:E38)</f>
        <v>1456040.1400000001</v>
      </c>
    </row>
    <row r="37" spans="2:5" x14ac:dyDescent="0.25">
      <c r="B37" s="5" t="s">
        <v>89</v>
      </c>
      <c r="E37" s="7">
        <v>1492326.54</v>
      </c>
    </row>
    <row r="38" spans="2:5" x14ac:dyDescent="0.25">
      <c r="B38" s="5" t="s">
        <v>90</v>
      </c>
      <c r="E38" s="7">
        <v>-36286.399999999994</v>
      </c>
    </row>
    <row r="39" spans="2:5" x14ac:dyDescent="0.25">
      <c r="B39" s="5"/>
      <c r="E39" s="13"/>
    </row>
    <row r="40" spans="2:5" x14ac:dyDescent="0.25">
      <c r="B40" s="4" t="s">
        <v>91</v>
      </c>
      <c r="E40" s="10">
        <f>+E34+E36</f>
        <v>3996331.489999996</v>
      </c>
    </row>
    <row r="41" spans="2:5" x14ac:dyDescent="0.25">
      <c r="B41" s="5"/>
      <c r="E41" s="7"/>
    </row>
    <row r="42" spans="2:5" x14ac:dyDescent="0.25">
      <c r="B42" s="5" t="s">
        <v>92</v>
      </c>
      <c r="E42" s="13">
        <v>-488381.42</v>
      </c>
    </row>
    <row r="43" spans="2:5" ht="4.5" customHeight="1" x14ac:dyDescent="0.25">
      <c r="B43" s="5"/>
      <c r="E43" s="7"/>
    </row>
    <row r="44" spans="2:5" x14ac:dyDescent="0.25">
      <c r="B44" s="4" t="s">
        <v>93</v>
      </c>
      <c r="E44" s="10">
        <f>+E40+E42</f>
        <v>3507950.0699999961</v>
      </c>
    </row>
    <row r="45" spans="2:5" x14ac:dyDescent="0.25">
      <c r="B45" s="5"/>
      <c r="E45" s="6"/>
    </row>
    <row r="46" spans="2:5" x14ac:dyDescent="0.25">
      <c r="B46" s="5"/>
      <c r="E46" s="6"/>
    </row>
    <row r="47" spans="2:5" x14ac:dyDescent="0.25">
      <c r="B47" s="5"/>
      <c r="E47" s="6"/>
    </row>
    <row r="48" spans="2:5" x14ac:dyDescent="0.25">
      <c r="B48" s="5"/>
      <c r="E48" s="6"/>
    </row>
    <row r="49" spans="2:5" x14ac:dyDescent="0.25">
      <c r="B49" s="5"/>
      <c r="E49" s="6"/>
    </row>
    <row r="50" spans="2:5" x14ac:dyDescent="0.25">
      <c r="B50" s="1" t="s">
        <v>94</v>
      </c>
      <c r="C50" s="14" t="s">
        <v>53</v>
      </c>
      <c r="D50" s="14"/>
      <c r="E50" s="14"/>
    </row>
    <row r="51" spans="2:5" x14ac:dyDescent="0.25">
      <c r="B51" s="2" t="s">
        <v>52</v>
      </c>
      <c r="C51" s="15" t="s">
        <v>54</v>
      </c>
      <c r="D51" s="15"/>
      <c r="E51" s="15"/>
    </row>
    <row r="57" spans="2:5" x14ac:dyDescent="0.25">
      <c r="B57" s="14" t="s">
        <v>55</v>
      </c>
      <c r="C57" s="14"/>
      <c r="D57" s="14"/>
      <c r="E57" s="14"/>
    </row>
    <row r="58" spans="2:5" x14ac:dyDescent="0.25">
      <c r="B58" s="15" t="s">
        <v>56</v>
      </c>
      <c r="C58" s="15"/>
      <c r="D58" s="15"/>
      <c r="E58" s="15"/>
    </row>
  </sheetData>
  <mergeCells count="8">
    <mergeCell ref="B58:E58"/>
    <mergeCell ref="C50:E50"/>
    <mergeCell ref="C51:E51"/>
    <mergeCell ref="B57:E57"/>
    <mergeCell ref="B2:E2"/>
    <mergeCell ref="B3:E3"/>
    <mergeCell ref="B4:E4"/>
    <mergeCell ref="B5:E5"/>
  </mergeCells>
  <printOptions horizontalCentered="1"/>
  <pageMargins left="0.70866141732283472" right="0.70866141732283472" top="0.48" bottom="0.52" header="0.31496062992125984" footer="0.31496062992125984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 - ENE 2024</vt:lpstr>
      <vt:lpstr>ER - ENE 2024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2024-02-13T21:02:34Z</cp:lastPrinted>
  <dcterms:created xsi:type="dcterms:W3CDTF">2024-02-12T17:07:16Z</dcterms:created>
  <dcterms:modified xsi:type="dcterms:W3CDTF">2024-02-13T21:02:56Z</dcterms:modified>
</cp:coreProperties>
</file>