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12. DICIEMBRE/"/>
    </mc:Choice>
  </mc:AlternateContent>
  <xr:revisionPtr revIDLastSave="582" documentId="13_ncr:1_{918CF8D4-7B9C-4523-9E48-4AC7EDD7BC25}" xr6:coauthVersionLast="47" xr6:coauthVersionMax="47" xr10:uidLastSave="{7D204F65-1A6C-4997-A3F2-5B3F146F081B}"/>
  <bookViews>
    <workbookView xWindow="-120" yWindow="-120" windowWidth="29040" windowHeight="1584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Gral'!$A$1:$E$78</definedName>
    <definedName name="_xlnm.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E50" i="1" l="1"/>
  <c r="E48" i="1"/>
  <c r="E43" i="1"/>
  <c r="E47" i="1"/>
  <c r="D50" i="1"/>
  <c r="D49" i="1"/>
  <c r="E49" i="1" s="1"/>
  <c r="E32" i="1"/>
  <c r="D34" i="1"/>
  <c r="E34" i="1" s="1"/>
  <c r="E17" i="1"/>
  <c r="E16" i="1"/>
  <c r="E15" i="1"/>
  <c r="E11" i="1"/>
  <c r="D17" i="1"/>
  <c r="E36" i="1" l="1"/>
  <c r="E33" i="1"/>
  <c r="E27" i="1"/>
  <c r="G32" i="5"/>
  <c r="G24" i="5"/>
  <c r="G30" i="5"/>
  <c r="G31" i="5"/>
  <c r="G33" i="5"/>
  <c r="G35" i="5"/>
  <c r="G36" i="5"/>
  <c r="G37" i="5"/>
  <c r="G38" i="5"/>
  <c r="G39" i="5"/>
  <c r="G40" i="5"/>
  <c r="G41" i="5"/>
  <c r="D68" i="1"/>
  <c r="D39" i="6"/>
  <c r="D37" i="1"/>
  <c r="D20" i="5"/>
  <c r="G20" i="5" s="1"/>
  <c r="D32" i="5"/>
  <c r="D58" i="1"/>
  <c r="D62" i="1" s="1"/>
  <c r="D13" i="5"/>
  <c r="G13" i="5" s="1"/>
  <c r="D20" i="6"/>
  <c r="D67" i="1"/>
  <c r="D66" i="1"/>
  <c r="G12" i="5"/>
  <c r="D38" i="1" l="1"/>
  <c r="E37" i="1"/>
  <c r="D21" i="5"/>
  <c r="D26" i="5" s="1"/>
  <c r="D69" i="1"/>
  <c r="D72" i="1" s="1"/>
  <c r="G17" i="5"/>
  <c r="G18" i="5"/>
  <c r="G19" i="5"/>
  <c r="G29" i="5"/>
  <c r="G11" i="5"/>
  <c r="E71" i="1"/>
  <c r="E70" i="1"/>
  <c r="E68" i="1"/>
  <c r="E67" i="1"/>
  <c r="E66" i="1"/>
  <c r="E60" i="1"/>
  <c r="E59" i="1"/>
  <c r="E57" i="1"/>
  <c r="E56" i="1"/>
  <c r="E55" i="1"/>
  <c r="E45" i="1"/>
  <c r="E41" i="1"/>
  <c r="E31" i="1"/>
  <c r="E30" i="1"/>
  <c r="E28" i="1"/>
  <c r="E22" i="1"/>
  <c r="E21" i="1"/>
  <c r="E20" i="1"/>
  <c r="E19" i="1"/>
  <c r="E14" i="1"/>
  <c r="E13" i="1"/>
  <c r="E12" i="1"/>
  <c r="E10" i="1"/>
  <c r="E9" i="1"/>
  <c r="D23" i="1"/>
  <c r="D24" i="1" s="1"/>
  <c r="E24" i="1" s="1"/>
  <c r="D51" i="1" l="1"/>
  <c r="E51" i="1" s="1"/>
  <c r="E38" i="1"/>
  <c r="D34" i="5"/>
  <c r="G26" i="5"/>
  <c r="E23" i="1"/>
  <c r="D13" i="6"/>
  <c r="D21" i="6" s="1"/>
  <c r="D27" i="6" s="1"/>
  <c r="D32" i="6" s="1"/>
  <c r="D42" i="5" l="1"/>
  <c r="G42" i="5" s="1"/>
  <c r="G34" i="5"/>
  <c r="G21" i="5"/>
  <c r="E62" i="1"/>
  <c r="D47" i="6" l="1"/>
  <c r="E72" i="1"/>
  <c r="E58" i="1" l="1"/>
  <c r="E69" i="1" l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<sst xmlns="http://schemas.openxmlformats.org/spreadsheetml/2006/main" count="147" uniqueCount="101">
  <si>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</si>
  <si>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</si>
  <si>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</si>
  <si>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</si>
  <si>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</si>
  <si>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</si>
  <si>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</si>
  <si>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</si>
  <si>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</si>
  <si>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</si>
  <si>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</si>
  <si>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</si>
  <si>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</si>
  <si>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</si>
  <si>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</si>
  <si>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</si>
  <si>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</si>
  <si>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</si>
  <si>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</si>
  <si>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</si>
  <si>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</si>
  <si>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</si>
  <si>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</si>
  <si>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</si>
  <si>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</si>
  <si>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</si>
  <si>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</si>
  <si>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</si>
  <si>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</si>
  <si>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</si>
  <si>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</si>
  <si>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</si>
  <si>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</si>
  <si>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</si>
  <si>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</si>
  <si>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</si>
  <si>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</si>
  <si>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</si>
  <si>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</si>
  <si>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</si>
  <si>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</si>
  <si>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</si>
  <si>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</si>
  <si>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</si>
  <si>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</si>
  <si>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</si>
  <si>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</si>
  <si>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</si>
  <si>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</si>
  <si>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</si>
  <si>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</si>
  <si>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</si>
  <si>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</si>
  <si>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</si>
  <si>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</si>
  <si>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</si>
  <si>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</si>
  <si>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</si>
  <si>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</si>
  <si>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</si>
  <si>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</si>
  <si>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</si>
  <si>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</si>
  <si>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</si>
  <si>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</si>
  <si>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</si>
  <si>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</si>
  <si>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</si>
  <si>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</si>
  <si>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</si>
  <si>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</si>
  <si>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</si>
  <si>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</si>
  <si>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</si>
  <si>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</si>
  <si>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</si>
  <si>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</si>
  <si>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</si>
  <si>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</si>
  <si>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</si>
  <si>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</si>
  <si>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</si>
  <si>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</si>
  <si>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</si>
  <si>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</si>
  <si>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</si>
  <si>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</si>
  <si>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</si>
  <si>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</si>
  <si>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</si>
  <si>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Gastos por obligaciones con instituciones finanieros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</si>
  <si>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</si>
  <si>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</si>
  <si>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</si>
  <si>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</si>
  <si>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</si>
  <si>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</si>
  <si>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</si>
  <si>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Periodo del 1 al 31 de diciembre de 2023</t>
  </si>
  <si>
    <t>Balance General al 31 de diciembre de 2023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</si>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</sst>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view="pageBreakPreview" topLeftCell="B17" zoomScale="106" zoomScaleNormal="100" zoomScaleSheetLayoutView="106" workbookViewId="0">
      <selection activeCell="E6" sqref="E6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1.42578125" customWidth="1"/>
    <col min="8" max="8" width="13" customWidth="1"/>
  </cols>
  <sheetData>
    <row r="1" spans="1:5">
      <c r="B1" s="18" t="s">
        <v>0</v>
      </c>
      <c r="C1" s="18"/>
      <c r="D1" s="18"/>
      <c r="E1" s="18"/>
    </row>
    <row r="2" spans="1:5">
      <c r="B2" s="19" t="s">
        <v>25</v>
      </c>
      <c r="C2" s="19"/>
      <c r="D2" s="19"/>
      <c r="E2" s="19"/>
    </row>
    <row r="3" spans="1:5">
      <c r="B3" s="19" t="s">
        <v>36</v>
      </c>
      <c r="C3" s="19"/>
      <c r="D3" s="19"/>
      <c r="E3" s="19"/>
    </row>
    <row r="4" spans="1:5">
      <c r="B4" s="19" t="s">
        <v>99</v>
      </c>
      <c r="C4" s="19"/>
      <c r="D4" s="19"/>
      <c r="E4" s="19"/>
    </row>
    <row r="5" spans="1:5">
      <c r="B5" s="19" t="s">
        <v>100</v>
      </c>
      <c r="C5" s="19"/>
      <c r="D5" s="19"/>
      <c r="E5" s="19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130906.81</v>
      </c>
      <c r="E10" s="3">
        <f t="shared" ref="E10:E72" si="0">ROUND((D10/1000),2)</f>
        <v>130.91</v>
      </c>
    </row>
    <row r="11" spans="1:5" ht="12" customHeight="1">
      <c r="A11">
        <v>113</v>
      </c>
      <c r="B11" t="s">
        <v>22</v>
      </c>
      <c r="D11" s="3">
        <v>1897377.32</v>
      </c>
      <c r="E11" s="3">
        <f>ROUND((D11/1000),2)-0.01</f>
        <v>1897.3700000000001</v>
      </c>
    </row>
    <row r="12" spans="1:5" ht="12" customHeight="1">
      <c r="B12" t="s">
        <v>41</v>
      </c>
      <c r="D12" s="3">
        <v>179858.95</v>
      </c>
      <c r="E12" s="3">
        <f t="shared" si="0"/>
        <v>179.86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2046.84</v>
      </c>
      <c r="E14" s="3">
        <f t="shared" si="0"/>
        <v>2.0499999999999998</v>
      </c>
    </row>
    <row r="15" spans="1:5" ht="12" customHeight="1">
      <c r="A15">
        <v>118</v>
      </c>
      <c r="B15" t="s">
        <v>20</v>
      </c>
      <c r="D15" s="3">
        <v>34027.15</v>
      </c>
      <c r="E15" s="3">
        <f>ROUND((D15/1000),2)</f>
        <v>34.03</v>
      </c>
    </row>
    <row r="16" spans="1:5" ht="11.25" customHeight="1">
      <c r="A16">
        <v>119</v>
      </c>
      <c r="B16" t="s">
        <v>19</v>
      </c>
      <c r="D16" s="4">
        <v>3208.14</v>
      </c>
      <c r="E16" s="4">
        <f>ROUND((D16/1000),2)</f>
        <v>3.21</v>
      </c>
    </row>
    <row r="17" spans="1:5" ht="15" customHeight="1">
      <c r="B17" s="1"/>
      <c r="C17" s="1"/>
      <c r="D17" s="8">
        <f>SUM(D9:D16)</f>
        <v>2247675.21</v>
      </c>
      <c r="E17" s="8">
        <f>ROUND((D17/1000),2)</f>
        <v>2247.6799999999998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265505.68</v>
      </c>
      <c r="E19" s="3">
        <f t="shared" si="0"/>
        <v>265.51</v>
      </c>
    </row>
    <row r="20" spans="1:5" ht="12" customHeight="1">
      <c r="A20">
        <v>121</v>
      </c>
      <c r="B20" t="s">
        <v>7</v>
      </c>
      <c r="D20" s="3">
        <v>32918.49</v>
      </c>
      <c r="E20" s="3">
        <f t="shared" si="0"/>
        <v>32.92</v>
      </c>
    </row>
    <row r="21" spans="1:5" ht="12" customHeight="1">
      <c r="B21" t="s">
        <v>63</v>
      </c>
      <c r="C21" s="14"/>
      <c r="D21" s="3">
        <v>3861.35</v>
      </c>
      <c r="E21" s="3">
        <f t="shared" si="0"/>
        <v>3.86</v>
      </c>
    </row>
    <row r="22" spans="1:5" ht="12" customHeight="1">
      <c r="A22">
        <v>125</v>
      </c>
      <c r="B22" t="s">
        <v>8</v>
      </c>
      <c r="D22" s="4">
        <v>1594.76</v>
      </c>
      <c r="E22" s="4">
        <f t="shared" si="0"/>
        <v>1.59</v>
      </c>
    </row>
    <row r="23" spans="1:5" ht="13.5" customHeight="1">
      <c r="B23" s="1"/>
      <c r="C23" s="1"/>
      <c r="D23" s="8">
        <f>SUM(D19:D22)</f>
        <v>303880.27999999997</v>
      </c>
      <c r="E23" s="8">
        <f t="shared" si="0"/>
        <v>303.88</v>
      </c>
    </row>
    <row r="24" spans="1:5" ht="15" customHeight="1" thickBot="1">
      <c r="B24" s="1" t="s">
        <v>9</v>
      </c>
      <c r="C24" s="1"/>
      <c r="D24" s="7">
        <f>D17+D23</f>
        <v>2551555.4899999998</v>
      </c>
      <c r="E24" s="7">
        <f>ROUND((D24/1000),2)</f>
        <v>2551.56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95</v>
      </c>
      <c r="C27" s="1"/>
      <c r="D27" s="3">
        <v>1056.56</v>
      </c>
      <c r="E27" s="3">
        <f t="shared" si="0"/>
        <v>1.06</v>
      </c>
    </row>
    <row r="28" spans="1:5" ht="12" customHeight="1">
      <c r="A28">
        <v>213</v>
      </c>
      <c r="B28" t="s">
        <v>96</v>
      </c>
      <c r="D28" s="3">
        <v>37897.01</v>
      </c>
      <c r="E28" s="3">
        <f t="shared" si="0"/>
        <v>37.9</v>
      </c>
    </row>
    <row r="29" spans="1:5" ht="12" hidden="1" customHeight="1">
      <c r="B29" t="s">
        <v>94</v>
      </c>
      <c r="D29" s="3">
        <v>0</v>
      </c>
      <c r="E29" s="3"/>
    </row>
    <row r="30" spans="1:5" ht="12" customHeight="1">
      <c r="B30" t="s">
        <v>18</v>
      </c>
      <c r="D30" s="3">
        <v>43630.36</v>
      </c>
      <c r="E30" s="3">
        <f t="shared" si="0"/>
        <v>43.63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152004.25</v>
      </c>
      <c r="E32" s="3">
        <f>ROUND((D32/1000),2)</f>
        <v>152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234588.18</v>
      </c>
      <c r="E34" s="8">
        <f>ROUND((D34/1000),2)</f>
        <v>234.59</v>
      </c>
    </row>
    <row r="35" spans="1:5" ht="12" customHeight="1">
      <c r="B35" s="1" t="s">
        <v>91</v>
      </c>
      <c r="D35" s="3"/>
      <c r="E35" s="3"/>
    </row>
    <row r="36" spans="1:5" ht="12" customHeight="1">
      <c r="B36" t="s">
        <v>97</v>
      </c>
      <c r="D36" s="3">
        <v>181219.64</v>
      </c>
      <c r="E36" s="3">
        <f t="shared" si="0"/>
        <v>181.22</v>
      </c>
    </row>
    <row r="37" spans="1:5" ht="12" customHeight="1">
      <c r="D37" s="8">
        <f>+D36</f>
        <v>181219.64</v>
      </c>
      <c r="E37" s="8">
        <f>ROUND((D37/1000),2)</f>
        <v>181.22</v>
      </c>
    </row>
    <row r="38" spans="1:5" ht="13.5" customHeight="1">
      <c r="B38" s="1" t="s">
        <v>59</v>
      </c>
      <c r="C38" s="1"/>
      <c r="D38" s="8">
        <f>+D37+D34</f>
        <v>415807.82</v>
      </c>
      <c r="E38" s="8">
        <f>ROUND((D38/1000),2)</f>
        <v>415.81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1300000</v>
      </c>
      <c r="E41" s="3">
        <f t="shared" si="0"/>
        <v>1300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260000</v>
      </c>
      <c r="E43" s="3">
        <f>ROUND((D43/1000),2)</f>
        <v>260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225512.97</v>
      </c>
      <c r="E47" s="3">
        <f>ROUND((D47/1000),2)</f>
        <v>225.51</v>
      </c>
    </row>
    <row r="48" spans="1:5" ht="12" customHeight="1">
      <c r="A48">
        <v>341</v>
      </c>
      <c r="B48" t="s">
        <v>15</v>
      </c>
      <c r="D48" s="4">
        <v>350234.7</v>
      </c>
      <c r="E48" s="4">
        <f>ROUND((D48/1000),2)+0.01</f>
        <v>350.24</v>
      </c>
    </row>
    <row r="49" spans="2:8" ht="13.5" customHeight="1">
      <c r="D49" s="3">
        <f>SUM(D47:D48)</f>
        <v>575747.67000000004</v>
      </c>
      <c r="E49" s="3">
        <f>ROUND((D49/1000),2)</f>
        <v>575.75</v>
      </c>
    </row>
    <row r="50" spans="2:8" ht="13.5" customHeight="1">
      <c r="B50" s="1" t="s">
        <v>60</v>
      </c>
      <c r="C50" s="1"/>
      <c r="D50" s="6">
        <f>SUM(D41:D48)</f>
        <v>2135747.67</v>
      </c>
      <c r="E50" s="6">
        <f>ROUND((D50/1000),2)</f>
        <v>2135.75</v>
      </c>
    </row>
    <row r="51" spans="2:8" ht="15" customHeight="1" thickBot="1">
      <c r="B51" s="1" t="s">
        <v>16</v>
      </c>
      <c r="C51" s="1"/>
      <c r="D51" s="7">
        <f>D38+D50</f>
        <v>2551555.4899999998</v>
      </c>
      <c r="E51" s="7">
        <f>ROUND((D51/1000),2)</f>
        <v>2551.56</v>
      </c>
      <c r="G51" s="10"/>
      <c r="H51" s="3"/>
    </row>
    <row r="52" spans="2:8" ht="6.75" customHeight="1">
      <c r="B52" s="1"/>
      <c r="C52" s="1"/>
      <c r="D52" s="5"/>
      <c r="E52" s="5"/>
    </row>
    <row r="53" spans="2:8" ht="12" customHeight="1">
      <c r="B53" s="1" t="s">
        <v>53</v>
      </c>
      <c r="C53" s="1"/>
      <c r="D53" s="5"/>
      <c r="E53" s="5"/>
    </row>
    <row r="54" spans="2:8">
      <c r="B54" s="1" t="s">
        <v>54</v>
      </c>
      <c r="C54" s="1"/>
      <c r="D54" s="5"/>
      <c r="E54" s="5"/>
    </row>
    <row r="55" spans="2:8">
      <c r="B55" t="s">
        <v>77</v>
      </c>
      <c r="C55" s="1"/>
      <c r="D55" s="3">
        <v>73400.89</v>
      </c>
      <c r="E55" s="3">
        <f t="shared" si="0"/>
        <v>73.400000000000006</v>
      </c>
    </row>
    <row r="56" spans="2:8" hidden="1">
      <c r="B56" t="s">
        <v>61</v>
      </c>
      <c r="C56" s="1"/>
      <c r="D56" s="3">
        <v>0</v>
      </c>
      <c r="E56" s="3">
        <f t="shared" si="0"/>
        <v>0</v>
      </c>
    </row>
    <row r="57" spans="2:8">
      <c r="B57" t="s">
        <v>55</v>
      </c>
      <c r="D57" s="3">
        <v>177548922.5</v>
      </c>
      <c r="E57" s="3">
        <f t="shared" si="0"/>
        <v>177548.92</v>
      </c>
    </row>
    <row r="58" spans="2:8" ht="13.5" hidden="1" customHeight="1">
      <c r="B58" s="1"/>
      <c r="C58" s="1"/>
      <c r="D58" s="8">
        <f>SUM(D55:D57)</f>
        <v>177622323.38999999</v>
      </c>
      <c r="E58" s="8">
        <f t="shared" si="0"/>
        <v>177622.32</v>
      </c>
    </row>
    <row r="59" spans="2:8" ht="9.75" hidden="1" customHeight="1">
      <c r="B59" s="1" t="s">
        <v>71</v>
      </c>
      <c r="C59" s="1"/>
      <c r="D59" s="5"/>
      <c r="E59" s="5">
        <f t="shared" si="0"/>
        <v>0</v>
      </c>
    </row>
    <row r="60" spans="2:8" ht="15" hidden="1" customHeight="1">
      <c r="B60" t="s">
        <v>88</v>
      </c>
      <c r="C60" s="1"/>
      <c r="D60" s="3"/>
      <c r="E60" s="3">
        <f t="shared" si="0"/>
        <v>0</v>
      </c>
    </row>
    <row r="61" spans="2:8" ht="5.25" hidden="1" customHeight="1">
      <c r="C61" s="1"/>
      <c r="D61" s="3"/>
      <c r="E61" s="3"/>
    </row>
    <row r="62" spans="2:8" ht="14.25" customHeight="1">
      <c r="B62" s="1" t="s">
        <v>72</v>
      </c>
      <c r="C62" s="1"/>
      <c r="D62" s="8">
        <f>SUM(D58:D60)</f>
        <v>177622323.38999999</v>
      </c>
      <c r="E62" s="8">
        <f t="shared" si="0"/>
        <v>177622.32</v>
      </c>
    </row>
    <row r="63" spans="2:8" ht="13.5" customHeight="1">
      <c r="B63" s="1"/>
      <c r="C63" s="1"/>
      <c r="D63" s="5"/>
      <c r="E63" s="5"/>
    </row>
    <row r="64" spans="2:8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177548922.5</v>
      </c>
      <c r="E68" s="3">
        <f t="shared" si="0"/>
        <v>177548.92</v>
      </c>
    </row>
    <row r="69" spans="2:5" ht="15" hidden="1" customHeight="1">
      <c r="B69" s="1"/>
      <c r="C69" s="1"/>
      <c r="D69" s="8">
        <f>SUM(D66:D68)</f>
        <v>177622323.38999999</v>
      </c>
      <c r="E69" s="8">
        <f t="shared" si="0"/>
        <v>177622.32</v>
      </c>
    </row>
    <row r="70" spans="2:5" ht="14.25" hidden="1" customHeight="1">
      <c r="B70" s="1" t="s">
        <v>74</v>
      </c>
      <c r="C70" s="1"/>
      <c r="D70" s="5"/>
      <c r="E70" s="5">
        <f t="shared" si="0"/>
        <v>0</v>
      </c>
    </row>
    <row r="71" spans="2:5" hidden="1">
      <c r="B71" t="s">
        <v>89</v>
      </c>
      <c r="C71" s="1"/>
      <c r="D71" s="3">
        <v>0</v>
      </c>
      <c r="E71" s="3">
        <f t="shared" si="0"/>
        <v>0</v>
      </c>
    </row>
    <row r="72" spans="2:5">
      <c r="B72" s="1" t="s">
        <v>73</v>
      </c>
      <c r="C72" s="1"/>
      <c r="D72" s="8">
        <f>SUM(D69:D71)</f>
        <v>177622323.38999999</v>
      </c>
      <c r="E72" s="8">
        <f t="shared" si="0"/>
        <v>177622.32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t="s">
        <v>75</v>
      </c>
    </row>
    <row r="78" spans="2:5" ht="15" customHeight="1">
      <c r="B78" t="s">
        <v>64</v>
      </c>
      <c r="C78" s="17" t="s">
        <v>83</v>
      </c>
      <c r="D78" s="17"/>
      <c r="E78" s="17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tabSelected="1" view="pageBreakPreview" topLeftCell="B1" zoomScaleNormal="95" zoomScaleSheetLayoutView="100" workbookViewId="0">
      <selection activeCell="B8" sqref="B8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9" width="11.42578125" customWidth="1"/>
  </cols>
  <sheetData>
    <row r="2" spans="1:7">
      <c r="B2" s="19" t="s">
        <v>0</v>
      </c>
      <c r="C2" s="19"/>
      <c r="D2" s="19"/>
      <c r="E2" s="19"/>
      <c r="F2" s="19"/>
      <c r="G2" s="19"/>
    </row>
    <row r="3" spans="1:7">
      <c r="B3" s="19" t="s">
        <v>25</v>
      </c>
      <c r="C3" s="19"/>
      <c r="D3" s="19"/>
      <c r="E3" s="19"/>
      <c r="F3" s="19"/>
      <c r="G3" s="19"/>
    </row>
    <row r="4" spans="1:7">
      <c r="B4" s="19" t="s">
        <v>36</v>
      </c>
      <c r="C4" s="19"/>
      <c r="D4" s="19"/>
      <c r="E4" s="19"/>
      <c r="F4" s="19"/>
      <c r="G4" s="19"/>
    </row>
    <row r="5" spans="1:7">
      <c r="B5" s="19" t="s">
        <v>49</v>
      </c>
      <c r="C5" s="19"/>
      <c r="D5" s="19"/>
      <c r="E5" s="19"/>
      <c r="F5" s="19"/>
      <c r="G5" s="19"/>
    </row>
    <row r="6" spans="1:7">
      <c r="B6" s="19" t="s">
        <v>98</v>
      </c>
      <c r="C6" s="19"/>
      <c r="D6" s="19"/>
      <c r="E6" s="19"/>
      <c r="F6" s="19"/>
      <c r="G6" s="19"/>
    </row>
    <row r="7" spans="1:7">
      <c r="B7" s="19" t="s">
        <v>100</v>
      </c>
      <c r="C7" s="19"/>
      <c r="D7" s="19"/>
      <c r="E7" s="19"/>
      <c r="F7" s="19"/>
      <c r="G7" s="19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100472.5</v>
      </c>
      <c r="E11" s="3"/>
      <c r="G11" s="3">
        <f>ROUND((D11/1000),2)</f>
        <v>100.47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100472.5</v>
      </c>
      <c r="E13" s="3"/>
      <c r="G13" s="6">
        <f>ROUND((D13/1000),2)</f>
        <v>100.47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79083.929999999993</v>
      </c>
      <c r="E18" s="3"/>
      <c r="G18" s="3">
        <f t="shared" si="0"/>
        <v>79.08</v>
      </c>
    </row>
    <row r="19" spans="1:7">
      <c r="A19">
        <v>412</v>
      </c>
      <c r="B19" t="s">
        <v>29</v>
      </c>
      <c r="D19" s="4">
        <v>2899.14</v>
      </c>
      <c r="E19" s="3"/>
      <c r="G19" s="4">
        <f t="shared" si="0"/>
        <v>2.9</v>
      </c>
    </row>
    <row r="20" spans="1:7">
      <c r="D20" s="3">
        <f>SUM(D17:D19)</f>
        <v>81983.069999999992</v>
      </c>
      <c r="E20" s="3"/>
      <c r="G20" s="3">
        <f>ROUND((D20/1000),2)</f>
        <v>81.98</v>
      </c>
    </row>
    <row r="21" spans="1:7" ht="15.75" thickBot="1">
      <c r="B21" s="1" t="s">
        <v>50</v>
      </c>
      <c r="C21" s="1"/>
      <c r="D21" s="7">
        <f>D13-D20</f>
        <v>18489.430000000008</v>
      </c>
      <c r="E21" s="5"/>
      <c r="G21" s="7">
        <f t="shared" si="0"/>
        <v>18.489999999999998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9826.26</v>
      </c>
      <c r="E24" s="3"/>
      <c r="G24" s="3">
        <f>ROUND((D24/1000),2)-0.01</f>
        <v>9.82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28315.69000000001</v>
      </c>
      <c r="E26" s="5"/>
      <c r="G26" s="7">
        <f>ROUND((D26/1000),2)-0.01</f>
        <v>28.31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30.66</v>
      </c>
      <c r="E29" s="3"/>
      <c r="G29" s="3">
        <f t="shared" si="0"/>
        <v>0.03</v>
      </c>
    </row>
    <row r="30" spans="1:7">
      <c r="B30" t="s">
        <v>90</v>
      </c>
      <c r="D30" s="3">
        <v>1494.79</v>
      </c>
      <c r="E30" s="3"/>
      <c r="G30" s="3">
        <f t="shared" si="0"/>
        <v>1.49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1525.45</v>
      </c>
      <c r="E32" s="3"/>
      <c r="G32" s="6">
        <f>ROUND((D32/1000),2)-0.01</f>
        <v>1.52</v>
      </c>
    </row>
    <row r="33" spans="2:7" ht="9" hidden="1" customHeight="1">
      <c r="D33" s="4"/>
      <c r="E33" s="3"/>
      <c r="G33" s="4">
        <f t="shared" si="0"/>
        <v>0</v>
      </c>
    </row>
    <row r="34" spans="2:7" hidden="1">
      <c r="B34" s="1" t="s">
        <v>67</v>
      </c>
      <c r="D34" s="6">
        <f>D26-D32</f>
        <v>26790.240000000009</v>
      </c>
      <c r="E34" s="3"/>
      <c r="G34" s="6">
        <f t="shared" si="0"/>
        <v>26.79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26790.240000000009</v>
      </c>
      <c r="E42" s="5"/>
      <c r="G42" s="7">
        <f t="shared" si="0"/>
        <v>26.79</v>
      </c>
    </row>
    <row r="43" spans="2:7" ht="11.25" customHeight="1">
      <c r="B43" s="1"/>
      <c r="D43" s="3"/>
      <c r="E43" s="3"/>
    </row>
    <row r="49" spans="2:7">
      <c r="B49" t="s">
        <v>65</v>
      </c>
      <c r="C49" t="s">
        <v>75</v>
      </c>
      <c r="E49" s="15"/>
    </row>
    <row r="50" spans="2:7">
      <c r="B50" t="s">
        <v>84</v>
      </c>
      <c r="C50" s="17" t="s">
        <v>83</v>
      </c>
      <c r="D50" s="17"/>
      <c r="E50" s="17"/>
      <c r="F50" s="17"/>
      <c r="G50" s="17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7">
    <mergeCell ref="C50:G50"/>
    <mergeCell ref="B2:G2"/>
    <mergeCell ref="B3:G3"/>
    <mergeCell ref="B4:G4"/>
    <mergeCell ref="B5:G5"/>
    <mergeCell ref="B6:G6"/>
    <mergeCell ref="B7:G7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9" t="s">
        <v>0</v>
      </c>
      <c r="C2" s="19"/>
      <c r="D2" s="19"/>
    </row>
    <row r="3" spans="1:8">
      <c r="B3" s="19" t="s">
        <v>25</v>
      </c>
      <c r="C3" s="19"/>
      <c r="D3" s="19"/>
    </row>
    <row r="4" spans="1:8">
      <c r="B4" s="19" t="s">
        <v>36</v>
      </c>
      <c r="C4" s="19"/>
      <c r="D4" s="19"/>
    </row>
    <row r="5" spans="1:8">
      <c r="B5" s="19" t="s">
        <v>49</v>
      </c>
      <c r="C5" s="19"/>
      <c r="D5" s="19"/>
    </row>
    <row r="6" spans="1:8">
      <c r="B6" s="19" t="s">
        <v>92</v>
      </c>
      <c r="C6" s="19"/>
      <c r="D6" s="19"/>
    </row>
    <row r="7" spans="1:8">
      <c r="B7" s="19" t="s">
        <v>85</v>
      </c>
      <c r="C7" s="19"/>
      <c r="D7" s="19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93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2023-12-18T16:26:42Z</cp:lastPrinted>
  <dcterms:created xsi:type="dcterms:W3CDTF">2012-01-02T21:57:10Z</dcterms:created>
  <dcterms:modified xsi:type="dcterms:W3CDTF">2024-01-12T23:58:36Z</dcterms:modified>
</cp:coreProperties>
</file>