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3\"/>
    </mc:Choice>
  </mc:AlternateContent>
  <xr:revisionPtr revIDLastSave="0" documentId="8_{4A5B1969-8DBF-4EB9-9EE5-3FD42A17EFF3}" xr6:coauthVersionLast="47" xr6:coauthVersionMax="47" xr10:uidLastSave="{00000000-0000-0000-0000-000000000000}"/>
  <bookViews>
    <workbookView xWindow="-110" yWindow="-110" windowWidth="19420" windowHeight="10420" xr2:uid="{8382EAFC-2DF7-4B93-B962-495546D100E7}"/>
  </bookViews>
  <sheets>
    <sheet name="Sheet1" sheetId="1" r:id="rId1"/>
  </sheets>
  <definedNames>
    <definedName name="_xlnm.Print_Area" localSheetId="0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1" l="1"/>
  <c r="C103" i="1" l="1"/>
  <c r="C71" i="1" l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E35" i="1" l="1"/>
  <c r="E73" i="1"/>
  <c r="E91" i="1" s="1"/>
  <c r="E98" i="1" s="1"/>
  <c r="C73" i="1"/>
  <c r="C91" i="1" s="1"/>
  <c r="C98" i="1" s="1"/>
  <c r="C35" i="1"/>
  <c r="C46" i="1"/>
  <c r="C21" i="1"/>
  <c r="E46" i="1"/>
  <c r="E21" i="1"/>
  <c r="C51" i="1" l="1"/>
  <c r="E51" i="1"/>
  <c r="E105" i="1"/>
  <c r="E106" i="1" s="1"/>
  <c r="C105" i="1"/>
  <c r="C106" i="1" l="1"/>
</calcChain>
</file>

<file path=xl/sharedStrings.xml><?xml version="1.0" encoding="utf-8"?>
<sst xmlns="http://schemas.openxmlformats.org/spreadsheetml/2006/main" count="116" uniqueCount="76">
  <si>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</si>
  <si>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</si>
  <si>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</si>
  <si>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</si>
  <si>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</si>
  <si>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</si>
  <si>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</si>
  <si>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</si>
  <si>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</si>
  <si>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</si>
  <si>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</si>
  <si>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</si>
  <si>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</si>
  <si>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</si>
  <si>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</si>
  <si>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</si>
  <si>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</si>
  <si>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</si>
  <si>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</si>
  <si>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</si>
  <si>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</si>
  <si>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</si>
  <si>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</si>
  <si>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</si>
  <si>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</si>
  <si>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</si>
  <si>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</si>
  <si>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</si>
  <si>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</si>
  <si>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</si>
  <si>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</si>
  <si>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</si>
  <si>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</si>
  <si>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</si>
  <si>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</si>
  <si>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</si>
  <si>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</si>
  <si>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</si>
  <si>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</si>
  <si>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</si>
  <si>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</si>
  <si>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</si>
  <si>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</si>
  <si>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</si>
  <si>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</si>
  <si>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</si>
  <si>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</si>
  <si>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</si>
  <si>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</si>
  <si>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</si>
  <si>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</si>
  <si>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</si>
  <si>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</si>
  <si>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</si>
  <si>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</si>
  <si>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</si>
  <si>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</si>
  <si>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</si>
  <si>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</si>
  <si>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</si>
  <si>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</si>
  <si>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</si>
  <si>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</si>
  <si>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</si>
  <si>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</si>
  <si>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</si>
  <si>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</si>
  <si>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</si>
  <si>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</si>
  <si>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</si>
  <si>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</si>
  <si>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</si>
  <si>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</si>
  <si>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>BALANCE GENERAL AL 31 DE DICIEMBRE DE 2023 Y 2022</t>
  </si>
  <si>
    <t xml:space="preserve">                            MARÍA DE  LOURDES ARÉVALO SANDOVAL</t>
  </si>
  <si>
    <t xml:space="preserve">                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</si>
</sst>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1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7265625" bestFit="1" customWidth="1"/>
    <col min="4" max="4" width="4.08984375" customWidth="1"/>
    <col min="5" max="5" width="12.81640625" customWidth="1"/>
  </cols>
  <sheetData>
    <row r="2" spans="1:5" ht="15" x14ac:dyDescent="0.4">
      <c r="A2" s="22" t="s">
        <v>0</v>
      </c>
      <c r="B2" s="22"/>
      <c r="C2" s="22"/>
      <c r="D2" s="22"/>
      <c r="E2" s="22"/>
    </row>
    <row r="3" spans="1:5" ht="15" x14ac:dyDescent="0.4">
      <c r="A3" s="22" t="s">
        <v>73</v>
      </c>
      <c r="B3" s="22"/>
      <c r="C3" s="22"/>
      <c r="D3" s="22"/>
      <c r="E3" s="22"/>
    </row>
    <row r="4" spans="1:5" x14ac:dyDescent="0.35">
      <c r="A4" s="25" t="s">
        <v>1</v>
      </c>
      <c r="B4" s="25"/>
      <c r="C4" s="25"/>
      <c r="D4" s="25"/>
      <c r="E4" s="25"/>
    </row>
    <row r="5" spans="1:5" ht="15" x14ac:dyDescent="0.4">
      <c r="A5" s="2"/>
      <c r="B5" s="2"/>
      <c r="C5" s="3">
        <v>2023</v>
      </c>
      <c r="D5" s="2"/>
      <c r="E5" s="3">
        <v>2022</v>
      </c>
    </row>
    <row r="6" spans="1:5" ht="15" x14ac:dyDescent="0.4">
      <c r="A6" s="2" t="s">
        <v>2</v>
      </c>
      <c r="B6" s="2"/>
      <c r="C6" s="2" t="s">
        <v>3</v>
      </c>
      <c r="D6" s="2"/>
      <c r="E6" s="21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1" t="s">
        <v>3</v>
      </c>
    </row>
    <row r="8" spans="1:5" ht="15" x14ac:dyDescent="0.4">
      <c r="A8" s="2" t="s">
        <v>5</v>
      </c>
      <c r="B8" s="1" t="s">
        <v>6</v>
      </c>
      <c r="C8" s="4">
        <v>8354858</v>
      </c>
      <c r="D8" s="1" t="s">
        <v>6</v>
      </c>
      <c r="E8" s="13">
        <v>4875962</v>
      </c>
    </row>
    <row r="9" spans="1:5" ht="16.5" x14ac:dyDescent="0.5">
      <c r="A9" s="2" t="s">
        <v>63</v>
      </c>
      <c r="B9" s="5"/>
      <c r="C9" s="4">
        <v>20940417</v>
      </c>
      <c r="D9" s="5"/>
      <c r="E9" s="13">
        <v>12135564</v>
      </c>
    </row>
    <row r="10" spans="1:5" ht="15" x14ac:dyDescent="0.4">
      <c r="A10" s="2" t="s">
        <v>7</v>
      </c>
      <c r="B10" s="2"/>
      <c r="C10" s="4">
        <v>551573</v>
      </c>
      <c r="D10" s="4"/>
      <c r="E10" s="13">
        <v>648703</v>
      </c>
    </row>
    <row r="11" spans="1:5" ht="15" x14ac:dyDescent="0.4">
      <c r="A11" s="2" t="s">
        <v>64</v>
      </c>
      <c r="B11" s="2"/>
      <c r="C11" s="4">
        <v>857301</v>
      </c>
      <c r="D11" s="6"/>
      <c r="E11" s="16">
        <v>719495</v>
      </c>
    </row>
    <row r="12" spans="1:5" ht="15" x14ac:dyDescent="0.4">
      <c r="A12" s="2" t="s">
        <v>8</v>
      </c>
      <c r="B12" s="2"/>
      <c r="C12" s="7">
        <f>SUM(C8:C11)</f>
        <v>30704149</v>
      </c>
      <c r="D12" s="4"/>
      <c r="E12" s="15">
        <f>SUM(E8:E11)</f>
        <v>18379724</v>
      </c>
    </row>
    <row r="13" spans="1:5" ht="15" x14ac:dyDescent="0.4">
      <c r="A13" s="2"/>
      <c r="B13" s="2"/>
      <c r="C13" s="4"/>
      <c r="D13" s="4"/>
      <c r="E13" s="13"/>
    </row>
    <row r="14" spans="1:5" ht="15" x14ac:dyDescent="0.4">
      <c r="A14" s="2" t="s">
        <v>9</v>
      </c>
      <c r="B14" s="2"/>
      <c r="C14" s="4"/>
      <c r="D14" s="4"/>
      <c r="E14" s="13"/>
    </row>
    <row r="15" spans="1:5" ht="15" x14ac:dyDescent="0.4">
      <c r="A15" s="2" t="s">
        <v>62</v>
      </c>
      <c r="B15" s="2"/>
      <c r="C15" s="4">
        <v>15421</v>
      </c>
      <c r="D15" s="4"/>
      <c r="E15" s="13">
        <v>31330</v>
      </c>
    </row>
    <row r="16" spans="1:5" ht="15" x14ac:dyDescent="0.4">
      <c r="A16" s="2" t="s">
        <v>10</v>
      </c>
      <c r="B16" s="2"/>
      <c r="C16" s="4">
        <v>2122226</v>
      </c>
      <c r="D16" s="4"/>
      <c r="E16" s="13">
        <v>8790601</v>
      </c>
    </row>
    <row r="17" spans="1:5" ht="15" x14ac:dyDescent="0.4">
      <c r="A17" s="2" t="s">
        <v>11</v>
      </c>
      <c r="B17" s="2"/>
      <c r="C17" s="6">
        <v>1547021</v>
      </c>
      <c r="D17" s="6"/>
      <c r="E17" s="16">
        <v>2127106</v>
      </c>
    </row>
    <row r="18" spans="1:5" ht="15" x14ac:dyDescent="0.4">
      <c r="A18" s="2" t="s">
        <v>12</v>
      </c>
      <c r="B18" s="2"/>
      <c r="C18" s="8">
        <v>268047</v>
      </c>
      <c r="D18" s="4"/>
      <c r="E18" s="11">
        <v>895852</v>
      </c>
    </row>
    <row r="19" spans="1:5" ht="15" x14ac:dyDescent="0.4">
      <c r="A19" s="2" t="s">
        <v>13</v>
      </c>
      <c r="B19" s="2"/>
      <c r="C19" s="7">
        <f>SUM(C15:C18)</f>
        <v>3952715</v>
      </c>
      <c r="D19" s="4"/>
      <c r="E19" s="15">
        <f>SUM(E15:E18)</f>
        <v>11844889</v>
      </c>
    </row>
    <row r="20" spans="1:5" ht="15" x14ac:dyDescent="0.4">
      <c r="A20" s="2"/>
      <c r="B20" s="2"/>
      <c r="C20" s="6"/>
      <c r="D20" s="6"/>
      <c r="E20" s="16"/>
    </row>
    <row r="21" spans="1:5" ht="15.5" thickBot="1" x14ac:dyDescent="0.45">
      <c r="A21" s="2" t="s">
        <v>14</v>
      </c>
      <c r="B21" s="1" t="s">
        <v>6</v>
      </c>
      <c r="C21" s="9">
        <f>+C12+C19</f>
        <v>34656864</v>
      </c>
      <c r="D21" s="1" t="s">
        <v>6</v>
      </c>
      <c r="E21" s="18">
        <f>+E12+E19</f>
        <v>30224613</v>
      </c>
    </row>
    <row r="22" spans="1:5" ht="15.5" thickTop="1" x14ac:dyDescent="0.4">
      <c r="A22" s="2"/>
      <c r="B22" s="2"/>
      <c r="C22" s="4" t="s">
        <v>3</v>
      </c>
      <c r="D22" s="4"/>
      <c r="E22" s="13"/>
    </row>
    <row r="23" spans="1:5" ht="15" x14ac:dyDescent="0.4">
      <c r="A23" s="2" t="s">
        <v>15</v>
      </c>
      <c r="B23" s="2"/>
      <c r="C23" s="4" t="s">
        <v>3</v>
      </c>
      <c r="D23" s="4"/>
      <c r="E23" s="13"/>
    </row>
    <row r="24" spans="1:5" ht="15" x14ac:dyDescent="0.4">
      <c r="A24" s="2" t="s">
        <v>16</v>
      </c>
      <c r="B24" s="2"/>
      <c r="C24" s="4"/>
      <c r="D24" s="4"/>
      <c r="E24" s="13"/>
    </row>
    <row r="25" spans="1:5" ht="15" x14ac:dyDescent="0.4">
      <c r="A25" s="2" t="s">
        <v>17</v>
      </c>
      <c r="B25" s="2"/>
      <c r="C25" s="4">
        <v>587950</v>
      </c>
      <c r="D25" s="4"/>
      <c r="E25" s="13">
        <v>6718077</v>
      </c>
    </row>
    <row r="26" spans="1:5" ht="15" x14ac:dyDescent="0.4">
      <c r="A26" s="2" t="s">
        <v>18</v>
      </c>
      <c r="B26" s="2"/>
      <c r="C26" s="4">
        <v>6149529</v>
      </c>
      <c r="D26" s="4"/>
      <c r="E26" s="13">
        <v>3429585</v>
      </c>
    </row>
    <row r="27" spans="1:5" ht="15" x14ac:dyDescent="0.4">
      <c r="A27" s="2" t="s">
        <v>65</v>
      </c>
      <c r="B27" s="2"/>
      <c r="C27" s="4">
        <v>687782</v>
      </c>
      <c r="D27" s="4"/>
      <c r="E27" s="13">
        <v>641718</v>
      </c>
    </row>
    <row r="28" spans="1:5" ht="15" hidden="1" x14ac:dyDescent="0.4">
      <c r="A28" s="2" t="s">
        <v>66</v>
      </c>
      <c r="B28" s="2"/>
      <c r="C28" s="4">
        <v>0</v>
      </c>
      <c r="D28" s="4"/>
      <c r="E28" s="13">
        <v>0</v>
      </c>
    </row>
    <row r="29" spans="1:5" ht="15" x14ac:dyDescent="0.4">
      <c r="A29" s="2" t="s">
        <v>19</v>
      </c>
      <c r="B29" s="2"/>
      <c r="C29" s="7">
        <f>SUM(C25:C28)</f>
        <v>7425261</v>
      </c>
      <c r="D29" s="4"/>
      <c r="E29" s="15">
        <f>SUM(E25:E28)</f>
        <v>10789380</v>
      </c>
    </row>
    <row r="30" spans="1:5" ht="15" x14ac:dyDescent="0.4">
      <c r="A30" s="2"/>
      <c r="B30" s="2"/>
      <c r="C30" s="6"/>
      <c r="D30" s="4"/>
      <c r="E30" s="16"/>
    </row>
    <row r="31" spans="1:5" ht="15" x14ac:dyDescent="0.4">
      <c r="A31" s="2" t="s">
        <v>20</v>
      </c>
      <c r="B31" s="2"/>
      <c r="C31" s="6"/>
      <c r="D31" s="4"/>
      <c r="E31" s="16"/>
    </row>
    <row r="32" spans="1:5" ht="15" x14ac:dyDescent="0.4">
      <c r="A32" s="2" t="s">
        <v>67</v>
      </c>
      <c r="B32" s="2"/>
      <c r="C32" s="6">
        <v>205709</v>
      </c>
      <c r="D32" s="6"/>
      <c r="E32" s="16">
        <v>119401</v>
      </c>
    </row>
    <row r="33" spans="1:5" ht="15" x14ac:dyDescent="0.4">
      <c r="A33" s="2" t="s">
        <v>21</v>
      </c>
      <c r="B33" s="2"/>
      <c r="C33" s="7">
        <f>SUM(C32:C32)</f>
        <v>205709</v>
      </c>
      <c r="D33" s="4"/>
      <c r="E33" s="15">
        <f>SUM(E32:E32)</f>
        <v>119401</v>
      </c>
    </row>
    <row r="34" spans="1:5" ht="15" x14ac:dyDescent="0.4">
      <c r="A34" s="2"/>
      <c r="B34" s="2"/>
      <c r="C34" s="4"/>
      <c r="D34" s="4"/>
      <c r="E34" s="13"/>
    </row>
    <row r="35" spans="1:5" ht="15" x14ac:dyDescent="0.4">
      <c r="A35" s="2" t="s">
        <v>22</v>
      </c>
      <c r="B35" s="1" t="s">
        <v>6</v>
      </c>
      <c r="C35" s="8">
        <f>+C29+C33</f>
        <v>7630970</v>
      </c>
      <c r="D35" s="1" t="s">
        <v>6</v>
      </c>
      <c r="E35" s="11">
        <f>+E29+E33</f>
        <v>10908781</v>
      </c>
    </row>
    <row r="36" spans="1:5" ht="15" x14ac:dyDescent="0.4">
      <c r="A36" s="2"/>
      <c r="B36" s="2"/>
      <c r="C36" s="4" t="s">
        <v>3</v>
      </c>
      <c r="D36" s="4"/>
      <c r="E36" s="13" t="s">
        <v>3</v>
      </c>
    </row>
    <row r="37" spans="1:5" ht="15" x14ac:dyDescent="0.4">
      <c r="A37" s="2" t="s">
        <v>23</v>
      </c>
      <c r="B37" s="2"/>
      <c r="C37" s="4"/>
      <c r="D37" s="4"/>
      <c r="E37" s="13"/>
    </row>
    <row r="38" spans="1:5" ht="15" x14ac:dyDescent="0.4">
      <c r="A38" s="2" t="s">
        <v>68</v>
      </c>
      <c r="B38" s="2"/>
      <c r="C38" s="4">
        <v>10500000</v>
      </c>
      <c r="D38" s="4"/>
      <c r="E38" s="13">
        <v>10500000</v>
      </c>
    </row>
    <row r="39" spans="1:5" ht="15" x14ac:dyDescent="0.4">
      <c r="A39" s="2" t="s">
        <v>69</v>
      </c>
      <c r="B39" s="2"/>
      <c r="C39" s="4">
        <v>2100000</v>
      </c>
      <c r="D39" s="4"/>
      <c r="E39" s="13">
        <v>2100000</v>
      </c>
    </row>
    <row r="40" spans="1:5" ht="15" x14ac:dyDescent="0.4">
      <c r="A40" s="2" t="s">
        <v>24</v>
      </c>
      <c r="B40" s="2"/>
      <c r="C40" s="4">
        <v>-2402</v>
      </c>
      <c r="D40" s="4"/>
      <c r="E40" s="13">
        <v>149</v>
      </c>
    </row>
    <row r="41" spans="1:5" ht="15" x14ac:dyDescent="0.4">
      <c r="A41" s="2" t="s">
        <v>71</v>
      </c>
      <c r="B41" s="2"/>
      <c r="C41" s="4">
        <v>0</v>
      </c>
      <c r="D41" s="4"/>
      <c r="E41" s="13">
        <v>0</v>
      </c>
    </row>
    <row r="42" spans="1:5" ht="15" x14ac:dyDescent="0.4">
      <c r="A42" s="2" t="s">
        <v>70</v>
      </c>
      <c r="B42" s="2"/>
      <c r="C42" s="8">
        <v>14428296</v>
      </c>
      <c r="D42" s="4"/>
      <c r="E42" s="11">
        <v>6715683</v>
      </c>
    </row>
    <row r="43" spans="1:5" ht="15" x14ac:dyDescent="0.4">
      <c r="A43" s="2"/>
      <c r="B43" s="2"/>
      <c r="C43" s="6"/>
      <c r="D43" s="4"/>
      <c r="E43" s="16"/>
    </row>
    <row r="44" spans="1:5" ht="15" x14ac:dyDescent="0.4">
      <c r="A44" s="2" t="s">
        <v>25</v>
      </c>
      <c r="B44" s="1" t="s">
        <v>6</v>
      </c>
      <c r="C44" s="8">
        <f>SUM(C38:C42)</f>
        <v>27025894</v>
      </c>
      <c r="D44" s="1" t="s">
        <v>6</v>
      </c>
      <c r="E44" s="11">
        <f>SUM(E38:E42)</f>
        <v>19315832</v>
      </c>
    </row>
    <row r="45" spans="1:5" ht="15" x14ac:dyDescent="0.4">
      <c r="A45" s="2"/>
      <c r="B45" s="2"/>
      <c r="C45" s="4"/>
      <c r="D45" s="4"/>
      <c r="E45" s="13"/>
    </row>
    <row r="46" spans="1:5" ht="15.5" thickBot="1" x14ac:dyDescent="0.45">
      <c r="A46" s="2" t="s">
        <v>26</v>
      </c>
      <c r="B46" s="1" t="s">
        <v>6</v>
      </c>
      <c r="C46" s="9">
        <f>+C44+C33+C29</f>
        <v>34656864</v>
      </c>
      <c r="D46" s="1" t="s">
        <v>6</v>
      </c>
      <c r="E46" s="18">
        <f>+E44+E33+E29</f>
        <v>30224613</v>
      </c>
    </row>
    <row r="47" spans="1:5" ht="15.5" thickTop="1" x14ac:dyDescent="0.4">
      <c r="A47" s="2"/>
      <c r="B47" s="1"/>
      <c r="C47" s="6"/>
      <c r="D47" s="1"/>
      <c r="E47" s="16"/>
    </row>
    <row r="48" spans="1:5" ht="15.5" thickBot="1" x14ac:dyDescent="0.45">
      <c r="A48" s="2" t="s">
        <v>27</v>
      </c>
      <c r="B48" s="1" t="s">
        <v>6</v>
      </c>
      <c r="C48" s="9">
        <v>12011819</v>
      </c>
      <c r="D48" s="1" t="s">
        <v>6</v>
      </c>
      <c r="E48" s="18">
        <v>11159398</v>
      </c>
    </row>
    <row r="49" spans="1:5" ht="15.5" thickTop="1" x14ac:dyDescent="0.4">
      <c r="A49" s="2"/>
      <c r="B49" s="1"/>
      <c r="C49" s="6"/>
      <c r="D49" s="1"/>
      <c r="E49" s="16"/>
    </row>
    <row r="50" spans="1:5" ht="15.5" thickBot="1" x14ac:dyDescent="0.45">
      <c r="A50" s="2" t="s">
        <v>28</v>
      </c>
      <c r="B50" s="1" t="s">
        <v>6</v>
      </c>
      <c r="C50" s="9">
        <v>26188588</v>
      </c>
      <c r="D50" s="1" t="s">
        <v>6</v>
      </c>
      <c r="E50" s="18">
        <v>12258470</v>
      </c>
    </row>
    <row r="51" spans="1:5" ht="15.5" thickTop="1" x14ac:dyDescent="0.4">
      <c r="A51" s="2"/>
      <c r="B51" s="2"/>
      <c r="C51" s="1">
        <f>+C21-C46</f>
        <v>0</v>
      </c>
      <c r="D51" s="1"/>
      <c r="E51" s="20">
        <f>+E21-E46</f>
        <v>0</v>
      </c>
    </row>
    <row r="52" spans="1:5" ht="15" x14ac:dyDescent="0.4">
      <c r="A52" s="2" t="s">
        <v>74</v>
      </c>
      <c r="B52" s="22" t="s">
        <v>29</v>
      </c>
      <c r="C52" s="22"/>
      <c r="D52" s="22"/>
      <c r="E52" s="22"/>
    </row>
    <row r="53" spans="1:5" ht="15" x14ac:dyDescent="0.4">
      <c r="A53" s="2" t="s">
        <v>75</v>
      </c>
      <c r="B53" s="22" t="s">
        <v>30</v>
      </c>
      <c r="C53" s="22"/>
      <c r="D53" s="22"/>
      <c r="E53" s="22"/>
    </row>
    <row r="54" spans="1:5" ht="15" x14ac:dyDescent="0.4">
      <c r="A54" s="2"/>
      <c r="B54" s="1"/>
      <c r="C54" s="1"/>
      <c r="D54" s="1"/>
      <c r="E54" s="20"/>
    </row>
    <row r="55" spans="1:5" ht="15" x14ac:dyDescent="0.4">
      <c r="A55" s="22" t="s">
        <v>72</v>
      </c>
      <c r="B55" s="22"/>
      <c r="C55" s="22"/>
      <c r="D55" s="22"/>
      <c r="E55" s="22"/>
    </row>
    <row r="56" spans="1:5" ht="15" x14ac:dyDescent="0.4">
      <c r="A56" s="22" t="s">
        <v>60</v>
      </c>
      <c r="B56" s="22"/>
      <c r="C56" s="22"/>
      <c r="D56" s="22"/>
      <c r="E56" s="22"/>
    </row>
    <row r="57" spans="1:5" ht="15" x14ac:dyDescent="0.4">
      <c r="A57" s="2"/>
      <c r="B57" s="1"/>
      <c r="C57" s="1"/>
      <c r="D57" s="1"/>
      <c r="E57" s="20"/>
    </row>
    <row r="58" spans="1:5" ht="15" x14ac:dyDescent="0.4">
      <c r="A58" s="2"/>
      <c r="B58" s="1"/>
    </row>
    <row r="59" spans="1:5" ht="15" x14ac:dyDescent="0.4">
      <c r="A59" s="23" t="s">
        <v>0</v>
      </c>
      <c r="B59" s="23"/>
      <c r="C59" s="23"/>
      <c r="D59" s="23"/>
      <c r="E59" s="23"/>
    </row>
    <row r="60" spans="1:5" ht="15" x14ac:dyDescent="0.4">
      <c r="A60" s="23" t="str">
        <f>"ESTADO DE RESULTADOS  DEL 1 DE ENERO AL 31 DE DICIEMBRE DE "&amp;C5&amp;" Y "&amp;E5</f>
        <v>ESTADO DE RESULTADOS  DEL 1 DE ENERO AL 31 DE DICIEMBRE DE 2023 Y 2022</v>
      </c>
      <c r="B60" s="23"/>
      <c r="C60" s="23"/>
      <c r="D60" s="23"/>
      <c r="E60" s="23"/>
    </row>
    <row r="61" spans="1:5" x14ac:dyDescent="0.35">
      <c r="A61" s="24" t="s">
        <v>31</v>
      </c>
      <c r="B61" s="24"/>
      <c r="C61" s="24"/>
      <c r="D61" s="24"/>
      <c r="E61" s="24"/>
    </row>
    <row r="62" spans="1:5" ht="15" x14ac:dyDescent="0.4">
      <c r="A62" s="10"/>
      <c r="B62" s="10"/>
      <c r="C62" s="3">
        <f>+C5</f>
        <v>2023</v>
      </c>
      <c r="D62" s="10"/>
      <c r="E62" s="3">
        <f>+E5</f>
        <v>2022</v>
      </c>
    </row>
    <row r="63" spans="1:5" ht="15" x14ac:dyDescent="0.4">
      <c r="A63" s="10" t="s">
        <v>32</v>
      </c>
      <c r="B63" s="1"/>
      <c r="C63" s="10" t="s">
        <v>3</v>
      </c>
      <c r="D63" s="10"/>
      <c r="E63" s="10" t="s">
        <v>3</v>
      </c>
    </row>
    <row r="64" spans="1:5" ht="15" x14ac:dyDescent="0.4">
      <c r="A64" s="10" t="s">
        <v>33</v>
      </c>
      <c r="B64" s="1"/>
      <c r="C64" s="10"/>
      <c r="D64" s="10"/>
      <c r="E64" s="10"/>
    </row>
    <row r="65" spans="1:5" ht="15" x14ac:dyDescent="0.4">
      <c r="A65" s="10" t="s">
        <v>34</v>
      </c>
      <c r="B65" s="1" t="s">
        <v>6</v>
      </c>
      <c r="C65" s="11">
        <v>52278812</v>
      </c>
      <c r="D65" s="12" t="s">
        <v>6</v>
      </c>
      <c r="E65" s="11">
        <v>76985256</v>
      </c>
    </row>
    <row r="66" spans="1:5" ht="15" x14ac:dyDescent="0.4">
      <c r="A66" s="10"/>
      <c r="B66" s="1"/>
      <c r="C66" s="13"/>
      <c r="D66" s="12"/>
      <c r="E66" s="13"/>
    </row>
    <row r="67" spans="1:5" ht="15" x14ac:dyDescent="0.4">
      <c r="A67" s="10" t="s">
        <v>35</v>
      </c>
      <c r="B67" s="10"/>
      <c r="C67" s="13" t="s">
        <v>3</v>
      </c>
      <c r="D67" s="14"/>
      <c r="E67" s="13"/>
    </row>
    <row r="68" spans="1:5" ht="15" x14ac:dyDescent="0.4">
      <c r="A68" s="10" t="s">
        <v>36</v>
      </c>
      <c r="B68" s="10"/>
      <c r="C68" s="13">
        <v>4575338</v>
      </c>
      <c r="D68" s="14"/>
      <c r="E68" s="13">
        <v>42796237</v>
      </c>
    </row>
    <row r="69" spans="1:5" ht="15" x14ac:dyDescent="0.4">
      <c r="A69" s="10" t="s">
        <v>37</v>
      </c>
      <c r="B69" s="10"/>
      <c r="C69" s="13">
        <v>2792830</v>
      </c>
      <c r="D69" s="14"/>
      <c r="E69" s="13">
        <v>2553374</v>
      </c>
    </row>
    <row r="70" spans="1:5" ht="15" x14ac:dyDescent="0.4">
      <c r="A70" s="10" t="s">
        <v>38</v>
      </c>
      <c r="B70" s="10"/>
      <c r="C70" s="11">
        <v>1982154</v>
      </c>
      <c r="D70" s="14"/>
      <c r="E70" s="11">
        <v>1261531</v>
      </c>
    </row>
    <row r="71" spans="1:5" ht="15" x14ac:dyDescent="0.4">
      <c r="A71" s="10"/>
      <c r="B71" s="10"/>
      <c r="C71" s="13">
        <f>SUM(C68:C70)</f>
        <v>9350322</v>
      </c>
      <c r="D71" s="14"/>
      <c r="E71" s="13">
        <f>SUM(E68:E70)</f>
        <v>46611142</v>
      </c>
    </row>
    <row r="72" spans="1:5" ht="15" x14ac:dyDescent="0.4">
      <c r="A72" s="10"/>
      <c r="B72" s="10"/>
      <c r="C72" s="11"/>
      <c r="D72" s="14"/>
      <c r="E72" s="11"/>
    </row>
    <row r="73" spans="1:5" ht="15" x14ac:dyDescent="0.4">
      <c r="A73" s="10" t="s">
        <v>39</v>
      </c>
      <c r="B73" s="10"/>
      <c r="C73" s="11">
        <f>+C65-C71</f>
        <v>42928490</v>
      </c>
      <c r="D73" s="14"/>
      <c r="E73" s="11">
        <f>+E65-E71</f>
        <v>30374114</v>
      </c>
    </row>
    <row r="74" spans="1:5" ht="15" x14ac:dyDescent="0.4">
      <c r="A74" s="10"/>
      <c r="B74" s="10"/>
      <c r="C74" s="13" t="s">
        <v>3</v>
      </c>
      <c r="D74" s="14"/>
      <c r="E74" s="13"/>
    </row>
    <row r="75" spans="1:5" ht="15" x14ac:dyDescent="0.4">
      <c r="A75" s="10" t="s">
        <v>40</v>
      </c>
      <c r="B75" s="10"/>
      <c r="C75" s="13" t="s">
        <v>3</v>
      </c>
      <c r="D75" s="14"/>
      <c r="E75" s="13"/>
    </row>
    <row r="76" spans="1:5" ht="15" x14ac:dyDescent="0.4">
      <c r="A76" s="10" t="s">
        <v>41</v>
      </c>
      <c r="B76" s="10"/>
      <c r="C76" s="13">
        <v>21709599</v>
      </c>
      <c r="D76" s="14"/>
      <c r="E76" s="13">
        <v>19680020</v>
      </c>
    </row>
    <row r="77" spans="1:5" ht="15" x14ac:dyDescent="0.4">
      <c r="A77" s="10" t="s">
        <v>42</v>
      </c>
      <c r="B77" s="10"/>
      <c r="C77" s="13">
        <v>1617060</v>
      </c>
      <c r="D77" s="14"/>
      <c r="E77" s="13">
        <v>1226694</v>
      </c>
    </row>
    <row r="78" spans="1:5" ht="15" hidden="1" x14ac:dyDescent="0.4">
      <c r="A78" s="10" t="s">
        <v>43</v>
      </c>
      <c r="B78" s="10"/>
      <c r="C78" s="13">
        <v>0</v>
      </c>
      <c r="D78" s="14"/>
      <c r="E78" s="13">
        <v>0</v>
      </c>
    </row>
    <row r="79" spans="1:5" ht="15" x14ac:dyDescent="0.4">
      <c r="A79" s="10"/>
      <c r="B79" s="10"/>
      <c r="C79" s="15">
        <f>SUM(C76:C78)</f>
        <v>23326659</v>
      </c>
      <c r="D79" s="14"/>
      <c r="E79" s="15">
        <f>SUM(E76:E78)</f>
        <v>20906714</v>
      </c>
    </row>
    <row r="80" spans="1:5" ht="15" x14ac:dyDescent="0.4">
      <c r="A80" s="10" t="s">
        <v>44</v>
      </c>
      <c r="B80" s="10"/>
      <c r="C80" s="13"/>
      <c r="D80" s="14"/>
      <c r="E80" s="13"/>
    </row>
    <row r="81" spans="1:5" ht="15" x14ac:dyDescent="0.4">
      <c r="A81" s="10" t="s">
        <v>45</v>
      </c>
      <c r="B81" s="10"/>
      <c r="C81" s="13">
        <v>25278</v>
      </c>
      <c r="D81" s="14"/>
      <c r="E81" s="13">
        <v>11712</v>
      </c>
    </row>
    <row r="82" spans="1:5" ht="15" x14ac:dyDescent="0.4">
      <c r="A82" s="10" t="s">
        <v>46</v>
      </c>
      <c r="B82" s="10"/>
      <c r="C82" s="11">
        <v>-893200</v>
      </c>
      <c r="D82" s="14"/>
      <c r="E82" s="11">
        <v>-554619</v>
      </c>
    </row>
    <row r="83" spans="1:5" ht="15" x14ac:dyDescent="0.4">
      <c r="A83" s="10"/>
      <c r="B83" s="10"/>
      <c r="C83" s="15">
        <f>SUM(C81:C82)</f>
        <v>-867922</v>
      </c>
      <c r="D83" s="14"/>
      <c r="E83" s="15">
        <f>SUM(E81:E82)</f>
        <v>-542907</v>
      </c>
    </row>
    <row r="84" spans="1:5" ht="15" x14ac:dyDescent="0.4">
      <c r="A84" s="10" t="s">
        <v>47</v>
      </c>
      <c r="B84" s="10"/>
      <c r="C84" s="13"/>
      <c r="D84" s="14"/>
      <c r="E84" s="13"/>
    </row>
    <row r="85" spans="1:5" ht="15" x14ac:dyDescent="0.4">
      <c r="A85" s="10" t="s">
        <v>48</v>
      </c>
      <c r="B85" s="10"/>
      <c r="C85" s="13">
        <v>444886</v>
      </c>
      <c r="D85" s="14"/>
      <c r="E85" s="13">
        <v>299068</v>
      </c>
    </row>
    <row r="86" spans="1:5" ht="15" x14ac:dyDescent="0.4">
      <c r="A86" s="10" t="s">
        <v>49</v>
      </c>
      <c r="B86" s="10"/>
      <c r="C86" s="16">
        <v>-3441608</v>
      </c>
      <c r="D86" s="14"/>
      <c r="E86" s="16">
        <v>-23412</v>
      </c>
    </row>
    <row r="87" spans="1:5" ht="15" x14ac:dyDescent="0.4">
      <c r="A87" s="10" t="s">
        <v>50</v>
      </c>
      <c r="B87" s="10"/>
      <c r="C87" s="13">
        <v>1727283</v>
      </c>
      <c r="D87" s="14"/>
      <c r="E87" s="13">
        <v>98396</v>
      </c>
    </row>
    <row r="88" spans="1:5" ht="15" x14ac:dyDescent="0.4">
      <c r="A88" s="10" t="s">
        <v>51</v>
      </c>
      <c r="B88" s="10"/>
      <c r="C88" s="11">
        <v>-17825</v>
      </c>
      <c r="D88" s="14"/>
      <c r="E88" s="11">
        <v>-52864</v>
      </c>
    </row>
    <row r="89" spans="1:5" ht="15" x14ac:dyDescent="0.4">
      <c r="A89" s="10"/>
      <c r="B89" s="10"/>
      <c r="C89" s="15">
        <f>SUM(C85:C88)</f>
        <v>-1287264</v>
      </c>
      <c r="D89" s="14"/>
      <c r="E89" s="15">
        <f>SUM(E85:E88)</f>
        <v>321188</v>
      </c>
    </row>
    <row r="90" spans="1:5" ht="15" x14ac:dyDescent="0.4">
      <c r="A90" s="10"/>
      <c r="B90" s="10"/>
      <c r="C90" s="16"/>
      <c r="D90" s="14"/>
      <c r="E90" s="16"/>
    </row>
    <row r="91" spans="1:5" ht="15" x14ac:dyDescent="0.4">
      <c r="A91" s="10" t="s">
        <v>52</v>
      </c>
      <c r="B91" s="1" t="s">
        <v>6</v>
      </c>
      <c r="C91" s="16">
        <f>+C73-C79-C83-C89</f>
        <v>21757017</v>
      </c>
      <c r="D91" s="1" t="s">
        <v>6</v>
      </c>
      <c r="E91" s="16">
        <f>+E73-E79-E83-E89</f>
        <v>9689119</v>
      </c>
    </row>
    <row r="92" spans="1:5" ht="15" x14ac:dyDescent="0.4">
      <c r="A92" s="10"/>
      <c r="B92" s="1"/>
      <c r="C92" s="16"/>
      <c r="D92" s="1"/>
      <c r="E92" s="16"/>
    </row>
    <row r="93" spans="1:5" ht="15" x14ac:dyDescent="0.4">
      <c r="A93" s="10" t="s">
        <v>53</v>
      </c>
      <c r="B93" s="10"/>
      <c r="C93" s="13"/>
      <c r="D93" s="14"/>
      <c r="E93" s="13"/>
    </row>
    <row r="94" spans="1:5" ht="15" x14ac:dyDescent="0.4">
      <c r="A94" s="10" t="s">
        <v>54</v>
      </c>
      <c r="B94" s="10"/>
      <c r="C94" s="6">
        <v>-7289217</v>
      </c>
      <c r="D94" s="14"/>
      <c r="E94" s="16">
        <v>-2953365</v>
      </c>
    </row>
    <row r="95" spans="1:5" ht="15" x14ac:dyDescent="0.4">
      <c r="A95" s="10" t="s">
        <v>55</v>
      </c>
      <c r="B95" s="10"/>
      <c r="C95" s="8">
        <v>-25986</v>
      </c>
      <c r="D95" s="14"/>
      <c r="E95" s="11">
        <v>0</v>
      </c>
    </row>
    <row r="96" spans="1:5" ht="15" x14ac:dyDescent="0.4">
      <c r="A96" s="10"/>
      <c r="B96" s="10"/>
      <c r="C96" s="15">
        <f>SUM(C94:C95)</f>
        <v>-7315203</v>
      </c>
      <c r="D96" s="14"/>
      <c r="E96" s="15">
        <f>SUM(E94:E95)</f>
        <v>-2953365</v>
      </c>
    </row>
    <row r="97" spans="1:5" ht="15" x14ac:dyDescent="0.4">
      <c r="A97" s="10"/>
      <c r="B97" s="10"/>
      <c r="C97" s="13"/>
      <c r="D97" s="14"/>
      <c r="E97" s="13"/>
    </row>
    <row r="98" spans="1:5" ht="15" x14ac:dyDescent="0.4">
      <c r="A98" s="10" t="s">
        <v>56</v>
      </c>
      <c r="B98" s="1" t="s">
        <v>6</v>
      </c>
      <c r="C98" s="6">
        <f>+C91+C96</f>
        <v>14441814</v>
      </c>
      <c r="D98" s="17" t="s">
        <v>6</v>
      </c>
      <c r="E98" s="16">
        <f>+E91+E96</f>
        <v>6735754</v>
      </c>
    </row>
    <row r="99" spans="1:5" ht="15" x14ac:dyDescent="0.4">
      <c r="A99" s="10"/>
      <c r="B99" s="1"/>
      <c r="C99" s="16"/>
      <c r="D99" s="1"/>
      <c r="E99" s="16"/>
    </row>
    <row r="100" spans="1:5" ht="15" x14ac:dyDescent="0.4">
      <c r="A100" s="10" t="s">
        <v>57</v>
      </c>
      <c r="B100" s="1"/>
      <c r="C100" s="16"/>
      <c r="D100" s="1"/>
      <c r="E100" s="16"/>
    </row>
    <row r="101" spans="1:5" ht="15" x14ac:dyDescent="0.4">
      <c r="A101" s="10" t="s">
        <v>58</v>
      </c>
      <c r="B101" s="1"/>
      <c r="C101" s="16">
        <v>-13518</v>
      </c>
      <c r="D101" s="1"/>
      <c r="E101" s="16">
        <v>-20071</v>
      </c>
    </row>
    <row r="102" spans="1:5" ht="15" hidden="1" x14ac:dyDescent="0.4">
      <c r="A102" s="10" t="s">
        <v>61</v>
      </c>
      <c r="B102" s="1"/>
      <c r="C102" s="16">
        <v>0</v>
      </c>
      <c r="D102" s="1"/>
      <c r="E102" s="16">
        <v>0</v>
      </c>
    </row>
    <row r="103" spans="1:5" ht="15" x14ac:dyDescent="0.4">
      <c r="A103" s="10"/>
      <c r="B103" s="1"/>
      <c r="C103" s="15">
        <f>SUM(C101:C102)</f>
        <v>-13518</v>
      </c>
      <c r="D103" s="14"/>
      <c r="E103" s="15">
        <f>SUM(E101:E102)</f>
        <v>-20071</v>
      </c>
    </row>
    <row r="104" spans="1:5" ht="15" x14ac:dyDescent="0.4">
      <c r="A104" s="10"/>
      <c r="B104" s="1"/>
      <c r="C104" s="11"/>
      <c r="D104" s="1"/>
      <c r="E104" s="11"/>
    </row>
    <row r="105" spans="1:5" ht="15.5" thickBot="1" x14ac:dyDescent="0.45">
      <c r="A105" s="10" t="s">
        <v>59</v>
      </c>
      <c r="B105" s="1" t="s">
        <v>6</v>
      </c>
      <c r="C105" s="18">
        <f>+C98+C103</f>
        <v>14428296</v>
      </c>
      <c r="D105" s="1" t="s">
        <v>6</v>
      </c>
      <c r="E105" s="18">
        <f>+E98+E103</f>
        <v>6715683</v>
      </c>
    </row>
    <row r="106" spans="1:5" ht="15.5" thickTop="1" x14ac:dyDescent="0.4">
      <c r="A106" s="10"/>
      <c r="B106" s="1"/>
      <c r="C106" s="19">
        <f>+C105-C42</f>
        <v>0</v>
      </c>
      <c r="E106" s="19">
        <f>+E105-E42</f>
        <v>0</v>
      </c>
    </row>
    <row r="107" spans="1:5" ht="15" x14ac:dyDescent="0.4">
      <c r="A107" s="2" t="s">
        <v>74</v>
      </c>
      <c r="B107" s="22" t="s">
        <v>29</v>
      </c>
      <c r="C107" s="22"/>
      <c r="D107" s="22"/>
      <c r="E107" s="22"/>
    </row>
    <row r="108" spans="1:5" ht="15" x14ac:dyDescent="0.4">
      <c r="A108" s="2" t="s">
        <v>75</v>
      </c>
      <c r="B108" s="22" t="s">
        <v>30</v>
      </c>
      <c r="C108" s="22"/>
      <c r="D108" s="22"/>
      <c r="E108" s="22"/>
    </row>
    <row r="109" spans="1:5" ht="15" x14ac:dyDescent="0.4">
      <c r="A109" s="2"/>
      <c r="B109" s="1"/>
      <c r="C109" s="1"/>
      <c r="D109" s="1"/>
      <c r="E109" s="20"/>
    </row>
    <row r="110" spans="1:5" ht="15" x14ac:dyDescent="0.4">
      <c r="A110" s="22" t="s">
        <v>72</v>
      </c>
      <c r="B110" s="22"/>
      <c r="C110" s="22"/>
      <c r="D110" s="22"/>
      <c r="E110" s="22"/>
    </row>
    <row r="111" spans="1:5" ht="15" x14ac:dyDescent="0.4">
      <c r="A111" s="22" t="s">
        <v>60</v>
      </c>
      <c r="B111" s="22"/>
      <c r="C111" s="22"/>
      <c r="D111" s="22"/>
      <c r="E111" s="22"/>
    </row>
  </sheetData>
  <mergeCells count="14">
    <mergeCell ref="A55:E55"/>
    <mergeCell ref="A2:E2"/>
    <mergeCell ref="A3:E3"/>
    <mergeCell ref="A4:E4"/>
    <mergeCell ref="B52:E52"/>
    <mergeCell ref="B53:E53"/>
    <mergeCell ref="A110:E110"/>
    <mergeCell ref="A111:E111"/>
    <mergeCell ref="A56:E56"/>
    <mergeCell ref="A59:E59"/>
    <mergeCell ref="A60:E60"/>
    <mergeCell ref="A61:E61"/>
    <mergeCell ref="B107:E107"/>
    <mergeCell ref="B108:E108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2024-01-09T23:47:40Z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