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3/"/>
    </mc:Choice>
  </mc:AlternateContent>
  <xr:revisionPtr revIDLastSave="356" documentId="8_{1CE8BBD1-BF19-42CC-BCA4-23443D5B285E}" xr6:coauthVersionLast="47" xr6:coauthVersionMax="47" xr10:uidLastSave="{BFF21118-46EF-4E29-91D7-4CA12D47FF15}"/>
  <bookViews>
    <workbookView xWindow="28680" yWindow="-120" windowWidth="29040" windowHeight="15840" activeTab="1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0" i="1" l="1"/>
  <c r="I72" i="1"/>
  <c r="I29" i="1"/>
  <c r="I15" i="3"/>
  <c r="I10" i="3"/>
  <c r="I61" i="1"/>
  <c r="I20" i="1"/>
  <c r="G4" i="3"/>
  <c r="I16" i="3" l="1"/>
  <c r="I18" i="3" s="1"/>
  <c r="I20" i="3" s="1"/>
  <c r="I23" i="3" s="1"/>
  <c r="I62" i="1"/>
  <c r="I73" i="1" s="1"/>
  <c r="I30" i="1"/>
  <c r="I83" i="1" l="1"/>
</calcChain>
</file>

<file path=xl/sharedStrings.xml><?xml version="1.0" encoding="utf-8"?>
<sst xmlns="http://schemas.openxmlformats.org/spreadsheetml/2006/main" count="94" uniqueCount="86">
  <si>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</si>
  <si>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</si>
  <si>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</si>
  <si>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</si>
  <si>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</si>
  <si>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</si>
  <si>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</si>
  <si>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</si>
  <si>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</si>
  <si>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</si>
  <si>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</si>
  <si>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</si>
  <si>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</si>
  <si>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</si>
  <si>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</si>
  <si>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</si>
  <si>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</si>
  <si>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</si>
  <si>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</si>
  <si>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</si>
  <si>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</si>
  <si>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</si>
  <si>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</si>
  <si>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</si>
  <si>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</si>
  <si>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</si>
  <si>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</si>
  <si>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</si>
  <si>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</si>
  <si>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</si>
  <si>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</si>
  <si>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</si>
  <si>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</si>
  <si>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</si>
  <si>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</si>
  <si>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</si>
  <si>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</si>
  <si>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</si>
  <si>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</si>
  <si>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</si>
  <si>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</si>
  <si>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</si>
  <si>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</si>
  <si>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</si>
  <si>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</si>
  <si>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</si>
  <si>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</si>
  <si>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</si>
  <si>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</si>
  <si>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</si>
  <si>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</si>
  <si>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</si>
  <si>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</si>
  <si>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</si>
  <si>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</si>
  <si>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</si>
  <si>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</si>
  <si>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</si>
  <si>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 xml:space="preserve">Utilidad neta atribuible </t>
  </si>
  <si>
    <t>Participación controladora</t>
  </si>
  <si>
    <t>Participación no controladora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</si>
  <si>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</si>
  <si>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</si>
  <si>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</si>
  <si>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</si>
  <si>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</si>
  <si>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</si>
  <si>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</si>
  <si>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</si>
  <si>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</si>
  <si>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</si>
  <si>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</si>
  <si>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</si>
  <si>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</si>
  <si>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</si>
  <si>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</si>
  <si>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</si>
  <si>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Documentos por cobrar</t>
  </si>
  <si>
    <t>Reserva de Capital</t>
  </si>
  <si>
    <t>Marlon Duarte</t>
  </si>
  <si>
    <t>Anticipos de impuestos sobre la renta</t>
  </si>
  <si>
    <t>Porción corriente de los certificados de inversión a largo plazo</t>
  </si>
  <si>
    <t>Eduardo Reyes</t>
  </si>
  <si>
    <t>Al 30 de noviembre de 2023</t>
  </si>
  <si>
    <t>Documentos por Pagar</t>
  </si>
  <si>
    <t>Bonos corporativos por pagar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</si>
</sst>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2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  <numFmt numFmtId="231" formatCode="_(* #,##0_);_(* \(#,##0\);_(* &quot;-&quot;??_);_(@_)"/>
    <numFmt numFmtId="232" formatCode="_([$$]\ * #,##0_);_([$$]\ * \(#,##0\);_([$$]\ * \-??_);_(@_)"/>
    <numFmt numFmtId="233" formatCode="_-[$$-540A]* #,##0.00_ ;_-[$$-540A]* \-#,##0.00\ ;_-[$$-540A]* &quot;-&quot;_ ;_-@_ 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01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1" fontId="3" fillId="0" borderId="0" xfId="38096" applyNumberFormat="1" applyFont="1" applyFill="1" applyAlignment="1">
      <alignment vertical="top"/>
    </xf>
    <xf numFmtId="164" fontId="0" fillId="0" borderId="0" xfId="0" applyNumberFormat="1"/>
    <xf numFmtId="231" fontId="0" fillId="0" borderId="0" xfId="1" applyNumberFormat="1" applyFont="1"/>
    <xf numFmtId="232" fontId="6" fillId="0" borderId="0" xfId="2" applyNumberFormat="1" applyFont="1" applyFill="1" applyAlignment="1">
      <alignment horizontal="right" vertical="top"/>
    </xf>
    <xf numFmtId="233" fontId="0" fillId="0" borderId="0" xfId="0" applyNumberFormat="1"/>
  </cellXfs>
  <cellStyles count="38201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7" xr:uid="{08166B52-ABE3-4F3A-896E-03E0667647E5}"/>
    <cellStyle name="Comma 2 18" xfId="38171" xr:uid="{FCBA95F6-C4F5-4F54-A118-CA3729608ED4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8" xr:uid="{6868FDA3-BDE8-491E-83A1-272500E7127D}"/>
    <cellStyle name="Comma 2 2 17" xfId="38172" xr:uid="{A37749E6-9AE0-4E9E-AB14-A79DFE5871CF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10" xfId="38135" xr:uid="{FC3DB2E7-C949-4778-A8AA-A9D184687130}"/>
    <cellStyle name="Comma 2 3 2 11" xfId="38176" xr:uid="{4724E4AC-9590-4EC9-B8E5-54D066A3D0C4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6" xr:uid="{C76A4C82-AEFC-40AC-B7D0-7E4B7AB8B68F}"/>
    <cellStyle name="Comma 3 5 12" xfId="38177" xr:uid="{23295274-F1C5-4C3C-B1C1-6A57104A4A16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8" xr:uid="{A627ACC4-8FB6-443C-BFC0-645DC6458C8C}"/>
    <cellStyle name="Comma 4 10 11" xfId="38186" xr:uid="{3C68C296-FDCB-48F6-B582-0F9CE2D60C2A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7" xr:uid="{4E72FCAA-8411-485D-BC8A-914B3A1D1337}"/>
    <cellStyle name="Comma 4 4 11" xfId="38178" xr:uid="{B9480F08-00C6-4BA1-958A-E79DB0A5E9A3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8" xr:uid="{40A2F3A7-61ED-4ED4-9AFA-E4CBB5FE9823}"/>
    <cellStyle name="Comma 4 5 11" xfId="38179" xr:uid="{0F7D1E2A-6924-4779-835D-95D68F360D16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39" xr:uid="{EFFAD20F-B9B7-40A9-8305-FC293148157A}"/>
    <cellStyle name="Comma 5 2 3 14" xfId="38180" xr:uid="{29AF4074-C47D-4C13-9AF2-02F3F888E185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2" xr:uid="{714D325B-31F1-4525-BA9C-99E161F28583}"/>
    <cellStyle name="Comma 55 11" xfId="38175" xr:uid="{D5048931-BA9C-4829-A372-11D834D927B8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7" xr:uid="{245B15DE-4463-4ADE-A4C0-60B6CFA019CD}"/>
    <cellStyle name="Comma 56 11" xfId="38185" xr:uid="{76C15852-F57F-4DB8-9557-C0A3BD5DB241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2" xr:uid="{60035A25-60B8-49E9-9D49-91C02EF302BC}"/>
    <cellStyle name="Comma 57 11" xfId="38190" xr:uid="{8E717F7B-2B79-4F39-9CED-8C21862B00C6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3" xr:uid="{3166B850-8CFE-49C8-B4EB-AF1DE466C9AC}"/>
    <cellStyle name="Comma 58 11" xfId="38191" xr:uid="{42FBBB36-2FDC-408F-9318-082E98AA809F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6" xr:uid="{759C2CCA-CECC-44E2-990D-C6CC2415CAE5}"/>
    <cellStyle name="Comma 59 11" xfId="38170" xr:uid="{13E7C72C-A2E8-4DD2-B08A-4FB673F3360B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5" xr:uid="{41663A7D-A77F-48C4-BCE1-2189638EA4E1}"/>
    <cellStyle name="Millares 107" xfId="38146" xr:uid="{0B74E5A5-5C1A-4B25-8AC3-7FC4979FDE13}"/>
    <cellStyle name="Millares 108" xfId="38155" xr:uid="{1BED7124-19AD-40FE-A3BD-2BEA689CE514}"/>
    <cellStyle name="Millares 109" xfId="38145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29" xr:uid="{89E86096-0722-4F31-98DB-82C9413915EE}"/>
    <cellStyle name="Millares 111" xfId="38144" xr:uid="{837BF692-F4D8-46F0-8E09-3D2C94615A32}"/>
    <cellStyle name="Millares 112" xfId="38130" xr:uid="{32F1D12A-2E69-404F-8A40-72D07023287C}"/>
    <cellStyle name="Millares 113" xfId="38143" xr:uid="{FE838461-1E34-4F93-A28B-BF05004B16C9}"/>
    <cellStyle name="Millares 114" xfId="38131" xr:uid="{EAB68C21-37AB-4EAB-8930-41116531A594}"/>
    <cellStyle name="Millares 115" xfId="38142" xr:uid="{78DEDF80-7EE5-4806-B044-E46E1A0AD35B}"/>
    <cellStyle name="Millares 116" xfId="38133" xr:uid="{CB22B249-83FC-4F1A-A6F4-7EE5DE46432B}"/>
    <cellStyle name="Millares 117" xfId="38141" xr:uid="{25B4EBE6-541E-4FF7-9411-9D460E08C5AD}"/>
    <cellStyle name="Millares 118" xfId="38134" xr:uid="{F8F70EA5-EEEB-47CC-9997-A84C06500ECD}"/>
    <cellStyle name="Millares 119" xfId="38140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69" xr:uid="{3C297839-FE6B-4013-9414-CDBEC2ED3D19}"/>
    <cellStyle name="Millares 121" xfId="38184" xr:uid="{4E28EEFA-9D7C-4863-8211-3DC9355C2F89}"/>
    <cellStyle name="Millares 122" xfId="38193" xr:uid="{8EB518DC-32E6-46FC-8DF6-F9537EB9D092}"/>
    <cellStyle name="Millares 123" xfId="38183" xr:uid="{3EE3C6F3-7FBF-414F-8EAC-4E37BC01B041}"/>
    <cellStyle name="Millares 124" xfId="38173" xr:uid="{6719FEBB-A4E6-463B-8CCB-A604285D6466}"/>
    <cellStyle name="Millares 125" xfId="38182" xr:uid="{5A1BCFB6-FFF9-4B12-9594-9A8EAF453343}"/>
    <cellStyle name="Millares 126" xfId="38174" xr:uid="{21510EA8-BCE2-4846-ACF5-2646C15EB6D5}"/>
    <cellStyle name="Millares 127" xfId="38181" xr:uid="{C2CA1B8C-EAED-48BB-9649-B68DD2D6F98E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1" xr:uid="{4EF0A8F5-55A8-4D6A-BC99-24F3B5FA7368}"/>
    <cellStyle name="Millares 3 2 8 11" xfId="38189" xr:uid="{4FEE6D7E-232D-47D3-B979-F32377E156E7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49" xr:uid="{AD70FFE6-76BB-4817-8677-D5C970471380}"/>
    <cellStyle name="Millares 3 7 13" xfId="38187" xr:uid="{313A6D72-AE5A-4C75-A51E-78CFB5AA584F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0" xr:uid="{D3FD5266-703A-412B-BC1D-9A305A3ABA5D}"/>
    <cellStyle name="Millares 4 4 12" xfId="38188" xr:uid="{0828D14A-3A29-4063-8BC1-8C5B98ED687F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4" xr:uid="{4339753D-653A-42D3-AEA2-49C499427722}"/>
    <cellStyle name="Moneda 23" xfId="38156" xr:uid="{8619DEAF-ABC5-4866-BCB6-E19C72F06FC2}"/>
    <cellStyle name="Moneda 24" xfId="38157" xr:uid="{9AB1808A-6784-48DC-B1AD-D8FAA3A5EE3C}"/>
    <cellStyle name="Moneda 25" xfId="38158" xr:uid="{DE7B716C-BCB8-4B9A-9A74-60D830895CB1}"/>
    <cellStyle name="Moneda 26" xfId="38159" xr:uid="{630949C4-055B-49A4-A15B-FF9EF9852271}"/>
    <cellStyle name="Moneda 27" xfId="38160" xr:uid="{CD625E6D-CACA-4293-805E-B5AAF7878CBA}"/>
    <cellStyle name="Moneda 28" xfId="38161" xr:uid="{15B7FD3A-8A55-4124-AB2A-2CA00B856F1F}"/>
    <cellStyle name="Moneda 29" xfId="38162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3" xr:uid="{D1FDF223-703D-4B8E-B565-6FAC4A457961}"/>
    <cellStyle name="Moneda 31" xfId="38164" xr:uid="{8D676F18-3AD2-469A-987C-743AFB0CBA13}"/>
    <cellStyle name="Moneda 32" xfId="38165" xr:uid="{7D356F83-2E87-4AA4-9345-7171528C4CD8}"/>
    <cellStyle name="Moneda 33" xfId="38166" xr:uid="{759CE2EA-839A-49C3-A7FB-CAD6E3856193}"/>
    <cellStyle name="Moneda 34" xfId="38167" xr:uid="{45316345-29C3-4491-9BBC-A109A6287E88}"/>
    <cellStyle name="Moneda 35" xfId="38168" xr:uid="{D173641B-AAB4-4CF7-A240-3BB1D949ADB0}"/>
    <cellStyle name="Moneda 36" xfId="38192" xr:uid="{770B9203-8E76-47CC-82CD-DD4052FF9324}"/>
    <cellStyle name="Moneda 37" xfId="38194" xr:uid="{737C50C6-11B2-48B1-AE24-076B031AC86C}"/>
    <cellStyle name="Moneda 38" xfId="38195" xr:uid="{4024708A-DF48-46C3-8577-B81A19C75896}"/>
    <cellStyle name="Moneda 39" xfId="38196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7" xr:uid="{FEF91ECB-35A2-4F60-8AAC-3FC0A44BBD87}"/>
    <cellStyle name="Moneda 41" xfId="38198" xr:uid="{193E2137-FFC2-4EAB-9279-D5504A2384FA}"/>
    <cellStyle name="Moneda 42" xfId="38199" xr:uid="{DD7EBE6C-33DC-4FCE-BB7B-7EA866A2F14B}"/>
    <cellStyle name="Moneda 43" xfId="38200" xr:uid="{3802325B-304B-4B17-BBD0-61F87A8418F6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K83"/>
  <sheetViews>
    <sheetView showGridLines="0" workbookViewId="0">
      <selection activeCell="I28" sqref="I28"/>
    </sheetView>
  </sheetViews>
  <sheetFormatPr baseColWidth="10" defaultRowHeight="14.4"/>
  <cols>
    <col min="1" max="6" width="1.6640625" customWidth="1"/>
    <col min="7" max="7" width="36.44140625" customWidth="1"/>
    <col min="9" max="9" width="14.109375" customWidth="1"/>
    <col min="10" max="10" width="10.88671875" customWidth="1"/>
  </cols>
  <sheetData>
    <row r="1" spans="1:9">
      <c r="G1" t="s">
        <v>63</v>
      </c>
    </row>
    <row r="2" spans="1:9">
      <c r="G2" t="s">
        <v>62</v>
      </c>
    </row>
    <row r="3" spans="1:9">
      <c r="G3" t="s">
        <v>64</v>
      </c>
    </row>
    <row r="4" spans="1:9">
      <c r="G4" t="s">
        <v>83</v>
      </c>
    </row>
    <row r="5" spans="1:9">
      <c r="G5" s="1" t="s">
        <v>0</v>
      </c>
    </row>
    <row r="6" spans="1:9">
      <c r="A6" s="1"/>
      <c r="B6" s="2"/>
      <c r="C6" s="2"/>
      <c r="D6" s="2"/>
      <c r="E6" s="2"/>
      <c r="F6" s="2"/>
      <c r="G6" s="2"/>
      <c r="H6" s="3"/>
      <c r="I6" s="15">
        <v>2023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32">
        <v>21021313.751087792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8">
        <v>7400000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8">
        <v>53667305.601527132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30">
        <v>248451563.83721775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30">
        <v>924000</v>
      </c>
    </row>
    <row r="15" spans="1:9">
      <c r="A15" s="2"/>
      <c r="B15" s="2" t="s">
        <v>77</v>
      </c>
      <c r="C15" s="2"/>
      <c r="D15" s="2"/>
      <c r="E15" s="2"/>
      <c r="F15" s="2"/>
      <c r="G15" s="2"/>
      <c r="H15" s="7"/>
      <c r="I15" s="30">
        <v>7803988.6352599273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8">
        <v>59569653.777764097</v>
      </c>
    </row>
    <row r="17" spans="1:11">
      <c r="A17" s="2"/>
      <c r="B17" s="2" t="s">
        <v>9</v>
      </c>
      <c r="C17" s="2"/>
      <c r="D17" s="2"/>
      <c r="E17" s="2"/>
      <c r="F17" s="2"/>
      <c r="G17" s="2"/>
      <c r="H17" s="7"/>
      <c r="I17" s="8">
        <v>148698827.08022001</v>
      </c>
    </row>
    <row r="18" spans="1:11">
      <c r="A18" s="2"/>
      <c r="B18" s="2" t="s">
        <v>80</v>
      </c>
      <c r="C18" s="2"/>
      <c r="D18" s="2"/>
      <c r="E18" s="2"/>
      <c r="F18" s="2"/>
      <c r="G18" s="2"/>
      <c r="H18" s="7"/>
      <c r="I18" s="8">
        <v>5735402.0822736481</v>
      </c>
    </row>
    <row r="19" spans="1:11">
      <c r="A19" s="2"/>
      <c r="B19" s="2" t="s">
        <v>10</v>
      </c>
      <c r="C19" s="2"/>
      <c r="D19" s="2"/>
      <c r="E19" s="2"/>
      <c r="F19" s="2"/>
      <c r="G19" s="2"/>
      <c r="H19" s="7"/>
      <c r="I19" s="9">
        <v>4164213.8286262574</v>
      </c>
      <c r="J19" s="34"/>
    </row>
    <row r="20" spans="1:11">
      <c r="A20" s="2"/>
      <c r="B20" s="2"/>
      <c r="C20" s="2"/>
      <c r="D20" s="2"/>
      <c r="E20" s="2"/>
      <c r="F20" s="2" t="s">
        <v>11</v>
      </c>
      <c r="G20" s="2"/>
      <c r="H20" s="7"/>
      <c r="I20" s="8">
        <f>SUM(I10:I19)</f>
        <v>557436268.59397662</v>
      </c>
      <c r="K20" s="34"/>
    </row>
    <row r="21" spans="1:11">
      <c r="A21" s="2"/>
      <c r="B21" s="2"/>
      <c r="C21" s="2"/>
      <c r="D21" s="2"/>
      <c r="E21" s="2"/>
      <c r="F21" s="2"/>
      <c r="G21" s="2"/>
      <c r="H21" s="7"/>
      <c r="I21" s="8"/>
    </row>
    <row r="22" spans="1:11">
      <c r="A22" s="2" t="s">
        <v>12</v>
      </c>
      <c r="B22" s="2"/>
      <c r="C22" s="2"/>
      <c r="D22" s="2"/>
      <c r="E22" s="2"/>
      <c r="F22" s="2"/>
      <c r="G22" s="2"/>
      <c r="H22" s="7"/>
      <c r="I22" s="8"/>
    </row>
    <row r="23" spans="1:11">
      <c r="A23" s="2"/>
      <c r="B23" s="2" t="s">
        <v>70</v>
      </c>
      <c r="C23" s="2"/>
      <c r="D23" s="2"/>
      <c r="E23" s="2"/>
      <c r="F23" s="2"/>
      <c r="G23" s="2"/>
      <c r="H23" s="7"/>
      <c r="I23" s="32">
        <v>8000000</v>
      </c>
    </row>
    <row r="24" spans="1:11">
      <c r="A24" s="2"/>
      <c r="B24" s="2" t="s">
        <v>13</v>
      </c>
      <c r="C24" s="2"/>
      <c r="D24" s="2"/>
      <c r="E24" s="2"/>
      <c r="F24" s="2"/>
      <c r="G24" s="2"/>
      <c r="H24" s="7"/>
      <c r="I24" s="8">
        <v>25799059.249747485</v>
      </c>
    </row>
    <row r="25" spans="1:11">
      <c r="A25" s="2"/>
      <c r="B25" s="2" t="s">
        <v>14</v>
      </c>
      <c r="C25" s="2"/>
      <c r="D25" s="2"/>
      <c r="E25" s="2"/>
      <c r="F25" s="2"/>
      <c r="G25" s="2"/>
      <c r="H25" s="7"/>
      <c r="I25" s="8">
        <v>5772362.0679372456</v>
      </c>
    </row>
    <row r="26" spans="1:11">
      <c r="A26" s="2"/>
      <c r="B26" s="2" t="s">
        <v>15</v>
      </c>
      <c r="C26" s="2"/>
      <c r="D26" s="2"/>
      <c r="E26" s="2"/>
      <c r="F26" s="2"/>
      <c r="G26" s="2"/>
      <c r="H26" s="7"/>
      <c r="I26" s="8">
        <v>158332145.00909227</v>
      </c>
    </row>
    <row r="27" spans="1:11">
      <c r="A27" s="2"/>
      <c r="B27" s="2" t="s">
        <v>71</v>
      </c>
      <c r="C27" s="2"/>
      <c r="D27" s="2"/>
      <c r="E27" s="2"/>
      <c r="F27" s="2"/>
      <c r="G27" s="2"/>
      <c r="H27" s="7"/>
      <c r="I27" s="8">
        <v>37903533.792975038</v>
      </c>
    </row>
    <row r="28" spans="1:11">
      <c r="A28" s="2"/>
      <c r="B28" s="2" t="s">
        <v>16</v>
      </c>
      <c r="C28" s="2"/>
      <c r="D28" s="2"/>
      <c r="E28" s="2"/>
      <c r="F28" s="2"/>
      <c r="G28" s="2"/>
      <c r="H28" s="7"/>
      <c r="I28" s="9">
        <v>792286.08823751868</v>
      </c>
    </row>
    <row r="29" spans="1:11">
      <c r="A29" s="2"/>
      <c r="B29" s="2"/>
      <c r="C29" s="2"/>
      <c r="D29" s="2"/>
      <c r="E29" s="2"/>
      <c r="F29" s="2" t="s">
        <v>17</v>
      </c>
      <c r="G29" s="2"/>
      <c r="H29" s="7"/>
      <c r="I29" s="9">
        <f>SUM(I23:I28)</f>
        <v>236599386.20798957</v>
      </c>
    </row>
    <row r="30" spans="1:11">
      <c r="A30" s="2"/>
      <c r="B30" s="2"/>
      <c r="C30" s="2"/>
      <c r="D30" s="2"/>
      <c r="E30" s="2"/>
      <c r="F30" s="4" t="s">
        <v>18</v>
      </c>
      <c r="G30" s="4"/>
      <c r="H30" s="22"/>
      <c r="I30" s="23">
        <f>+I20+I29</f>
        <v>794035654.80196619</v>
      </c>
    </row>
    <row r="31" spans="1:11">
      <c r="A31" s="2"/>
      <c r="B31" s="2"/>
      <c r="C31" s="2"/>
      <c r="D31" s="2"/>
      <c r="E31" s="2"/>
      <c r="F31" s="2"/>
      <c r="G31" s="2"/>
      <c r="H31" s="7"/>
      <c r="I31" s="10"/>
    </row>
    <row r="32" spans="1:11">
      <c r="A32" s="4" t="s">
        <v>19</v>
      </c>
      <c r="B32" s="2"/>
      <c r="C32" s="2"/>
      <c r="D32" s="2"/>
      <c r="E32" s="2"/>
      <c r="F32" s="2"/>
      <c r="G32" s="2"/>
      <c r="H32" s="7"/>
      <c r="I32" s="11"/>
    </row>
    <row r="33" spans="1:10">
      <c r="A33" s="2" t="s">
        <v>20</v>
      </c>
      <c r="B33" s="2"/>
      <c r="C33" s="2"/>
      <c r="D33" s="2"/>
      <c r="E33" s="2"/>
      <c r="F33" s="2"/>
      <c r="G33" s="2"/>
      <c r="H33" s="7"/>
      <c r="I33" s="12"/>
    </row>
    <row r="34" spans="1:10">
      <c r="A34" s="2"/>
      <c r="B34" s="2" t="s">
        <v>21</v>
      </c>
      <c r="C34" s="2"/>
      <c r="D34" s="2"/>
      <c r="E34" s="2"/>
      <c r="F34" s="2"/>
      <c r="G34" s="2"/>
      <c r="H34" s="7"/>
      <c r="I34" s="32">
        <v>43997499.836151257</v>
      </c>
    </row>
    <row r="35" spans="1:10">
      <c r="A35" s="2"/>
      <c r="B35" s="2" t="s">
        <v>22</v>
      </c>
      <c r="C35" s="2"/>
      <c r="D35" s="2"/>
      <c r="E35" s="2"/>
      <c r="F35" s="2"/>
      <c r="G35" s="2"/>
      <c r="H35" s="7"/>
      <c r="I35" s="13"/>
    </row>
    <row r="36" spans="1:10">
      <c r="A36" s="2"/>
      <c r="B36" s="2"/>
      <c r="C36" s="2" t="s">
        <v>23</v>
      </c>
      <c r="D36" s="2"/>
      <c r="E36" s="2"/>
      <c r="F36" s="2"/>
      <c r="G36" s="2"/>
      <c r="H36" s="7"/>
      <c r="I36" s="8">
        <v>44059350.301177606</v>
      </c>
    </row>
    <row r="37" spans="1:10">
      <c r="A37" s="2"/>
      <c r="B37" s="2" t="s">
        <v>24</v>
      </c>
      <c r="C37" s="2"/>
      <c r="D37" s="2"/>
      <c r="E37" s="2"/>
      <c r="F37" s="2"/>
      <c r="G37" s="2"/>
      <c r="H37" s="7"/>
      <c r="I37" s="8">
        <v>186161027.92231029</v>
      </c>
    </row>
    <row r="38" spans="1:10">
      <c r="A38" s="2"/>
      <c r="B38" s="2" t="s">
        <v>65</v>
      </c>
      <c r="C38" s="2"/>
      <c r="D38" s="2"/>
      <c r="E38" s="2"/>
      <c r="F38" s="2"/>
      <c r="G38" s="2"/>
      <c r="H38" s="7"/>
      <c r="I38" s="8">
        <v>29724864.492167544</v>
      </c>
    </row>
    <row r="39" spans="1:10">
      <c r="A39" s="2"/>
      <c r="B39" s="2" t="s">
        <v>84</v>
      </c>
      <c r="C39" s="2"/>
      <c r="D39" s="2"/>
      <c r="E39" s="2"/>
      <c r="F39" s="2"/>
      <c r="G39" s="2"/>
      <c r="H39" s="7"/>
      <c r="I39" s="8">
        <v>2200000</v>
      </c>
    </row>
    <row r="40" spans="1:10">
      <c r="A40" s="2"/>
      <c r="B40" s="2" t="s">
        <v>25</v>
      </c>
      <c r="C40" s="2"/>
      <c r="D40" s="2"/>
      <c r="E40" s="2"/>
      <c r="F40" s="2"/>
      <c r="G40" s="2"/>
      <c r="H40" s="7"/>
      <c r="I40" s="8"/>
    </row>
    <row r="41" spans="1:10">
      <c r="A41" s="2"/>
      <c r="B41" s="2"/>
      <c r="C41" s="2" t="s">
        <v>26</v>
      </c>
      <c r="D41" s="2"/>
      <c r="E41" s="2"/>
      <c r="F41" s="2"/>
      <c r="G41" s="2"/>
      <c r="H41" s="7"/>
      <c r="I41" s="8">
        <v>11850652.460000001</v>
      </c>
      <c r="J41" s="8"/>
    </row>
    <row r="42" spans="1:10">
      <c r="A42" s="2"/>
      <c r="B42" s="2" t="s">
        <v>68</v>
      </c>
      <c r="C42" s="2"/>
      <c r="D42" s="2"/>
      <c r="E42" s="2"/>
      <c r="F42" s="2"/>
      <c r="G42" s="2"/>
      <c r="H42" s="7"/>
      <c r="I42" s="8"/>
    </row>
    <row r="43" spans="1:10">
      <c r="A43" s="2"/>
      <c r="B43" s="2"/>
      <c r="C43" s="2" t="s">
        <v>26</v>
      </c>
      <c r="D43" s="2"/>
      <c r="E43" s="2"/>
      <c r="F43" s="2"/>
      <c r="G43" s="2"/>
      <c r="H43" s="7"/>
      <c r="I43" s="8">
        <v>1690718.629012428</v>
      </c>
    </row>
    <row r="44" spans="1:10">
      <c r="A44" s="2"/>
      <c r="B44" s="2" t="s">
        <v>72</v>
      </c>
      <c r="C44" s="2"/>
      <c r="D44" s="2"/>
      <c r="E44" s="2"/>
      <c r="F44" s="2"/>
      <c r="G44" s="2"/>
      <c r="H44" s="7"/>
      <c r="I44" s="8"/>
    </row>
    <row r="45" spans="1:10">
      <c r="A45" s="2"/>
      <c r="B45" s="2"/>
      <c r="C45" s="2" t="s">
        <v>73</v>
      </c>
      <c r="D45" s="2"/>
      <c r="E45" s="2"/>
      <c r="F45" s="2"/>
      <c r="G45" s="2"/>
      <c r="H45" s="7"/>
      <c r="I45" s="8">
        <v>1954200.19</v>
      </c>
    </row>
    <row r="46" spans="1:10">
      <c r="A46" s="2"/>
      <c r="B46" s="2" t="s">
        <v>81</v>
      </c>
      <c r="C46" s="2"/>
      <c r="D46" s="2"/>
      <c r="E46" s="2"/>
      <c r="F46" s="2"/>
      <c r="G46" s="2"/>
      <c r="H46" s="7"/>
      <c r="I46" s="8">
        <v>2350000</v>
      </c>
    </row>
    <row r="47" spans="1:10">
      <c r="A47" s="2"/>
      <c r="B47" s="2" t="s">
        <v>85</v>
      </c>
      <c r="C47" s="2"/>
      <c r="D47" s="2"/>
      <c r="E47" s="2"/>
      <c r="F47" s="2"/>
      <c r="G47" s="2"/>
      <c r="H47" s="7"/>
      <c r="I47" s="8">
        <v>7734000</v>
      </c>
    </row>
    <row r="48" spans="1:10">
      <c r="A48" s="2"/>
      <c r="B48" s="2" t="s">
        <v>27</v>
      </c>
      <c r="C48" s="2"/>
      <c r="D48" s="2"/>
      <c r="E48" s="2"/>
      <c r="F48" s="2"/>
      <c r="G48" s="2"/>
      <c r="H48" s="7"/>
      <c r="I48" s="8">
        <v>6209341.8977282057</v>
      </c>
    </row>
    <row r="49" spans="1:10">
      <c r="A49" s="2"/>
      <c r="B49" s="2" t="s">
        <v>28</v>
      </c>
      <c r="C49" s="2"/>
      <c r="D49" s="2"/>
      <c r="E49" s="2"/>
      <c r="F49" s="2"/>
      <c r="G49" s="2"/>
      <c r="H49" s="7"/>
      <c r="I49" s="9">
        <v>19141437.72820494</v>
      </c>
    </row>
    <row r="50" spans="1:10">
      <c r="A50" s="2"/>
      <c r="B50" s="2"/>
      <c r="C50" s="2"/>
      <c r="D50" s="2"/>
      <c r="E50" s="2"/>
      <c r="F50" s="2" t="s">
        <v>29</v>
      </c>
      <c r="G50" s="2"/>
      <c r="H50" s="7"/>
      <c r="I50" s="9">
        <f>SUM(I34:I49)</f>
        <v>357073093.45675224</v>
      </c>
    </row>
    <row r="51" spans="1:10">
      <c r="A51" s="2"/>
      <c r="B51" s="2"/>
      <c r="C51" s="2"/>
      <c r="D51" s="2"/>
      <c r="E51" s="2"/>
      <c r="F51" s="2"/>
      <c r="G51" s="2"/>
      <c r="H51" s="7"/>
      <c r="I51" s="9"/>
    </row>
    <row r="52" spans="1:10">
      <c r="A52" s="2"/>
      <c r="B52" s="2" t="s">
        <v>30</v>
      </c>
      <c r="C52" s="2"/>
      <c r="D52" s="2"/>
      <c r="E52" s="2"/>
      <c r="F52" s="2"/>
      <c r="G52" s="2"/>
      <c r="H52" s="7"/>
      <c r="I52" s="9"/>
    </row>
    <row r="53" spans="1:10">
      <c r="A53" s="2"/>
      <c r="B53" s="2" t="s">
        <v>31</v>
      </c>
      <c r="C53" s="2"/>
      <c r="D53" s="2"/>
      <c r="E53" s="2"/>
      <c r="F53" s="2"/>
      <c r="G53" s="2"/>
      <c r="H53" s="7"/>
      <c r="I53" s="31">
        <v>91743288.93877846</v>
      </c>
    </row>
    <row r="54" spans="1:10">
      <c r="A54" s="2"/>
      <c r="B54" s="2" t="s">
        <v>69</v>
      </c>
      <c r="C54" s="2"/>
      <c r="D54" s="2"/>
      <c r="E54" s="2"/>
      <c r="F54" s="2"/>
      <c r="G54" s="2"/>
      <c r="H54" s="7"/>
      <c r="I54" s="33">
        <v>13345270.809509207</v>
      </c>
      <c r="J54" s="33"/>
    </row>
    <row r="55" spans="1:10">
      <c r="A55" s="2"/>
      <c r="B55" s="2" t="s">
        <v>67</v>
      </c>
      <c r="C55" s="2"/>
      <c r="D55" s="2"/>
      <c r="E55" s="2"/>
      <c r="F55" s="2"/>
      <c r="G55" s="2"/>
      <c r="H55" s="7"/>
      <c r="I55" s="33">
        <v>3730015.8208990949</v>
      </c>
    </row>
    <row r="56" spans="1:10">
      <c r="A56" s="2"/>
      <c r="B56" s="2" t="s">
        <v>74</v>
      </c>
      <c r="C56" s="2"/>
      <c r="D56" s="2"/>
      <c r="E56" s="2"/>
      <c r="F56" s="2"/>
      <c r="G56" s="2"/>
      <c r="H56" s="7"/>
      <c r="I56" s="33">
        <v>7892893.2907736748</v>
      </c>
    </row>
    <row r="57" spans="1:10">
      <c r="A57" s="2"/>
      <c r="B57" s="2" t="s">
        <v>66</v>
      </c>
      <c r="C57" s="2"/>
      <c r="D57" s="2"/>
      <c r="E57" s="2"/>
      <c r="F57" s="2"/>
      <c r="G57" s="2"/>
      <c r="H57" s="7"/>
      <c r="I57" s="33">
        <v>24725000</v>
      </c>
    </row>
    <row r="58" spans="1:10">
      <c r="A58" s="2"/>
      <c r="B58" s="2" t="s">
        <v>75</v>
      </c>
      <c r="C58" s="2"/>
      <c r="D58" s="2"/>
      <c r="E58" s="2"/>
      <c r="F58" s="2"/>
      <c r="G58" s="2"/>
      <c r="H58" s="7"/>
      <c r="I58" s="33">
        <v>29298799.901039489</v>
      </c>
    </row>
    <row r="59" spans="1:10">
      <c r="A59" s="2"/>
      <c r="B59" s="2" t="s">
        <v>76</v>
      </c>
      <c r="C59" s="2"/>
      <c r="D59" s="2"/>
      <c r="E59" s="2"/>
      <c r="F59" s="2"/>
      <c r="G59" s="2"/>
      <c r="H59" s="7"/>
      <c r="I59" s="33">
        <v>1868720.5886527987</v>
      </c>
    </row>
    <row r="60" spans="1:10">
      <c r="A60" s="2"/>
      <c r="B60" s="2" t="s">
        <v>32</v>
      </c>
      <c r="C60" s="2"/>
      <c r="D60" s="2"/>
      <c r="E60" s="2"/>
      <c r="F60" s="2"/>
      <c r="G60" s="2"/>
      <c r="H60" s="7"/>
      <c r="I60" s="9">
        <v>1305475.9094645241</v>
      </c>
    </row>
    <row r="61" spans="1:10">
      <c r="A61" s="2"/>
      <c r="B61" s="2"/>
      <c r="C61" s="2"/>
      <c r="D61" s="2"/>
      <c r="E61" s="2"/>
      <c r="F61" s="2" t="s">
        <v>33</v>
      </c>
      <c r="G61" s="2"/>
      <c r="H61" s="7"/>
      <c r="I61" s="9">
        <f>SUM(I53:I60)</f>
        <v>173909465.25911725</v>
      </c>
    </row>
    <row r="62" spans="1:10">
      <c r="A62" s="2"/>
      <c r="B62" s="2"/>
      <c r="C62" s="2"/>
      <c r="D62" s="2"/>
      <c r="E62" s="2"/>
      <c r="F62" s="2" t="s">
        <v>34</v>
      </c>
      <c r="G62" s="2"/>
      <c r="H62" s="7"/>
      <c r="I62" s="9">
        <f>+I50+I61</f>
        <v>530982558.71586949</v>
      </c>
    </row>
    <row r="63" spans="1:10">
      <c r="A63" s="2"/>
      <c r="B63" s="2"/>
      <c r="C63" s="2"/>
      <c r="D63" s="2"/>
      <c r="E63" s="2"/>
      <c r="F63" s="2"/>
      <c r="G63" s="2"/>
      <c r="H63" s="7"/>
      <c r="I63" s="9"/>
    </row>
    <row r="64" spans="1:10">
      <c r="A64" s="2" t="s">
        <v>35</v>
      </c>
      <c r="B64" s="2"/>
      <c r="C64" s="2"/>
      <c r="D64" s="2"/>
      <c r="E64" s="2"/>
      <c r="F64" s="2"/>
      <c r="G64" s="2"/>
      <c r="H64" s="7"/>
      <c r="I64" s="8"/>
    </row>
    <row r="65" spans="1:10">
      <c r="A65" s="2"/>
      <c r="B65" s="2" t="s">
        <v>36</v>
      </c>
      <c r="C65" s="2"/>
      <c r="D65" s="2"/>
      <c r="E65" s="2"/>
      <c r="F65" s="2"/>
      <c r="G65" s="2"/>
      <c r="H65" s="7"/>
      <c r="I65" s="8">
        <v>119389834.00999998</v>
      </c>
      <c r="J65" s="8"/>
    </row>
    <row r="66" spans="1:10">
      <c r="A66" s="2"/>
      <c r="B66" s="2" t="s">
        <v>56</v>
      </c>
      <c r="C66" s="2"/>
      <c r="D66" s="2"/>
      <c r="E66" s="2"/>
      <c r="F66" s="2"/>
      <c r="G66" s="2"/>
      <c r="H66" s="7"/>
      <c r="I66" s="8">
        <v>150816.54708938487</v>
      </c>
      <c r="J66" s="8"/>
    </row>
    <row r="67" spans="1:10">
      <c r="A67" s="2"/>
      <c r="B67" s="2" t="s">
        <v>57</v>
      </c>
      <c r="C67" s="2"/>
      <c r="D67" s="2"/>
      <c r="E67" s="2"/>
      <c r="F67" s="2"/>
      <c r="G67" s="2"/>
      <c r="H67" s="7"/>
      <c r="I67" s="8">
        <v>569342.48042082542</v>
      </c>
      <c r="J67" s="8"/>
    </row>
    <row r="68" spans="1:10">
      <c r="A68" s="2"/>
      <c r="B68" s="2" t="s">
        <v>37</v>
      </c>
      <c r="C68" s="2"/>
      <c r="D68" s="2"/>
      <c r="E68" s="2"/>
      <c r="F68" s="2"/>
      <c r="G68" s="2"/>
      <c r="H68" s="2"/>
      <c r="I68" s="8">
        <v>4383404.3048801068</v>
      </c>
    </row>
    <row r="69" spans="1:10">
      <c r="A69" s="2"/>
      <c r="B69" s="2" t="s">
        <v>78</v>
      </c>
      <c r="C69" s="2"/>
      <c r="D69" s="2"/>
      <c r="E69" s="2"/>
      <c r="F69" s="2"/>
      <c r="G69" s="2"/>
      <c r="H69" s="2"/>
      <c r="I69" s="8">
        <v>55842609.547255665</v>
      </c>
    </row>
    <row r="70" spans="1:10">
      <c r="A70" s="2"/>
      <c r="B70" s="2" t="s">
        <v>38</v>
      </c>
      <c r="C70" s="2"/>
      <c r="D70" s="2"/>
      <c r="E70" s="2"/>
      <c r="F70" s="2"/>
      <c r="G70" s="2"/>
      <c r="H70" s="2"/>
      <c r="I70" s="8">
        <v>-5785874.5720500611</v>
      </c>
    </row>
    <row r="71" spans="1:10">
      <c r="A71" s="2"/>
      <c r="B71" s="2" t="s">
        <v>39</v>
      </c>
      <c r="C71" s="2"/>
      <c r="D71" s="2"/>
      <c r="E71" s="2"/>
      <c r="F71" s="2"/>
      <c r="G71" s="2"/>
      <c r="H71" s="2"/>
      <c r="I71" s="9">
        <v>88502963.768501103</v>
      </c>
      <c r="J71" s="9"/>
    </row>
    <row r="72" spans="1:10">
      <c r="A72" s="2"/>
      <c r="B72" s="2"/>
      <c r="C72" s="2"/>
      <c r="D72" s="2"/>
      <c r="E72" s="2"/>
      <c r="F72" s="2" t="s">
        <v>40</v>
      </c>
      <c r="G72" s="2"/>
      <c r="H72" s="2"/>
      <c r="I72" s="9">
        <f>SUM(I65:I71)</f>
        <v>263053096.086097</v>
      </c>
    </row>
    <row r="73" spans="1:10">
      <c r="A73" s="2"/>
      <c r="B73" s="2"/>
      <c r="C73" s="2"/>
      <c r="D73" s="2"/>
      <c r="E73" s="2"/>
      <c r="F73" s="2" t="s">
        <v>41</v>
      </c>
      <c r="G73" s="2"/>
      <c r="H73" s="2"/>
      <c r="I73" s="23">
        <f>+I62+I72</f>
        <v>794035654.80196643</v>
      </c>
    </row>
    <row r="77" spans="1:10">
      <c r="G77" t="s">
        <v>82</v>
      </c>
      <c r="I77" t="s">
        <v>79</v>
      </c>
    </row>
    <row r="78" spans="1:10">
      <c r="G78" t="s">
        <v>42</v>
      </c>
      <c r="I78" t="s">
        <v>43</v>
      </c>
    </row>
    <row r="83" spans="9:9">
      <c r="I83" s="37">
        <f>+I30-I73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28"/>
  <sheetViews>
    <sheetView showGridLines="0" tabSelected="1" zoomScale="120" zoomScaleNormal="120" workbookViewId="0">
      <selection activeCell="I9" sqref="I9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  <col min="11" max="11" width="13.33203125" bestFit="1" customWidth="1"/>
    <col min="12" max="12" width="12.6640625" bestFit="1" customWidth="1"/>
  </cols>
  <sheetData>
    <row r="1" spans="1:9">
      <c r="G1" t="s">
        <v>63</v>
      </c>
    </row>
    <row r="2" spans="1:9">
      <c r="G2" t="s">
        <v>62</v>
      </c>
    </row>
    <row r="3" spans="1:9">
      <c r="G3" t="s">
        <v>61</v>
      </c>
    </row>
    <row r="4" spans="1:9">
      <c r="G4" t="str">
        <f>BG!G4</f>
        <v>Al 30 de noviembre de 2023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B6" s="14"/>
      <c r="C6" s="14"/>
      <c r="D6" s="14"/>
      <c r="E6" s="14"/>
      <c r="F6" s="14"/>
      <c r="G6" s="14"/>
      <c r="H6" s="15"/>
      <c r="I6" s="15">
        <v>2023</v>
      </c>
    </row>
    <row r="7" spans="1:9">
      <c r="A7" s="16"/>
      <c r="B7" s="14"/>
      <c r="C7" s="14"/>
      <c r="D7" s="14"/>
      <c r="E7" s="14"/>
      <c r="F7" s="14"/>
      <c r="G7" s="14"/>
      <c r="H7" s="17"/>
      <c r="I7" s="15"/>
    </row>
    <row r="8" spans="1:9">
      <c r="A8" s="18" t="s">
        <v>44</v>
      </c>
      <c r="B8" s="18"/>
      <c r="C8" s="18"/>
      <c r="D8" s="18"/>
      <c r="E8" s="18"/>
      <c r="F8" s="18"/>
      <c r="G8" s="18"/>
      <c r="H8" s="19"/>
      <c r="I8" s="24">
        <v>452143177.70306861</v>
      </c>
    </row>
    <row r="9" spans="1:9" ht="15">
      <c r="A9" s="18" t="s">
        <v>45</v>
      </c>
      <c r="B9" s="18"/>
      <c r="C9" s="18"/>
      <c r="D9" s="18"/>
      <c r="E9" s="18"/>
      <c r="F9" s="18"/>
      <c r="G9" s="18"/>
      <c r="H9" s="19"/>
      <c r="I9" s="29">
        <v>-349623012.45960498</v>
      </c>
    </row>
    <row r="10" spans="1:9">
      <c r="A10" s="18" t="s">
        <v>46</v>
      </c>
      <c r="B10" s="18"/>
      <c r="C10" s="18"/>
      <c r="D10" s="18"/>
      <c r="E10" s="18"/>
      <c r="F10" s="18"/>
      <c r="G10" s="18"/>
      <c r="H10" s="19"/>
      <c r="I10" s="26">
        <f>SUM(I8:I9)</f>
        <v>102520165.24346364</v>
      </c>
    </row>
    <row r="11" spans="1:9">
      <c r="A11" s="18" t="s">
        <v>47</v>
      </c>
      <c r="B11" s="18"/>
      <c r="C11" s="18"/>
      <c r="D11" s="18"/>
      <c r="E11" s="18"/>
      <c r="F11" s="18"/>
      <c r="G11" s="18"/>
      <c r="H11" s="19"/>
      <c r="I11" s="27"/>
    </row>
    <row r="12" spans="1:9">
      <c r="A12" s="18"/>
      <c r="B12" s="18" t="s">
        <v>48</v>
      </c>
      <c r="C12" s="18"/>
      <c r="D12" s="18"/>
      <c r="E12" s="18"/>
      <c r="F12" s="18"/>
      <c r="G12" s="18"/>
      <c r="H12" s="19"/>
      <c r="I12" s="26">
        <v>-17322308.446656737</v>
      </c>
    </row>
    <row r="13" spans="1:9">
      <c r="A13" s="18"/>
      <c r="B13" s="18" t="s">
        <v>49</v>
      </c>
      <c r="C13" s="18"/>
      <c r="D13" s="18"/>
      <c r="E13" s="18"/>
      <c r="F13" s="18"/>
      <c r="G13" s="18"/>
      <c r="H13" s="19"/>
      <c r="I13" s="26">
        <v>-46374246.501835488</v>
      </c>
    </row>
    <row r="14" spans="1:9">
      <c r="A14" s="18"/>
      <c r="B14" s="18" t="s">
        <v>50</v>
      </c>
      <c r="C14" s="18"/>
      <c r="D14" s="18"/>
      <c r="E14" s="18"/>
      <c r="F14" s="18"/>
      <c r="G14" s="18"/>
      <c r="H14" s="19"/>
      <c r="I14" s="25">
        <v>8884750.529835809</v>
      </c>
    </row>
    <row r="15" spans="1:9" ht="15">
      <c r="A15" s="18"/>
      <c r="B15" s="18"/>
      <c r="C15" s="18"/>
      <c r="D15" s="18"/>
      <c r="E15" s="18"/>
      <c r="F15" s="18"/>
      <c r="G15" s="18"/>
      <c r="H15" s="19"/>
      <c r="I15" s="29">
        <f>SUM(I12:I14)</f>
        <v>-54811804.418656424</v>
      </c>
    </row>
    <row r="16" spans="1:9">
      <c r="A16" s="18" t="s">
        <v>51</v>
      </c>
      <c r="B16" s="18"/>
      <c r="C16" s="18"/>
      <c r="D16" s="18"/>
      <c r="E16" s="18"/>
      <c r="F16" s="18"/>
      <c r="G16" s="18"/>
      <c r="H16" s="19"/>
      <c r="I16" s="26">
        <f>+I10+I15</f>
        <v>47708360.824807212</v>
      </c>
    </row>
    <row r="17" spans="1:9">
      <c r="A17" s="18" t="s">
        <v>52</v>
      </c>
      <c r="B17" s="18"/>
      <c r="C17" s="18"/>
      <c r="D17" s="18"/>
      <c r="E17" s="18"/>
      <c r="F17" s="18"/>
      <c r="G17" s="18"/>
      <c r="H17" s="19"/>
      <c r="I17" s="9">
        <v>-21411670.055032402</v>
      </c>
    </row>
    <row r="18" spans="1:9">
      <c r="A18" s="18" t="s">
        <v>53</v>
      </c>
      <c r="B18" s="18"/>
      <c r="C18" s="18"/>
      <c r="D18" s="18"/>
      <c r="E18" s="18"/>
      <c r="F18" s="18"/>
      <c r="G18" s="18"/>
      <c r="H18" s="19"/>
      <c r="I18" s="26">
        <f>SUM(I16:I17)</f>
        <v>26296690.769774809</v>
      </c>
    </row>
    <row r="19" spans="1:9">
      <c r="A19" s="18" t="s">
        <v>54</v>
      </c>
      <c r="B19" s="18"/>
      <c r="C19" s="18"/>
      <c r="D19" s="18"/>
      <c r="E19" s="18"/>
      <c r="F19" s="18"/>
      <c r="G19" s="18"/>
      <c r="H19" s="19"/>
      <c r="I19" s="9">
        <v>-8985326.2007475626</v>
      </c>
    </row>
    <row r="20" spans="1:9">
      <c r="A20" s="18" t="s">
        <v>55</v>
      </c>
      <c r="B20" s="18"/>
      <c r="C20" s="18"/>
      <c r="D20" s="18"/>
      <c r="E20" s="18"/>
      <c r="F20" s="18"/>
      <c r="G20" s="18"/>
      <c r="H20" s="19"/>
      <c r="I20" s="28">
        <f>SUM(I18:I19)</f>
        <v>17311364.569027245</v>
      </c>
    </row>
    <row r="21" spans="1:9">
      <c r="A21" s="18"/>
      <c r="B21" s="18"/>
      <c r="C21" s="18"/>
      <c r="D21" s="18"/>
      <c r="E21" s="18"/>
      <c r="F21" s="18"/>
      <c r="G21" s="18"/>
      <c r="H21" s="19"/>
      <c r="I21" s="20"/>
    </row>
    <row r="22" spans="1:9">
      <c r="A22" s="21" t="s">
        <v>58</v>
      </c>
      <c r="B22" s="18"/>
      <c r="C22" s="18"/>
      <c r="D22" s="18"/>
      <c r="E22" s="18"/>
      <c r="F22" s="18"/>
      <c r="G22" s="18"/>
      <c r="H22" s="18"/>
      <c r="I22" s="20"/>
    </row>
    <row r="23" spans="1:9">
      <c r="A23" s="18"/>
      <c r="B23" s="18" t="s">
        <v>59</v>
      </c>
      <c r="C23" s="18"/>
      <c r="D23" s="18"/>
      <c r="E23" s="18"/>
      <c r="F23" s="18"/>
      <c r="G23" s="18"/>
      <c r="H23" s="18"/>
      <c r="I23" s="36">
        <f>I20-I24</f>
        <v>15248116.443671795</v>
      </c>
    </row>
    <row r="24" spans="1:9">
      <c r="A24" s="18"/>
      <c r="B24" s="18" t="s">
        <v>60</v>
      </c>
      <c r="C24" s="18"/>
      <c r="D24" s="18"/>
      <c r="E24" s="18"/>
      <c r="F24" s="18"/>
      <c r="G24" s="18"/>
      <c r="H24" s="18"/>
      <c r="I24" s="28">
        <v>2063248.1253554497</v>
      </c>
    </row>
    <row r="25" spans="1:9">
      <c r="I25" s="35"/>
    </row>
    <row r="27" spans="1:9">
      <c r="F27" t="s">
        <v>82</v>
      </c>
      <c r="H27" t="s">
        <v>79</v>
      </c>
    </row>
    <row r="28" spans="1:9">
      <c r="F28" t="s">
        <v>42</v>
      </c>
      <c r="H28" t="s">
        <v>43</v>
      </c>
    </row>
  </sheetData>
  <conditionalFormatting sqref="I23">
    <cfRule type="cellIs" dxfId="0" priority="1" operator="lessThan">
      <formula>0</formula>
    </cfRule>
  </conditionalFormatting>
  <pageMargins left="0.7" right="0.7" top="0.75" bottom="0.75" header="0.3" footer="0.3"/>
  <pageSetup scale="68" orientation="portrait" r:id="rId1"/>
  <ignoredErrors>
    <ignoredError sqref="J19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2023-12-20T23:18:22Z</dcterms:modified>
</cp:coreProperties>
</file>