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2" documentId="8_{4BE15790-A34C-4DD4-B619-4677A7ACB750}" xr6:coauthVersionLast="47" xr6:coauthVersionMax="47" xr10:uidLastSave="{09CB3C9A-64DE-4B69-94C6-B1789F44FD4F}"/>
  <bookViews>
    <workbookView xWindow="-110" yWindow="-110" windowWidth="19420" windowHeight="11620" activeTab="1" xr2:uid="{9DA37B39-1950-41F6-B0DF-4D1EBF60D469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C33" i="2"/>
  <c r="D26" i="2"/>
  <c r="C26" i="2"/>
  <c r="D22" i="2"/>
  <c r="C22" i="2"/>
  <c r="D15" i="2"/>
  <c r="C15" i="2"/>
  <c r="D10" i="2"/>
  <c r="D16" i="2" s="1"/>
  <c r="C10" i="2"/>
  <c r="C16" i="2" s="1"/>
  <c r="D41" i="1"/>
  <c r="C41" i="1"/>
  <c r="D33" i="1"/>
  <c r="C33" i="1"/>
  <c r="D29" i="1"/>
  <c r="D34" i="1" s="1"/>
  <c r="D42" i="1" s="1"/>
  <c r="C29" i="1"/>
  <c r="D22" i="1"/>
  <c r="C22" i="1"/>
  <c r="D21" i="1"/>
  <c r="C21" i="1"/>
  <c r="D14" i="1"/>
  <c r="C14" i="1"/>
  <c r="C35" i="2" l="1"/>
  <c r="C38" i="2" s="1"/>
  <c r="C41" i="2" s="1"/>
  <c r="C43" i="2" s="1"/>
  <c r="D35" i="2"/>
  <c r="D38" i="2" s="1"/>
  <c r="D41" i="2" s="1"/>
  <c r="D43" i="2" s="1"/>
  <c r="C34" i="1"/>
  <c r="C42" i="1" l="1"/>
</calcChain>
</file>

<file path=xl/sharedStrings.xml><?xml version="1.0" encoding="utf-8"?>
<sst xmlns="http://schemas.openxmlformats.org/spreadsheetml/2006/main" count="78" uniqueCount="67">
  <si>
    <t>ADMINISTRADORA DE FONDOS DE PENSIONES CRECER. S.A</t>
  </si>
  <si>
    <t>BALANCE GENERAL AL 30 DE NOVIEMBRE DE 2023 Y 31 DE DICIEMBRE DE 2022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</si>
  <si>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</si>
  <si>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</si>
  <si>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</si>
  <si>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</si>
  <si>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</si>
  <si>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</si>
  <si>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</si>
  <si>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</si>
  <si>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</si>
  <si>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</si>
  <si>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</si>
  <si>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</si>
  <si>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</si>
  <si>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</si>
  <si>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</si>
  <si>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</si>
  <si>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</si>
  <si>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</si>
  <si>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</si>
  <si>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</si>
  <si>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</si>
  <si>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</si>
  <si>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</si>
  <si>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</si>
  <si>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</si>
  <si>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</si>
  <si>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</si>
  <si>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</si>
  <si>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</si>
  <si>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</si>
  <si>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</si>
  <si>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</si>
  <si>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</si>
  <si>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</si>
  <si>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</si>
  <si>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</si>
  <si>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</si>
  <si>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</si>
  <si>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DE ENERO AL 30 DE NOVIEMBRE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</si>
  <si>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</si>
  <si>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</si>
  <si>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</si>
  <si>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</si>
  <si>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</si>
  <si>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PRESTACIÓNES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</si>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</sst>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#,##0_ ;\-#,##0\ "/>
    <numFmt numFmtId="168" formatCode="_-* #,##0.000000_-;\-* #,##0.000000_-;_-* &quot;-&quot;??_-;_-@_-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1" applyNumberFormat="0" applyFill="0" applyAlignment="0" applyProtection="0"/>
    <xf numFmtId="165" fontId="4" fillId="0" borderId="0" applyFont="0" applyFill="0" applyBorder="0" applyAlignment="0" applyProtection="0"/>
  </cellStyleXfs>
  <cellXfs count="81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/>
    <xf numFmtId="10" fontId="5" fillId="3" borderId="0" xfId="2" applyNumberFormat="1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3" fillId="4" borderId="2" xfId="3" applyNumberFormat="1" applyFill="1" applyBorder="1" applyAlignment="1">
      <alignment horizontal="center"/>
    </xf>
    <xf numFmtId="0" fontId="3" fillId="4" borderId="3" xfId="3" applyNumberFormat="1" applyFill="1" applyBorder="1" applyAlignment="1">
      <alignment horizontal="center"/>
    </xf>
    <xf numFmtId="49" fontId="3" fillId="4" borderId="4" xfId="3" applyNumberForma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164" fontId="5" fillId="3" borderId="0" xfId="1" applyNumberFormat="1" applyFont="1" applyFill="1"/>
    <xf numFmtId="164" fontId="5" fillId="3" borderId="0" xfId="0" applyNumberFormat="1" applyFont="1" applyFill="1"/>
    <xf numFmtId="49" fontId="7" fillId="4" borderId="5" xfId="3" applyNumberFormat="1" applyFont="1" applyFill="1" applyBorder="1" applyAlignment="1">
      <alignment horizontal="left"/>
    </xf>
    <xf numFmtId="166" fontId="7" fillId="4" borderId="6" xfId="4" applyNumberFormat="1" applyFont="1" applyFill="1" applyBorder="1"/>
    <xf numFmtId="38" fontId="7" fillId="4" borderId="7" xfId="3" applyNumberFormat="1" applyFont="1" applyFill="1" applyBorder="1"/>
    <xf numFmtId="38" fontId="7" fillId="4" borderId="8" xfId="3" applyNumberFormat="1" applyFont="1" applyFill="1" applyBorder="1"/>
    <xf numFmtId="49" fontId="8" fillId="5" borderId="5" xfId="3" applyNumberFormat="1" applyFont="1" applyFill="1" applyBorder="1" applyAlignment="1">
      <alignment horizontal="left"/>
    </xf>
    <xf numFmtId="166" fontId="8" fillId="5" borderId="6" xfId="4" applyNumberFormat="1" applyFont="1" applyFill="1" applyBorder="1"/>
    <xf numFmtId="38" fontId="8" fillId="5" borderId="8" xfId="3" applyNumberFormat="1" applyFont="1" applyFill="1" applyBorder="1"/>
    <xf numFmtId="49" fontId="3" fillId="4" borderId="5" xfId="3" applyNumberFormat="1" applyFill="1" applyBorder="1" applyAlignment="1">
      <alignment horizontal="left"/>
    </xf>
    <xf numFmtId="166" fontId="3" fillId="4" borderId="6" xfId="4" applyNumberFormat="1" applyFont="1" applyFill="1" applyBorder="1"/>
    <xf numFmtId="38" fontId="3" fillId="4" borderId="8" xfId="3" applyNumberFormat="1" applyFill="1" applyBorder="1"/>
    <xf numFmtId="49" fontId="2" fillId="5" borderId="5" xfId="3" applyNumberFormat="1" applyFont="1" applyFill="1" applyBorder="1" applyAlignment="1">
      <alignment horizontal="left"/>
    </xf>
    <xf numFmtId="166" fontId="2" fillId="5" borderId="6" xfId="4" applyNumberFormat="1" applyFont="1" applyFill="1" applyBorder="1"/>
    <xf numFmtId="38" fontId="2" fillId="5" borderId="8" xfId="3" applyNumberFormat="1" applyFont="1" applyFill="1" applyBorder="1"/>
    <xf numFmtId="37" fontId="4" fillId="3" borderId="9" xfId="0" applyNumberFormat="1" applyFont="1" applyFill="1" applyBorder="1"/>
    <xf numFmtId="37" fontId="4" fillId="3" borderId="10" xfId="0" applyNumberFormat="1" applyFont="1" applyFill="1" applyBorder="1"/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/>
    <xf numFmtId="49" fontId="6" fillId="3" borderId="0" xfId="0" applyNumberFormat="1" applyFont="1" applyFill="1" applyAlignment="1">
      <alignment horizontal="left"/>
    </xf>
    <xf numFmtId="38" fontId="6" fillId="3" borderId="11" xfId="0" applyNumberFormat="1" applyFont="1" applyFill="1" applyBorder="1"/>
    <xf numFmtId="38" fontId="4" fillId="3" borderId="12" xfId="0" applyNumberFormat="1" applyFont="1" applyFill="1" applyBorder="1"/>
    <xf numFmtId="49" fontId="4" fillId="3" borderId="13" xfId="0" applyNumberFormat="1" applyFont="1" applyFill="1" applyBorder="1"/>
    <xf numFmtId="0" fontId="4" fillId="3" borderId="13" xfId="0" applyFont="1" applyFill="1" applyBorder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5" fillId="0" borderId="0" xfId="0" applyNumberFormat="1" applyFont="1"/>
    <xf numFmtId="38" fontId="5" fillId="0" borderId="0" xfId="0" applyNumberFormat="1" applyFont="1"/>
    <xf numFmtId="0" fontId="5" fillId="0" borderId="0" xfId="0" applyFont="1"/>
    <xf numFmtId="10" fontId="5" fillId="0" borderId="0" xfId="2" applyNumberFormat="1" applyFont="1"/>
    <xf numFmtId="49" fontId="5" fillId="3" borderId="0" xfId="0" applyNumberFormat="1" applyFont="1" applyFill="1"/>
    <xf numFmtId="38" fontId="5" fillId="3" borderId="0" xfId="0" applyNumberFormat="1" applyFont="1" applyFill="1"/>
    <xf numFmtId="0" fontId="5" fillId="2" borderId="0" xfId="0" applyFont="1" applyFill="1"/>
    <xf numFmtId="49" fontId="7" fillId="4" borderId="2" xfId="3" applyNumberFormat="1" applyFont="1" applyFill="1" applyBorder="1" applyAlignment="1">
      <alignment horizontal="center"/>
    </xf>
    <xf numFmtId="0" fontId="11" fillId="4" borderId="3" xfId="3" applyNumberFormat="1" applyFont="1" applyFill="1" applyBorder="1" applyAlignment="1">
      <alignment horizontal="center"/>
    </xf>
    <xf numFmtId="49" fontId="11" fillId="4" borderId="4" xfId="3" applyNumberFormat="1" applyFont="1" applyFill="1" applyBorder="1" applyAlignment="1">
      <alignment horizontal="center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49" fontId="8" fillId="5" borderId="14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6" fillId="4" borderId="14" xfId="0" applyNumberFormat="1" applyFont="1" applyFill="1" applyBorder="1" applyAlignment="1">
      <alignment horizontal="left"/>
    </xf>
    <xf numFmtId="37" fontId="6" fillId="4" borderId="6" xfId="0" applyNumberFormat="1" applyFont="1" applyFill="1" applyBorder="1" applyAlignment="1">
      <alignment horizontal="right"/>
    </xf>
    <xf numFmtId="37" fontId="6" fillId="4" borderId="7" xfId="0" applyNumberFormat="1" applyFont="1" applyFill="1" applyBorder="1" applyAlignment="1">
      <alignment horizontal="right"/>
    </xf>
    <xf numFmtId="43" fontId="4" fillId="3" borderId="6" xfId="1" applyFont="1" applyFill="1" applyBorder="1" applyAlignment="1">
      <alignment horizontal="right"/>
    </xf>
    <xf numFmtId="167" fontId="4" fillId="3" borderId="7" xfId="0" applyNumberFormat="1" applyFont="1" applyFill="1" applyBorder="1" applyAlignment="1">
      <alignment horizontal="right"/>
    </xf>
    <xf numFmtId="38" fontId="4" fillId="3" borderId="0" xfId="0" applyNumberFormat="1" applyFont="1" applyFill="1" applyAlignment="1">
      <alignment horizontal="right"/>
    </xf>
    <xf numFmtId="49" fontId="6" fillId="3" borderId="0" xfId="0" applyNumberFormat="1" applyFont="1" applyFill="1"/>
    <xf numFmtId="49" fontId="8" fillId="6" borderId="15" xfId="0" applyNumberFormat="1" applyFont="1" applyFill="1" applyBorder="1" applyAlignment="1">
      <alignment horizontal="left"/>
    </xf>
    <xf numFmtId="168" fontId="8" fillId="6" borderId="16" xfId="1" applyNumberFormat="1" applyFont="1" applyFill="1" applyBorder="1" applyAlignment="1">
      <alignment horizontal="right"/>
    </xf>
    <xf numFmtId="168" fontId="8" fillId="6" borderId="17" xfId="1" applyNumberFormat="1" applyFont="1" applyFill="1" applyBorder="1" applyAlignment="1">
      <alignment horizontal="right"/>
    </xf>
    <xf numFmtId="0" fontId="12" fillId="3" borderId="0" xfId="0" applyFont="1" applyFill="1"/>
    <xf numFmtId="0" fontId="9" fillId="3" borderId="0" xfId="0" applyFont="1" applyFill="1"/>
  </cellXfs>
  <cellStyles count="5">
    <cellStyle name="Millares" xfId="1" builtinId="3"/>
    <cellStyle name="Millares 2" xfId="4" xr:uid="{823363ED-B3BB-46C9-A7EE-64F532DC83B6}"/>
    <cellStyle name="Normal" xfId="0" builtinId="0"/>
    <cellStyle name="Porcentaje" xfId="2" builtinId="5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3</xdr:col>
      <xdr:colOff>666750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B5733B1-FAB0-453F-ADD4-6ABB1A320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70" r="3915"/>
        <a:stretch/>
      </xdr:blipFill>
      <xdr:spPr>
        <a:xfrm>
          <a:off x="4984750" y="38100"/>
          <a:ext cx="1447800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3263900</xdr:colOff>
      <xdr:row>0</xdr:row>
      <xdr:rowOff>9524</xdr:rowOff>
    </xdr:from>
    <xdr:to>
      <xdr:col>1</xdr:col>
      <xdr:colOff>4673600</xdr:colOff>
      <xdr:row>0</xdr:row>
      <xdr:rowOff>552449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4CD7A031-195D-4357-AADF-BFE7139FBEA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45" r="5350"/>
        <a:stretch/>
      </xdr:blipFill>
      <xdr:spPr bwMode="auto">
        <a:xfrm>
          <a:off x="3384550" y="9524"/>
          <a:ext cx="14097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8A4F-95FE-4EC8-9B00-F9EB4A9C4066}">
  <sheetPr>
    <pageSetUpPr fitToPage="1"/>
  </sheetPr>
  <dimension ref="A1:H57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52" customWidth="1"/>
    <col min="2" max="2" width="69.6328125" style="52" bestFit="1" customWidth="1"/>
    <col min="3" max="3" width="11.1796875" style="53" bestFit="1" customWidth="1"/>
    <col min="4" max="4" width="9.90625" style="53" bestFit="1" customWidth="1"/>
    <col min="5" max="5" width="2.1796875" style="2" customWidth="1"/>
    <col min="6" max="6" width="11.453125" style="2" customWidth="1"/>
    <col min="7" max="7" width="11.453125" style="2"/>
    <col min="8" max="8" width="11.453125" style="3"/>
    <col min="9" max="16383" width="11.453125" style="2"/>
    <col min="16384" max="16384" width="2.6328125" style="2" customWidth="1"/>
  </cols>
  <sheetData>
    <row r="1" spans="1:7" ht="52.5" customHeight="1" x14ac:dyDescent="0.2">
      <c r="A1" s="1"/>
      <c r="B1" s="1"/>
      <c r="C1" s="1"/>
      <c r="D1" s="1"/>
    </row>
    <row r="2" spans="1:7" ht="13" x14ac:dyDescent="0.3">
      <c r="A2" s="4" t="s">
        <v>0</v>
      </c>
      <c r="B2" s="4"/>
      <c r="C2" s="4"/>
      <c r="D2" s="4"/>
    </row>
    <row r="3" spans="1:7" ht="12.75" customHeight="1" x14ac:dyDescent="0.3">
      <c r="A3" s="4" t="s">
        <v>1</v>
      </c>
      <c r="B3" s="4"/>
      <c r="C3" s="4"/>
      <c r="D3" s="4"/>
    </row>
    <row r="4" spans="1:7" ht="15" customHeight="1" x14ac:dyDescent="0.2">
      <c r="A4" s="5" t="s">
        <v>2</v>
      </c>
      <c r="B4" s="5"/>
      <c r="C4" s="5"/>
      <c r="D4" s="5"/>
    </row>
    <row r="5" spans="1:7" ht="13" thickBot="1" x14ac:dyDescent="0.3">
      <c r="A5" s="6"/>
      <c r="B5" s="7"/>
      <c r="C5" s="7"/>
      <c r="D5" s="7"/>
    </row>
    <row r="6" spans="1:7" ht="14.5" x14ac:dyDescent="0.35">
      <c r="A6" s="6"/>
      <c r="B6" s="8" t="s">
        <v>3</v>
      </c>
      <c r="C6" s="9">
        <v>2023</v>
      </c>
      <c r="D6" s="10">
        <v>2022</v>
      </c>
    </row>
    <row r="7" spans="1:7" ht="8.25" customHeight="1" x14ac:dyDescent="0.25">
      <c r="A7" s="6"/>
      <c r="B7" s="11"/>
      <c r="C7" s="12"/>
      <c r="D7" s="13"/>
    </row>
    <row r="8" spans="1:7" ht="13" x14ac:dyDescent="0.3">
      <c r="A8" s="6"/>
      <c r="B8" s="14" t="s">
        <v>4</v>
      </c>
      <c r="C8" s="15"/>
      <c r="D8" s="16"/>
    </row>
    <row r="9" spans="1:7" ht="13" x14ac:dyDescent="0.3">
      <c r="A9" s="6"/>
      <c r="B9" s="11" t="s">
        <v>5</v>
      </c>
      <c r="C9" s="15"/>
      <c r="D9" s="16"/>
    </row>
    <row r="10" spans="1:7" ht="12.5" x14ac:dyDescent="0.25">
      <c r="A10" s="6"/>
      <c r="B10" s="11" t="s">
        <v>6</v>
      </c>
      <c r="C10" s="12">
        <v>8415081</v>
      </c>
      <c r="D10" s="13">
        <v>3634099</v>
      </c>
      <c r="F10" s="17"/>
      <c r="G10" s="18"/>
    </row>
    <row r="11" spans="1:7" ht="12.5" x14ac:dyDescent="0.25">
      <c r="A11" s="6"/>
      <c r="B11" s="11" t="s">
        <v>7</v>
      </c>
      <c r="C11" s="12">
        <v>10124683</v>
      </c>
      <c r="D11" s="13">
        <v>8425697</v>
      </c>
      <c r="F11" s="17"/>
      <c r="G11" s="18"/>
    </row>
    <row r="12" spans="1:7" ht="12.5" x14ac:dyDescent="0.25">
      <c r="A12" s="6"/>
      <c r="B12" s="11" t="s">
        <v>8</v>
      </c>
      <c r="C12" s="12">
        <v>17386992</v>
      </c>
      <c r="D12" s="13">
        <v>16649519</v>
      </c>
      <c r="F12" s="17"/>
      <c r="G12" s="18"/>
    </row>
    <row r="13" spans="1:7" ht="12.5" x14ac:dyDescent="0.25">
      <c r="A13" s="6"/>
      <c r="B13" s="11" t="s">
        <v>9</v>
      </c>
      <c r="C13" s="12">
        <v>95533</v>
      </c>
      <c r="D13" s="13">
        <v>22108</v>
      </c>
      <c r="F13" s="17"/>
      <c r="G13" s="18"/>
    </row>
    <row r="14" spans="1:7" ht="13" x14ac:dyDescent="0.3">
      <c r="A14" s="6"/>
      <c r="B14" s="19" t="s">
        <v>10</v>
      </c>
      <c r="C14" s="20">
        <f>SUM(C10:C13)</f>
        <v>36022289</v>
      </c>
      <c r="D14" s="21">
        <f>SUM(D10:D13)</f>
        <v>28731423</v>
      </c>
      <c r="F14" s="17"/>
      <c r="G14" s="18"/>
    </row>
    <row r="15" spans="1:7" ht="8.25" customHeight="1" x14ac:dyDescent="0.25">
      <c r="A15" s="6"/>
      <c r="B15" s="11"/>
      <c r="C15" s="12"/>
      <c r="D15" s="13"/>
      <c r="F15" s="17"/>
      <c r="G15" s="18"/>
    </row>
    <row r="16" spans="1:7" ht="13" x14ac:dyDescent="0.3">
      <c r="A16" s="6"/>
      <c r="B16" s="14" t="s">
        <v>11</v>
      </c>
      <c r="C16" s="15"/>
      <c r="D16" s="16"/>
      <c r="F16" s="17"/>
      <c r="G16" s="18"/>
    </row>
    <row r="17" spans="1:7" ht="12.5" x14ac:dyDescent="0.25">
      <c r="A17" s="6"/>
      <c r="B17" s="11" t="s">
        <v>12</v>
      </c>
      <c r="C17" s="12">
        <v>2344</v>
      </c>
      <c r="D17" s="13">
        <v>4691</v>
      </c>
      <c r="F17" s="17"/>
      <c r="G17" s="18"/>
    </row>
    <row r="18" spans="1:7" ht="12.5" x14ac:dyDescent="0.25">
      <c r="A18" s="6"/>
      <c r="B18" s="11" t="s">
        <v>13</v>
      </c>
      <c r="C18" s="12">
        <v>983108</v>
      </c>
      <c r="D18" s="13">
        <v>531775</v>
      </c>
      <c r="F18" s="17"/>
      <c r="G18" s="18"/>
    </row>
    <row r="19" spans="1:7" ht="12.5" x14ac:dyDescent="0.25">
      <c r="A19" s="6"/>
      <c r="B19" s="11" t="s">
        <v>14</v>
      </c>
      <c r="C19" s="12">
        <v>4119129</v>
      </c>
      <c r="D19" s="13">
        <v>3373524</v>
      </c>
      <c r="F19" s="17"/>
      <c r="G19" s="18"/>
    </row>
    <row r="20" spans="1:7" ht="12.5" x14ac:dyDescent="0.25">
      <c r="A20" s="6"/>
      <c r="B20" s="11" t="s">
        <v>15</v>
      </c>
      <c r="C20" s="12">
        <v>721135</v>
      </c>
      <c r="D20" s="13">
        <v>938275</v>
      </c>
      <c r="F20" s="17"/>
      <c r="G20" s="18"/>
    </row>
    <row r="21" spans="1:7" ht="13" x14ac:dyDescent="0.3">
      <c r="A21" s="6"/>
      <c r="B21" s="19" t="s">
        <v>16</v>
      </c>
      <c r="C21" s="20">
        <f>SUM(C17:C20)</f>
        <v>5825716</v>
      </c>
      <c r="D21" s="22">
        <f>SUM(D17:D20)</f>
        <v>4848265</v>
      </c>
      <c r="F21" s="17"/>
      <c r="G21" s="18"/>
    </row>
    <row r="22" spans="1:7" ht="13" x14ac:dyDescent="0.3">
      <c r="A22" s="6"/>
      <c r="B22" s="23" t="s">
        <v>17</v>
      </c>
      <c r="C22" s="24">
        <f>C14+C21</f>
        <v>41848005</v>
      </c>
      <c r="D22" s="25">
        <f>D14+D21</f>
        <v>33579688</v>
      </c>
      <c r="F22" s="17"/>
      <c r="G22" s="18"/>
    </row>
    <row r="23" spans="1:7" ht="8.25" customHeight="1" x14ac:dyDescent="0.25">
      <c r="A23" s="6"/>
      <c r="B23" s="11"/>
      <c r="C23" s="12"/>
      <c r="D23" s="13"/>
      <c r="F23" s="17"/>
      <c r="G23" s="18"/>
    </row>
    <row r="24" spans="1:7" ht="13" x14ac:dyDescent="0.3">
      <c r="A24" s="6"/>
      <c r="B24" s="14" t="s">
        <v>18</v>
      </c>
      <c r="C24" s="15"/>
      <c r="D24" s="16"/>
      <c r="F24" s="17"/>
      <c r="G24" s="18"/>
    </row>
    <row r="25" spans="1:7" ht="8.25" customHeight="1" x14ac:dyDescent="0.25">
      <c r="A25" s="6"/>
      <c r="B25" s="11"/>
      <c r="C25" s="12"/>
      <c r="D25" s="13"/>
      <c r="F25" s="17"/>
      <c r="G25" s="18"/>
    </row>
    <row r="26" spans="1:7" ht="13" x14ac:dyDescent="0.3">
      <c r="A26" s="6"/>
      <c r="B26" s="11" t="s">
        <v>19</v>
      </c>
      <c r="C26" s="15"/>
      <c r="D26" s="16"/>
      <c r="F26" s="17"/>
      <c r="G26" s="18"/>
    </row>
    <row r="27" spans="1:7" ht="12.5" x14ac:dyDescent="0.25">
      <c r="A27" s="6"/>
      <c r="B27" s="11" t="s">
        <v>20</v>
      </c>
      <c r="C27" s="12">
        <v>2668843</v>
      </c>
      <c r="D27" s="13">
        <v>6107197</v>
      </c>
      <c r="F27" s="17"/>
      <c r="G27" s="18"/>
    </row>
    <row r="28" spans="1:7" ht="12.5" x14ac:dyDescent="0.25">
      <c r="A28" s="6"/>
      <c r="B28" s="11" t="s">
        <v>21</v>
      </c>
      <c r="C28" s="12">
        <v>7821331</v>
      </c>
      <c r="D28" s="13">
        <v>4075695</v>
      </c>
      <c r="F28" s="17"/>
      <c r="G28" s="18"/>
    </row>
    <row r="29" spans="1:7" ht="14.5" x14ac:dyDescent="0.35">
      <c r="A29" s="6"/>
      <c r="B29" s="26" t="s">
        <v>22</v>
      </c>
      <c r="C29" s="27">
        <f>SUM(C27:C28)</f>
        <v>10490174</v>
      </c>
      <c r="D29" s="28">
        <f>SUM(D27:D28)</f>
        <v>10182892</v>
      </c>
      <c r="F29" s="17"/>
      <c r="G29" s="18"/>
    </row>
    <row r="30" spans="1:7" ht="8.25" customHeight="1" x14ac:dyDescent="0.25">
      <c r="A30" s="6"/>
      <c r="B30" s="11"/>
      <c r="C30" s="12"/>
      <c r="D30" s="13"/>
      <c r="F30" s="17"/>
      <c r="G30" s="18"/>
    </row>
    <row r="31" spans="1:7" ht="13" x14ac:dyDescent="0.3">
      <c r="A31" s="6"/>
      <c r="B31" s="11" t="s">
        <v>23</v>
      </c>
      <c r="C31" s="15"/>
      <c r="D31" s="16"/>
      <c r="F31" s="17"/>
      <c r="G31" s="18"/>
    </row>
    <row r="32" spans="1:7" ht="12.5" x14ac:dyDescent="0.25">
      <c r="A32" s="6"/>
      <c r="B32" s="11" t="s">
        <v>24</v>
      </c>
      <c r="C32" s="12">
        <v>1479970</v>
      </c>
      <c r="D32" s="13">
        <v>1039755</v>
      </c>
      <c r="F32" s="17"/>
      <c r="G32" s="18"/>
    </row>
    <row r="33" spans="1:7" ht="14.5" x14ac:dyDescent="0.35">
      <c r="A33" s="6"/>
      <c r="B33" s="26" t="s">
        <v>25</v>
      </c>
      <c r="C33" s="27">
        <f>SUM(C32)</f>
        <v>1479970</v>
      </c>
      <c r="D33" s="28">
        <f>SUM(D32)</f>
        <v>1039755</v>
      </c>
      <c r="F33" s="17"/>
      <c r="G33" s="18"/>
    </row>
    <row r="34" spans="1:7" ht="14.5" x14ac:dyDescent="0.35">
      <c r="A34" s="6"/>
      <c r="B34" s="29" t="s">
        <v>26</v>
      </c>
      <c r="C34" s="30">
        <f>C29+C33</f>
        <v>11970144</v>
      </c>
      <c r="D34" s="31">
        <f>D29+D33</f>
        <v>11222647</v>
      </c>
      <c r="F34" s="17"/>
      <c r="G34" s="18"/>
    </row>
    <row r="35" spans="1:7" ht="8.25" customHeight="1" x14ac:dyDescent="0.25">
      <c r="A35" s="6"/>
      <c r="B35" s="11"/>
      <c r="C35" s="12"/>
      <c r="D35" s="13"/>
      <c r="F35" s="17"/>
      <c r="G35" s="18"/>
    </row>
    <row r="36" spans="1:7" ht="13" x14ac:dyDescent="0.3">
      <c r="A36" s="6"/>
      <c r="B36" s="14" t="s">
        <v>27</v>
      </c>
      <c r="C36" s="15"/>
      <c r="D36" s="16"/>
      <c r="F36" s="17"/>
      <c r="G36" s="18"/>
    </row>
    <row r="37" spans="1:7" ht="12.5" x14ac:dyDescent="0.25">
      <c r="A37" s="6"/>
      <c r="B37" s="11" t="s">
        <v>28</v>
      </c>
      <c r="C37" s="12">
        <v>10000000</v>
      </c>
      <c r="D37" s="13">
        <v>10000000</v>
      </c>
      <c r="F37" s="17"/>
      <c r="G37" s="18"/>
    </row>
    <row r="38" spans="1:7" ht="12.5" x14ac:dyDescent="0.25">
      <c r="A38" s="6"/>
      <c r="B38" s="11" t="s">
        <v>29</v>
      </c>
      <c r="C38" s="12">
        <v>2000000</v>
      </c>
      <c r="D38" s="13">
        <v>2000000</v>
      </c>
      <c r="F38" s="17"/>
      <c r="G38" s="18"/>
    </row>
    <row r="39" spans="1:7" ht="12.5" x14ac:dyDescent="0.25">
      <c r="A39" s="6"/>
      <c r="B39" s="11" t="s">
        <v>30</v>
      </c>
      <c r="C39" s="32">
        <v>3725</v>
      </c>
      <c r="D39" s="33">
        <v>560</v>
      </c>
      <c r="F39" s="17"/>
      <c r="G39" s="18"/>
    </row>
    <row r="40" spans="1:7" ht="12.5" x14ac:dyDescent="0.25">
      <c r="A40" s="6"/>
      <c r="B40" s="11" t="s">
        <v>31</v>
      </c>
      <c r="C40" s="12">
        <v>17874136</v>
      </c>
      <c r="D40" s="13">
        <v>10356481</v>
      </c>
      <c r="F40" s="17"/>
      <c r="G40" s="18"/>
    </row>
    <row r="41" spans="1:7" ht="14.5" x14ac:dyDescent="0.35">
      <c r="A41" s="6"/>
      <c r="B41" s="26" t="s">
        <v>32</v>
      </c>
      <c r="C41" s="27">
        <f>SUM(C37:C40)</f>
        <v>29877861</v>
      </c>
      <c r="D41" s="28">
        <f>SUM(D37:D40)</f>
        <v>22357041</v>
      </c>
      <c r="F41" s="17"/>
      <c r="G41" s="18"/>
    </row>
    <row r="42" spans="1:7" ht="14.5" x14ac:dyDescent="0.35">
      <c r="A42" s="6"/>
      <c r="B42" s="29" t="s">
        <v>33</v>
      </c>
      <c r="C42" s="30">
        <f>C34+C41</f>
        <v>41848005</v>
      </c>
      <c r="D42" s="31">
        <f>D34+D41</f>
        <v>33579688</v>
      </c>
      <c r="F42" s="17"/>
      <c r="G42" s="18"/>
    </row>
    <row r="43" spans="1:7" ht="12.5" x14ac:dyDescent="0.25">
      <c r="A43" s="6"/>
      <c r="B43" s="34"/>
      <c r="C43" s="35"/>
      <c r="D43" s="35"/>
    </row>
    <row r="44" spans="1:7" ht="13.5" thickBot="1" x14ac:dyDescent="0.35">
      <c r="A44" s="6"/>
      <c r="B44" s="36" t="s">
        <v>34</v>
      </c>
      <c r="C44" s="37">
        <v>522055</v>
      </c>
      <c r="D44" s="37">
        <v>5285296</v>
      </c>
    </row>
    <row r="45" spans="1:7" ht="13" thickTop="1" x14ac:dyDescent="0.25">
      <c r="A45" s="6"/>
      <c r="B45" s="34"/>
      <c r="C45" s="35"/>
      <c r="D45" s="35"/>
    </row>
    <row r="46" spans="1:7" ht="13.5" thickBot="1" x14ac:dyDescent="0.35">
      <c r="A46" s="6"/>
      <c r="B46" s="36" t="s">
        <v>35</v>
      </c>
      <c r="C46" s="37">
        <v>852604</v>
      </c>
      <c r="D46" s="37">
        <v>963893</v>
      </c>
    </row>
    <row r="47" spans="1:7" ht="13" thickTop="1" x14ac:dyDescent="0.25">
      <c r="A47" s="6"/>
      <c r="B47" s="34"/>
      <c r="C47" s="38"/>
      <c r="D47" s="38"/>
    </row>
    <row r="48" spans="1:7" ht="12.5" x14ac:dyDescent="0.25">
      <c r="A48" s="6"/>
      <c r="B48" s="34"/>
      <c r="C48" s="35"/>
      <c r="D48" s="35"/>
    </row>
    <row r="49" spans="1:8" ht="12.5" x14ac:dyDescent="0.25">
      <c r="A49" s="6"/>
      <c r="B49" s="34"/>
      <c r="C49" s="35"/>
      <c r="D49" s="35"/>
    </row>
    <row r="50" spans="1:8" ht="12.5" x14ac:dyDescent="0.25">
      <c r="A50" s="6"/>
      <c r="B50" s="34"/>
      <c r="C50" s="35"/>
      <c r="D50" s="35"/>
    </row>
    <row r="51" spans="1:8" ht="12.5" x14ac:dyDescent="0.25">
      <c r="A51" s="6"/>
      <c r="B51" s="34"/>
      <c r="C51" s="35"/>
      <c r="D51" s="35"/>
    </row>
    <row r="52" spans="1:8" ht="12.5" x14ac:dyDescent="0.25">
      <c r="A52" s="6"/>
      <c r="B52" s="34"/>
      <c r="C52" s="35"/>
      <c r="D52" s="35"/>
    </row>
    <row r="53" spans="1:8" ht="12.5" x14ac:dyDescent="0.25">
      <c r="A53" s="6"/>
      <c r="B53" s="39"/>
      <c r="C53" s="40"/>
      <c r="D53" s="40"/>
    </row>
    <row r="54" spans="1:8" ht="11.5" x14ac:dyDescent="0.25">
      <c r="A54" s="41"/>
      <c r="B54" s="42" t="s">
        <v>36</v>
      </c>
      <c r="C54" s="43" t="s">
        <v>37</v>
      </c>
      <c r="D54" s="43"/>
    </row>
    <row r="55" spans="1:8" ht="11.5" x14ac:dyDescent="0.25">
      <c r="A55" s="41"/>
      <c r="B55" s="44" t="s">
        <v>38</v>
      </c>
      <c r="C55" s="45" t="s">
        <v>39</v>
      </c>
      <c r="D55" s="45"/>
    </row>
    <row r="56" spans="1:8" ht="11.5" x14ac:dyDescent="0.25">
      <c r="A56" s="41"/>
      <c r="B56" s="46"/>
      <c r="C56" s="47"/>
      <c r="D56" s="47"/>
    </row>
    <row r="57" spans="1:8" s="50" customFormat="1" ht="2.15" customHeight="1" x14ac:dyDescent="0.2">
      <c r="A57" s="48"/>
      <c r="B57" s="48"/>
      <c r="C57" s="49"/>
      <c r="D57" s="49"/>
      <c r="E57" s="2"/>
      <c r="F57" s="2"/>
      <c r="H57" s="51"/>
    </row>
  </sheetData>
  <sheetProtection algorithmName="SHA-512" hashValue="AJBYipj1vqd9DmMX1UIxSoT9F14URdfWRS2aAAbE8prK0KZPjr8O/7o2H/DSfAstkYCb7qb3b2QorgMx5o5NdA==" saltValue="eA7EWdAtoGOcPPmkOJ5V/w==" spinCount="100000" sheet="1" objects="1" scenarios="1"/>
  <mergeCells count="9">
    <mergeCell ref="C54:D54"/>
    <mergeCell ref="C55:D55"/>
    <mergeCell ref="C56:D56"/>
    <mergeCell ref="A1:D1"/>
    <mergeCell ref="A2:D2"/>
    <mergeCell ref="A3:D3"/>
    <mergeCell ref="A4:D4"/>
    <mergeCell ref="B5:D5"/>
    <mergeCell ref="C53:D53"/>
  </mergeCells>
  <printOptions horizontalCentered="1"/>
  <pageMargins left="0.36" right="0.44" top="0.51" bottom="0.51" header="0" footer="0"/>
  <pageSetup scale="9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2B72-3159-4A5F-B5A3-0E009C5510B0}">
  <sheetPr>
    <pageSetUpPr fitToPage="1"/>
  </sheetPr>
  <dimension ref="A1:E54"/>
  <sheetViews>
    <sheetView tabSelected="1" workbookViewId="0">
      <selection activeCell="K17" sqref="K17"/>
    </sheetView>
  </sheetViews>
  <sheetFormatPr baseColWidth="10" defaultColWidth="11.453125" defaultRowHeight="0" customHeight="1" zeroHeight="1" x14ac:dyDescent="0.2"/>
  <cols>
    <col min="1" max="1" width="1.7265625" style="52" customWidth="1"/>
    <col min="2" max="2" width="73.08984375" style="52" bestFit="1" customWidth="1"/>
    <col min="3" max="4" width="15.1796875" style="53" customWidth="1"/>
    <col min="5" max="5" width="1.1796875" style="2" customWidth="1"/>
    <col min="6" max="10" width="8.1796875" style="2" customWidth="1"/>
    <col min="11" max="16383" width="11.453125" style="2"/>
    <col min="16384" max="16384" width="6.1796875" style="2" customWidth="1"/>
  </cols>
  <sheetData>
    <row r="1" spans="1:5" ht="52.5" customHeight="1" x14ac:dyDescent="0.2">
      <c r="A1" s="1"/>
      <c r="B1" s="1"/>
      <c r="C1" s="1"/>
      <c r="D1" s="1"/>
      <c r="E1" s="54"/>
    </row>
    <row r="2" spans="1:5" ht="13" x14ac:dyDescent="0.3">
      <c r="A2" s="4" t="s">
        <v>0</v>
      </c>
      <c r="B2" s="4"/>
      <c r="C2" s="4"/>
      <c r="D2" s="4"/>
      <c r="E2" s="54"/>
    </row>
    <row r="3" spans="1:5" ht="12.75" customHeight="1" x14ac:dyDescent="0.3">
      <c r="A3" s="4" t="s">
        <v>40</v>
      </c>
      <c r="B3" s="4"/>
      <c r="C3" s="4"/>
      <c r="D3" s="4"/>
      <c r="E3" s="54"/>
    </row>
    <row r="4" spans="1:5" ht="15" customHeight="1" x14ac:dyDescent="0.2">
      <c r="A4" s="5" t="s">
        <v>2</v>
      </c>
      <c r="B4" s="5"/>
      <c r="C4" s="5"/>
      <c r="D4" s="5"/>
      <c r="E4" s="54"/>
    </row>
    <row r="5" spans="1:5" ht="13" thickBot="1" x14ac:dyDescent="0.3">
      <c r="A5" s="6"/>
      <c r="B5" s="7"/>
      <c r="C5" s="7"/>
      <c r="D5" s="7"/>
    </row>
    <row r="6" spans="1:5" ht="13" x14ac:dyDescent="0.3">
      <c r="A6" s="6"/>
      <c r="B6" s="55" t="s">
        <v>3</v>
      </c>
      <c r="C6" s="56">
        <v>2023</v>
      </c>
      <c r="D6" s="57">
        <v>2022</v>
      </c>
    </row>
    <row r="7" spans="1:5" ht="12.5" x14ac:dyDescent="0.25">
      <c r="A7" s="6"/>
      <c r="B7" s="11"/>
      <c r="C7" s="58"/>
      <c r="D7" s="59"/>
    </row>
    <row r="8" spans="1:5" ht="13" x14ac:dyDescent="0.3">
      <c r="A8" s="6"/>
      <c r="B8" s="14" t="s">
        <v>41</v>
      </c>
      <c r="C8" s="60"/>
      <c r="D8" s="61"/>
    </row>
    <row r="9" spans="1:5" ht="12.5" x14ac:dyDescent="0.25">
      <c r="A9" s="6"/>
      <c r="B9" s="11" t="s">
        <v>42</v>
      </c>
      <c r="C9" s="62">
        <v>45726130</v>
      </c>
      <c r="D9" s="63">
        <v>66757856</v>
      </c>
    </row>
    <row r="10" spans="1:5" ht="13" x14ac:dyDescent="0.3">
      <c r="A10" s="6"/>
      <c r="B10" s="14" t="s">
        <v>43</v>
      </c>
      <c r="C10" s="64">
        <f>C9</f>
        <v>45726130</v>
      </c>
      <c r="D10" s="65">
        <f>D9</f>
        <v>66757856</v>
      </c>
    </row>
    <row r="11" spans="1:5" ht="13" x14ac:dyDescent="0.3">
      <c r="A11" s="6"/>
      <c r="B11" s="14" t="s">
        <v>44</v>
      </c>
      <c r="C11" s="62"/>
      <c r="D11" s="63"/>
    </row>
    <row r="12" spans="1:5" ht="13" x14ac:dyDescent="0.3">
      <c r="A12" s="6"/>
      <c r="B12" s="11" t="s">
        <v>45</v>
      </c>
      <c r="C12" s="64">
        <v>3845627</v>
      </c>
      <c r="D12" s="65">
        <v>36104411</v>
      </c>
    </row>
    <row r="13" spans="1:5" ht="12.5" x14ac:dyDescent="0.25">
      <c r="A13" s="6"/>
      <c r="B13" s="11" t="s">
        <v>46</v>
      </c>
      <c r="C13" s="62">
        <v>1345909</v>
      </c>
      <c r="D13" s="63">
        <v>1157732</v>
      </c>
    </row>
    <row r="14" spans="1:5" ht="12.5" x14ac:dyDescent="0.25">
      <c r="A14" s="6"/>
      <c r="B14" s="11" t="s">
        <v>47</v>
      </c>
      <c r="C14" s="62">
        <v>2651131</v>
      </c>
      <c r="D14" s="63">
        <v>1977420</v>
      </c>
    </row>
    <row r="15" spans="1:5" ht="13" x14ac:dyDescent="0.3">
      <c r="A15" s="6"/>
      <c r="B15" s="11" t="s">
        <v>43</v>
      </c>
      <c r="C15" s="64">
        <f>SUM(C12:C14)</f>
        <v>7842667</v>
      </c>
      <c r="D15" s="65">
        <f>SUM(D12:D14)</f>
        <v>39239563</v>
      </c>
    </row>
    <row r="16" spans="1:5" ht="13" x14ac:dyDescent="0.3">
      <c r="A16" s="6"/>
      <c r="B16" s="66" t="s">
        <v>48</v>
      </c>
      <c r="C16" s="67">
        <f>C10-C15</f>
        <v>37883463</v>
      </c>
      <c r="D16" s="68">
        <f>D10-D15</f>
        <v>27518293</v>
      </c>
    </row>
    <row r="17" spans="1:4" ht="12.5" x14ac:dyDescent="0.25">
      <c r="A17" s="6"/>
      <c r="B17" s="11"/>
      <c r="C17" s="62"/>
      <c r="D17" s="63"/>
    </row>
    <row r="18" spans="1:4" ht="13" x14ac:dyDescent="0.3">
      <c r="A18" s="6"/>
      <c r="B18" s="14" t="s">
        <v>49</v>
      </c>
      <c r="C18" s="64"/>
      <c r="D18" s="65"/>
    </row>
    <row r="19" spans="1:4" ht="12.5" x14ac:dyDescent="0.25">
      <c r="A19" s="6"/>
      <c r="B19" s="11" t="s">
        <v>50</v>
      </c>
      <c r="C19" s="62">
        <v>15264035</v>
      </c>
      <c r="D19" s="63">
        <v>13427757</v>
      </c>
    </row>
    <row r="20" spans="1:4" ht="12.5" x14ac:dyDescent="0.25">
      <c r="A20" s="6"/>
      <c r="B20" s="11" t="s">
        <v>51</v>
      </c>
      <c r="C20" s="62">
        <v>1655180</v>
      </c>
      <c r="D20" s="63">
        <v>1541468</v>
      </c>
    </row>
    <row r="21" spans="1:4" ht="12.5" x14ac:dyDescent="0.25">
      <c r="A21" s="6"/>
      <c r="B21" s="11" t="s">
        <v>52</v>
      </c>
      <c r="C21" s="62">
        <v>4977</v>
      </c>
      <c r="D21" s="63">
        <v>2502</v>
      </c>
    </row>
    <row r="22" spans="1:4" ht="13" x14ac:dyDescent="0.3">
      <c r="A22" s="6"/>
      <c r="B22" s="14" t="s">
        <v>43</v>
      </c>
      <c r="C22" s="64">
        <f>SUM(C19:C21)</f>
        <v>16924192</v>
      </c>
      <c r="D22" s="65">
        <f>SUM(D19:D21)</f>
        <v>14971727</v>
      </c>
    </row>
    <row r="23" spans="1:4" ht="13" x14ac:dyDescent="0.3">
      <c r="A23" s="6"/>
      <c r="B23" s="14" t="s">
        <v>53</v>
      </c>
      <c r="C23" s="64"/>
      <c r="D23" s="65"/>
    </row>
    <row r="24" spans="1:4" ht="12.5" x14ac:dyDescent="0.25">
      <c r="A24" s="6"/>
      <c r="B24" s="11" t="s">
        <v>54</v>
      </c>
      <c r="C24" s="62">
        <v>721</v>
      </c>
      <c r="D24" s="63">
        <v>810</v>
      </c>
    </row>
    <row r="25" spans="1:4" ht="12.5" x14ac:dyDescent="0.25">
      <c r="A25" s="6"/>
      <c r="B25" s="11" t="s">
        <v>55</v>
      </c>
      <c r="C25" s="62">
        <v>-1237312</v>
      </c>
      <c r="D25" s="63">
        <v>-773022</v>
      </c>
    </row>
    <row r="26" spans="1:4" ht="13" x14ac:dyDescent="0.3">
      <c r="A26" s="6"/>
      <c r="B26" s="14" t="s">
        <v>43</v>
      </c>
      <c r="C26" s="64">
        <f>SUM(C24:C25)</f>
        <v>-1236591</v>
      </c>
      <c r="D26" s="65">
        <f>SUM(D24:D25)</f>
        <v>-772212</v>
      </c>
    </row>
    <row r="27" spans="1:4" ht="12.5" x14ac:dyDescent="0.25">
      <c r="A27" s="6"/>
      <c r="B27" s="11"/>
      <c r="C27" s="62"/>
      <c r="D27" s="63"/>
    </row>
    <row r="28" spans="1:4" ht="13" x14ac:dyDescent="0.3">
      <c r="A28" s="6"/>
      <c r="B28" s="14" t="s">
        <v>56</v>
      </c>
      <c r="C28" s="64"/>
      <c r="D28" s="65"/>
    </row>
    <row r="29" spans="1:4" ht="12.5" x14ac:dyDescent="0.25">
      <c r="A29" s="6"/>
      <c r="B29" s="11" t="s">
        <v>57</v>
      </c>
      <c r="C29" s="62">
        <v>52035</v>
      </c>
      <c r="D29" s="63">
        <v>42467</v>
      </c>
    </row>
    <row r="30" spans="1:4" ht="12.5" x14ac:dyDescent="0.25">
      <c r="A30" s="6"/>
      <c r="B30" s="11" t="s">
        <v>58</v>
      </c>
      <c r="C30" s="62">
        <v>-2899345</v>
      </c>
      <c r="D30" s="63">
        <v>-7126</v>
      </c>
    </row>
    <row r="31" spans="1:4" ht="12.5" x14ac:dyDescent="0.25">
      <c r="A31" s="6"/>
      <c r="B31" s="11" t="s">
        <v>59</v>
      </c>
      <c r="C31" s="62">
        <v>61552</v>
      </c>
      <c r="D31" s="63">
        <v>59936</v>
      </c>
    </row>
    <row r="32" spans="1:4" ht="12.5" x14ac:dyDescent="0.25">
      <c r="A32" s="6"/>
      <c r="B32" s="11" t="s">
        <v>60</v>
      </c>
      <c r="C32" s="62">
        <v>-198654</v>
      </c>
      <c r="D32" s="63">
        <v>-83567</v>
      </c>
    </row>
    <row r="33" spans="1:5" ht="13" x14ac:dyDescent="0.3">
      <c r="A33" s="6"/>
      <c r="B33" s="14" t="s">
        <v>43</v>
      </c>
      <c r="C33" s="64">
        <f>SUM(C29:C32)</f>
        <v>-2984412</v>
      </c>
      <c r="D33" s="65">
        <f>SUM(D29:D32)</f>
        <v>11710</v>
      </c>
    </row>
    <row r="34" spans="1:5" ht="8.25" customHeight="1" x14ac:dyDescent="0.25">
      <c r="A34" s="6"/>
      <c r="B34" s="11"/>
      <c r="C34" s="58"/>
      <c r="D34" s="59"/>
    </row>
    <row r="35" spans="1:5" ht="13" x14ac:dyDescent="0.3">
      <c r="A35" s="6"/>
      <c r="B35" s="69" t="s">
        <v>61</v>
      </c>
      <c r="C35" s="70">
        <f>C10-C15-C22-C26-C33</f>
        <v>25180274</v>
      </c>
      <c r="D35" s="71">
        <f>D10-D15-D22-D26-D33</f>
        <v>13307068</v>
      </c>
    </row>
    <row r="36" spans="1:5" ht="12.5" x14ac:dyDescent="0.25">
      <c r="A36" s="6"/>
      <c r="B36" s="11"/>
      <c r="C36" s="58"/>
      <c r="D36" s="59"/>
    </row>
    <row r="37" spans="1:5" ht="12.5" x14ac:dyDescent="0.25">
      <c r="A37" s="6"/>
      <c r="B37" s="11" t="s">
        <v>62</v>
      </c>
      <c r="C37" s="62">
        <v>7307064</v>
      </c>
      <c r="D37" s="63">
        <v>3742756</v>
      </c>
    </row>
    <row r="38" spans="1:5" ht="12.5" x14ac:dyDescent="0.25">
      <c r="A38" s="6"/>
      <c r="B38" s="11" t="s">
        <v>63</v>
      </c>
      <c r="C38" s="62">
        <f>C35-C37</f>
        <v>17873210</v>
      </c>
      <c r="D38" s="63">
        <f>D35-D37</f>
        <v>9564312</v>
      </c>
    </row>
    <row r="39" spans="1:5" ht="12.5" x14ac:dyDescent="0.25">
      <c r="A39" s="6"/>
      <c r="B39" s="11"/>
      <c r="C39" s="62"/>
      <c r="D39" s="63"/>
    </row>
    <row r="40" spans="1:5" ht="12.5" x14ac:dyDescent="0.25">
      <c r="A40" s="6"/>
      <c r="B40" s="11" t="s">
        <v>64</v>
      </c>
      <c r="C40" s="72">
        <v>-926</v>
      </c>
      <c r="D40" s="73">
        <v>-6015</v>
      </c>
    </row>
    <row r="41" spans="1:5" ht="13" x14ac:dyDescent="0.3">
      <c r="A41" s="6"/>
      <c r="B41" s="66" t="s">
        <v>65</v>
      </c>
      <c r="C41" s="67">
        <f>C38-C40</f>
        <v>17874136</v>
      </c>
      <c r="D41" s="68">
        <f>D38-D40</f>
        <v>9570327</v>
      </c>
    </row>
    <row r="42" spans="1:5" ht="12.5" x14ac:dyDescent="0.25">
      <c r="A42" s="6"/>
      <c r="B42" s="34"/>
      <c r="C42" s="74"/>
      <c r="D42" s="74"/>
    </row>
    <row r="43" spans="1:5" ht="13.5" thickBot="1" x14ac:dyDescent="0.35">
      <c r="A43" s="75"/>
      <c r="B43" s="76" t="s">
        <v>66</v>
      </c>
      <c r="C43" s="77">
        <f>C41/1000000</f>
        <v>17.874136</v>
      </c>
      <c r="D43" s="78">
        <f>D41/1000000</f>
        <v>9.5703270000000007</v>
      </c>
      <c r="E43" s="79"/>
    </row>
    <row r="44" spans="1:5" ht="12.5" x14ac:dyDescent="0.25">
      <c r="A44" s="6"/>
      <c r="B44" s="34"/>
      <c r="C44" s="74"/>
      <c r="D44" s="74"/>
    </row>
    <row r="45" spans="1:5" ht="12.5" x14ac:dyDescent="0.25">
      <c r="A45" s="6"/>
      <c r="B45" s="34"/>
      <c r="C45" s="74"/>
      <c r="D45" s="74"/>
    </row>
    <row r="46" spans="1:5" ht="12.5" x14ac:dyDescent="0.25">
      <c r="A46" s="6"/>
      <c r="B46" s="34"/>
      <c r="C46" s="74"/>
      <c r="D46" s="74"/>
    </row>
    <row r="47" spans="1:5" ht="12.5" x14ac:dyDescent="0.25">
      <c r="A47" s="6"/>
      <c r="B47" s="34"/>
      <c r="C47" s="74"/>
      <c r="D47" s="74"/>
    </row>
    <row r="48" spans="1:5" ht="12.5" x14ac:dyDescent="0.25">
      <c r="A48" s="6"/>
      <c r="B48" s="34"/>
      <c r="C48" s="74"/>
      <c r="D48" s="74"/>
    </row>
    <row r="49" spans="1:5" ht="12.5" x14ac:dyDescent="0.25">
      <c r="A49" s="6"/>
      <c r="B49" s="34"/>
      <c r="C49" s="74"/>
      <c r="D49" s="74"/>
    </row>
    <row r="50" spans="1:5" ht="12.5" x14ac:dyDescent="0.25">
      <c r="A50" s="6"/>
      <c r="B50" s="39"/>
      <c r="C50" s="40"/>
      <c r="D50" s="40"/>
    </row>
    <row r="51" spans="1:5" ht="11.5" x14ac:dyDescent="0.25">
      <c r="A51" s="41"/>
      <c r="B51" s="42" t="s">
        <v>36</v>
      </c>
      <c r="C51" s="43" t="s">
        <v>37</v>
      </c>
      <c r="D51" s="43"/>
      <c r="E51" s="80"/>
    </row>
    <row r="52" spans="1:5" ht="11.5" x14ac:dyDescent="0.25">
      <c r="A52" s="41"/>
      <c r="B52" s="44" t="s">
        <v>38</v>
      </c>
      <c r="C52" s="45" t="s">
        <v>39</v>
      </c>
      <c r="D52" s="45"/>
      <c r="E52" s="80"/>
    </row>
    <row r="53" spans="1:5" ht="11.5" x14ac:dyDescent="0.25">
      <c r="A53" s="41"/>
      <c r="B53" s="46"/>
      <c r="C53" s="47"/>
      <c r="D53" s="47"/>
      <c r="E53" s="80"/>
    </row>
    <row r="54" spans="1:5" s="50" customFormat="1" ht="2.15" customHeight="1" x14ac:dyDescent="0.2">
      <c r="A54" s="48"/>
      <c r="B54" s="48"/>
      <c r="C54" s="49"/>
      <c r="D54" s="49"/>
    </row>
  </sheetData>
  <sheetProtection algorithmName="SHA-512" hashValue="sj2Hqp91/PXCpH4mMH9faaPjA3EaQ0fYCOTMKF7USvkXPGtUQ978yqwMooJewO8McpA60X6E5wQvdTnUlElZJw==" saltValue="PmbTIwugVxtUw4f1tCo7CA==" spinCount="100000" sheet="1" objects="1" scenarios="1"/>
  <mergeCells count="9">
    <mergeCell ref="C51:D51"/>
    <mergeCell ref="C52:D52"/>
    <mergeCell ref="C53:D53"/>
    <mergeCell ref="A1:D1"/>
    <mergeCell ref="A2:D2"/>
    <mergeCell ref="A3:D3"/>
    <mergeCell ref="A4:D4"/>
    <mergeCell ref="B5:D5"/>
    <mergeCell ref="C50:D50"/>
  </mergeCells>
  <printOptions horizontalCentered="1"/>
  <pageMargins left="0.36" right="0.41" top="0.5" bottom="0.53" header="0" footer="0"/>
  <pageSetup scale="9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2023-12-19T15:12:38Z</dcterms:created>
  <dcterms:modified xsi:type="dcterms:W3CDTF">2023-12-19T15:15:36Z</dcterms:modified>
</cp:coreProperties>
</file>