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185" activeTab="0"/>
  </bookViews>
  <sheets>
    <sheet name="Balance General " sheetId="1" r:id="rId1"/>
    <sheet name="Estad. Resultado" sheetId="2" r:id="rId2"/>
    <sheet name="Hoja1" sheetId="3" state="hidden" r:id="rId3"/>
  </sheets>
  <definedNames>
    <definedName name="_xlfn._FV" hidden="1">#NAME?</definedName>
    <definedName name="_xlnm.Print_Area" localSheetId="0">'Balance General '!$A$1:$B$72</definedName>
    <definedName name="_xlnm.Print_Area" localSheetId="1">'Estad. Resultado'!$A$1:$E$38</definedName>
  </definedNames>
  <calcPr fullCalcOnLoad="1"/>
</workbook>
</file>

<file path=xl/sharedStrings.xml><?xml version="1.0" encoding="utf-8"?>
<sst xmlns="http://schemas.openxmlformats.org/spreadsheetml/2006/main" count="93" uniqueCount="81">
  <si>
    <t>Ingresos diversos</t>
  </si>
  <si>
    <t>Activo</t>
  </si>
  <si>
    <t>Disponible restringido</t>
  </si>
  <si>
    <t>Rendimientos por cobrar</t>
  </si>
  <si>
    <t>Impuestos</t>
  </si>
  <si>
    <t>Gastos pagados por anticipado</t>
  </si>
  <si>
    <t>Activos intangibles</t>
  </si>
  <si>
    <t>Total activo</t>
  </si>
  <si>
    <t>Pasivo</t>
  </si>
  <si>
    <t>Cuentas por pagar</t>
  </si>
  <si>
    <t>Impuestos por pagar propios</t>
  </si>
  <si>
    <t>Total pasivo</t>
  </si>
  <si>
    <t>Capital</t>
  </si>
  <si>
    <t>Capital social</t>
  </si>
  <si>
    <t>Reservas de capital</t>
  </si>
  <si>
    <t>Resultados</t>
  </si>
  <si>
    <t>Bancos y otras instituciones financieras</t>
  </si>
  <si>
    <t>Efectivo y sus equivalentes</t>
  </si>
  <si>
    <t>Inversiones financieras</t>
  </si>
  <si>
    <t>Cuentas y documentos por cobrar</t>
  </si>
  <si>
    <t>Cuentas y documentos por cobrar relacionadas</t>
  </si>
  <si>
    <t>Inmuebles</t>
  </si>
  <si>
    <t>Muebles</t>
  </si>
  <si>
    <t>Inversiones Financieras a largo plazo</t>
  </si>
  <si>
    <t>Activos no corriente</t>
  </si>
  <si>
    <t>Pasivo corriente</t>
  </si>
  <si>
    <t>Pasivo no corriente</t>
  </si>
  <si>
    <t>Estimasion para obligaciones laborales</t>
  </si>
  <si>
    <t>Patrimonio Neto</t>
  </si>
  <si>
    <t>Revaluaciones</t>
  </si>
  <si>
    <t>Revaluaciones de inversiones</t>
  </si>
  <si>
    <t>Resultados del presente ejercicio</t>
  </si>
  <si>
    <t>Total pasivo mas patrimonio</t>
  </si>
  <si>
    <t>Cuentas contingentes de compromiso y control propias</t>
  </si>
  <si>
    <t>contingentes de compromiso y control propias</t>
  </si>
  <si>
    <t xml:space="preserve">Cuentas contingentes de compromiso  </t>
  </si>
  <si>
    <t>Garantias otorgadas</t>
  </si>
  <si>
    <t>Cuetnas de control</t>
  </si>
  <si>
    <t>Valores y bienes propios en custodia</t>
  </si>
  <si>
    <t>Valores y bienes propios cededos en garantia</t>
  </si>
  <si>
    <t>Total</t>
  </si>
  <si>
    <t>Contingentes de compromiso y control propias</t>
  </si>
  <si>
    <t>Cuentas contingentes y de compromiso acreedoras</t>
  </si>
  <si>
    <t>Responsabilidad por garantisas otorgadas</t>
  </si>
  <si>
    <t>Cuentas de control acreedoras</t>
  </si>
  <si>
    <t>Contracuenta valores y bienes propios en custodia</t>
  </si>
  <si>
    <t>Contracuenta valores y bienres propios cedidos en garantia</t>
  </si>
  <si>
    <t>MAS</t>
  </si>
  <si>
    <t>RESULTADOS DEL PERÍODO</t>
  </si>
  <si>
    <t xml:space="preserve">Ingresos por servicios bursátiles </t>
  </si>
  <si>
    <t>Gastos de operación de servicios bursátiles</t>
  </si>
  <si>
    <t>Gastos generales de administración y de personal de operaciones bursátiles.</t>
  </si>
  <si>
    <t>Gastos por depreciación, amortización y deterioro por operaciones corrientes</t>
  </si>
  <si>
    <t>Ingresos por inversiones financieras</t>
  </si>
  <si>
    <t xml:space="preserve">Gastos de operación por inversiones propias </t>
  </si>
  <si>
    <t xml:space="preserve">Otros gastos financieros </t>
  </si>
  <si>
    <t xml:space="preserve">Impuesto sobre la renta </t>
  </si>
  <si>
    <t>Activo Corriente</t>
  </si>
  <si>
    <t>Ingresos</t>
  </si>
  <si>
    <t xml:space="preserve">Ingresos de Operación </t>
  </si>
  <si>
    <t>Gastos</t>
  </si>
  <si>
    <t>Resultados de Operación</t>
  </si>
  <si>
    <t>Ingresos Financieros</t>
  </si>
  <si>
    <t>Resultados Antes de Intereses e Impuestos</t>
  </si>
  <si>
    <t xml:space="preserve">Gastos Financieros </t>
  </si>
  <si>
    <t>Resultados Despues de Intereses y Antes de Impuestos</t>
  </si>
  <si>
    <t xml:space="preserve">Impuesto Sobre la Renta </t>
  </si>
  <si>
    <t>Ingresos Extraordinarios</t>
  </si>
  <si>
    <t>Gastos Extraordinarios</t>
  </si>
  <si>
    <t>Resultados Despues de Impuestos</t>
  </si>
  <si>
    <t>CASA DE CORREDORES DE BOLSA</t>
  </si>
  <si>
    <t>Gastos de Operacion</t>
  </si>
  <si>
    <t>HENCORP, S.A. DE C.V.</t>
  </si>
  <si>
    <t>Estado de resultados del 1°de Enero al 30 de Noviembre de 2023</t>
  </si>
  <si>
    <t>Balance General  al 30 de Noviembre de 2023</t>
  </si>
  <si>
    <t>Comision Octubre</t>
  </si>
  <si>
    <t>Ajuste Noviembre</t>
  </si>
  <si>
    <t>Ingresos Noviembre</t>
  </si>
  <si>
    <t>Tota Ingresos sin provision</t>
  </si>
  <si>
    <t>Comision 20% del Ingresos Toal</t>
  </si>
  <si>
    <t>(Expresado en Miles de Dólares de los Estados Unidos de América)</t>
  </si>
</sst>
</file>

<file path=xl/styles.xml><?xml version="1.0" encoding="utf-8"?>
<styleSheet xmlns="http://schemas.openxmlformats.org/spreadsheetml/2006/main">
  <numFmts count="6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_(&quot;¢&quot;* #,##0.00_);_(&quot;¢&quot;* \(#,##0.00\);_(&quot;¢&quot;* &quot;-&quot;??_);_(@_)"/>
    <numFmt numFmtId="181" formatCode="#,##0.00;[Red]#,##0.00"/>
    <numFmt numFmtId="182" formatCode="&quot;¢&quot;#,##0.00_);\(&quot;¢&quot;#,##0.00\)"/>
    <numFmt numFmtId="183" formatCode="_([$$-409]* #,##0.00_);_([$$-409]* \(#,##0.00\);_([$$-409]* &quot;-&quot;??_);_(@_)"/>
    <numFmt numFmtId="184" formatCode="_(&quot;L.&quot;\ * #,##0.00_);_(&quot;L.&quot;\ * \(#,##0.00\);_(&quot;L.&quot;\ * &quot;-&quot;??_);_(@_)"/>
    <numFmt numFmtId="185" formatCode="[$¢-440A]#,##0.00"/>
    <numFmt numFmtId="186" formatCode="[$¢-440A]#,##0.00_);\([$¢-440A]#,##0.00\)"/>
    <numFmt numFmtId="187" formatCode="_(* #,##0_);_(* \(#,##0\);_(* &quot;-&quot;??_);_(@_)"/>
    <numFmt numFmtId="188" formatCode="_([$¢-440A]* #,##0_);_([$¢-440A]* \(#,##0\);_([$¢-440A]* &quot;-&quot;??_);_(@_)"/>
    <numFmt numFmtId="189" formatCode="_([$¢-440A]* #,##0.00_);_([$¢-440A]* \(#,##0.00\);_([$¢-440A]* &quot;-&quot;??_);_(@_)"/>
    <numFmt numFmtId="190" formatCode="_(* #,##0.0_);_(* \(#,##0.0\);_(* &quot;-&quot;??_);_(@_)"/>
    <numFmt numFmtId="191" formatCode="#,##0.0"/>
    <numFmt numFmtId="192" formatCode="&quot;$&quot;#,##0"/>
    <numFmt numFmtId="193" formatCode="&quot;$&quot;#,##0.00"/>
    <numFmt numFmtId="194" formatCode="0_);\(0\)"/>
    <numFmt numFmtId="195" formatCode="0.0_);\(0.0\)"/>
    <numFmt numFmtId="196" formatCode="0.00_);\(0.00\)"/>
    <numFmt numFmtId="197" formatCode="_(* #,##0.0_);_(* \(#,##0.0\);_(* &quot;-&quot;_);_(@_)"/>
    <numFmt numFmtId="198" formatCode="_(* #,##0.00_);_(* \(#,##0.00\);_(* &quot;-&quot;_);_(@_)"/>
    <numFmt numFmtId="199" formatCode="_(&quot;$&quot;* #,##0.0_);_(&quot;$&quot;* \(#,##0.0\);_(&quot;$&quot;* &quot;-&quot;_);_(@_)"/>
    <numFmt numFmtId="200" formatCode="_(&quot;$&quot;* #,##0.00_);_(&quot;$&quot;* \(#,##0.00\);_(&quot;$&quot;* &quot;-&quot;_);_(@_)"/>
    <numFmt numFmtId="201" formatCode="#,##0.0_);\(#,##0.0\)"/>
    <numFmt numFmtId="202" formatCode="[$-440A]dddd\,\ dd&quot; de &quot;mmmm&quot; de &quot;yyyy"/>
    <numFmt numFmtId="203" formatCode="&quot;Sí&quot;;&quot;Sí&quot;;&quot;No&quot;"/>
    <numFmt numFmtId="204" formatCode="&quot;Verdadero&quot;;&quot;Verdadero&quot;;&quot;Falso&quot;"/>
    <numFmt numFmtId="205" formatCode="&quot;Activado&quot;;&quot;Activado&quot;;&quot;Desactivado&quot;"/>
    <numFmt numFmtId="206" formatCode="[$€-2]\ #,##0.00_);[Red]\([$€-2]\ #,##0.00\)"/>
    <numFmt numFmtId="207" formatCode="########0"/>
    <numFmt numFmtId="208" formatCode="###,###,##0.00"/>
    <numFmt numFmtId="209" formatCode="########0.00"/>
    <numFmt numFmtId="210" formatCode="_(&quot;$&quot;* #,##0.0_);_(&quot;$&quot;* \(#,##0.0\);_(&quot;$&quot;* &quot;-&quot;??_);_(@_)"/>
    <numFmt numFmtId="211" formatCode="_(&quot;$&quot;* #,##0_);_(&quot;$&quot;* \(#,##0\);_(&quot;$&quot;* &quot;-&quot;??_);_(@_)"/>
    <numFmt numFmtId="212" formatCode="_(&quot;$&quot;* #,##0.000_);_(&quot;$&quot;* \(#,##0.000\);_(&quot;$&quot;* &quot;-&quot;??_);_(@_)"/>
    <numFmt numFmtId="213" formatCode="_(&quot;$&quot;* #,##0.0000_);_(&quot;$&quot;* \(#,##0.0000\);_(&quot;$&quot;* &quot;-&quot;??_);_(@_)"/>
    <numFmt numFmtId="214" formatCode="_(&quot;$&quot;* #,##0.00000_);_(&quot;$&quot;* \(#,##0.00000\);_(&quot;$&quot;* &quot;-&quot;??_);_(@_)"/>
    <numFmt numFmtId="215" formatCode="_(&quot;$&quot;* #,##0.000000_);_(&quot;$&quot;* \(#,##0.000000\);_(&quot;$&quot;* &quot;-&quot;??_);_(@_)"/>
    <numFmt numFmtId="216" formatCode="_(&quot;$&quot;* #,##0.0000000_);_(&quot;$&quot;* \(#,##0.0000000\);_(&quot;$&quot;* &quot;-&quot;??_);_(@_)"/>
    <numFmt numFmtId="217" formatCode="_(&quot;$&quot;* #,##0.00000000_);_(&quot;$&quot;* \(#,##0.00000000\);_(&quot;$&quot;* &quot;-&quot;??_);_(@_)"/>
    <numFmt numFmtId="218" formatCode="#,##0.00000000000000"/>
    <numFmt numFmtId="219" formatCode="0.000"/>
    <numFmt numFmtId="220" formatCode="0.0000"/>
    <numFmt numFmtId="221" formatCode="0.00000"/>
    <numFmt numFmtId="222" formatCode="0.0"/>
  </numFmts>
  <fonts count="51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3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34" fillId="3" borderId="0" applyNumberFormat="0" applyBorder="0" applyAlignment="0" applyProtection="0"/>
    <xf numFmtId="0" fontId="6" fillId="4" borderId="0" applyNumberFormat="0" applyBorder="0" applyAlignment="0" applyProtection="0"/>
    <xf numFmtId="0" fontId="34" fillId="5" borderId="0" applyNumberFormat="0" applyBorder="0" applyAlignment="0" applyProtection="0"/>
    <xf numFmtId="0" fontId="6" fillId="6" borderId="0" applyNumberFormat="0" applyBorder="0" applyAlignment="0" applyProtection="0"/>
    <xf numFmtId="0" fontId="34" fillId="7" borderId="0" applyNumberFormat="0" applyBorder="0" applyAlignment="0" applyProtection="0"/>
    <xf numFmtId="0" fontId="6" fillId="8" borderId="0" applyNumberFormat="0" applyBorder="0" applyAlignment="0" applyProtection="0"/>
    <xf numFmtId="0" fontId="34" fillId="9" borderId="0" applyNumberFormat="0" applyBorder="0" applyAlignment="0" applyProtection="0"/>
    <xf numFmtId="0" fontId="6" fillId="10" borderId="0" applyNumberFormat="0" applyBorder="0" applyAlignment="0" applyProtection="0"/>
    <xf numFmtId="0" fontId="34" fillId="11" borderId="0" applyNumberFormat="0" applyBorder="0" applyAlignment="0" applyProtection="0"/>
    <xf numFmtId="0" fontId="6" fillId="12" borderId="0" applyNumberFormat="0" applyBorder="0" applyAlignment="0" applyProtection="0"/>
    <xf numFmtId="0" fontId="34" fillId="13" borderId="0" applyNumberFormat="0" applyBorder="0" applyAlignment="0" applyProtection="0"/>
    <xf numFmtId="0" fontId="6" fillId="14" borderId="0" applyNumberFormat="0" applyBorder="0" applyAlignment="0" applyProtection="0"/>
    <xf numFmtId="0" fontId="34" fillId="15" borderId="0" applyNumberFormat="0" applyBorder="0" applyAlignment="0" applyProtection="0"/>
    <xf numFmtId="0" fontId="6" fillId="16" borderId="0" applyNumberFormat="0" applyBorder="0" applyAlignment="0" applyProtection="0"/>
    <xf numFmtId="0" fontId="34" fillId="17" borderId="0" applyNumberFormat="0" applyBorder="0" applyAlignment="0" applyProtection="0"/>
    <xf numFmtId="0" fontId="6" fillId="18" borderId="0" applyNumberFormat="0" applyBorder="0" applyAlignment="0" applyProtection="0"/>
    <xf numFmtId="0" fontId="34" fillId="19" borderId="0" applyNumberFormat="0" applyBorder="0" applyAlignment="0" applyProtection="0"/>
    <xf numFmtId="0" fontId="6" fillId="8" borderId="0" applyNumberFormat="0" applyBorder="0" applyAlignment="0" applyProtection="0"/>
    <xf numFmtId="0" fontId="34" fillId="20" borderId="0" applyNumberFormat="0" applyBorder="0" applyAlignment="0" applyProtection="0"/>
    <xf numFmtId="0" fontId="6" fillId="14" borderId="0" applyNumberFormat="0" applyBorder="0" applyAlignment="0" applyProtection="0"/>
    <xf numFmtId="0" fontId="34" fillId="21" borderId="0" applyNumberFormat="0" applyBorder="0" applyAlignment="0" applyProtection="0"/>
    <xf numFmtId="0" fontId="6" fillId="22" borderId="0" applyNumberFormat="0" applyBorder="0" applyAlignment="0" applyProtection="0"/>
    <xf numFmtId="0" fontId="34" fillId="23" borderId="0" applyNumberFormat="0" applyBorder="0" applyAlignment="0" applyProtection="0"/>
    <xf numFmtId="0" fontId="7" fillId="24" borderId="0" applyNumberFormat="0" applyBorder="0" applyAlignment="0" applyProtection="0"/>
    <xf numFmtId="0" fontId="34" fillId="25" borderId="0" applyNumberFormat="0" applyBorder="0" applyAlignment="0" applyProtection="0"/>
    <xf numFmtId="0" fontId="7" fillId="16" borderId="0" applyNumberFormat="0" applyBorder="0" applyAlignment="0" applyProtection="0"/>
    <xf numFmtId="0" fontId="34" fillId="26" borderId="0" applyNumberFormat="0" applyBorder="0" applyAlignment="0" applyProtection="0"/>
    <xf numFmtId="0" fontId="7" fillId="18" borderId="0" applyNumberFormat="0" applyBorder="0" applyAlignment="0" applyProtection="0"/>
    <xf numFmtId="0" fontId="34" fillId="27" borderId="0" applyNumberFormat="0" applyBorder="0" applyAlignment="0" applyProtection="0"/>
    <xf numFmtId="0" fontId="7" fillId="28" borderId="0" applyNumberFormat="0" applyBorder="0" applyAlignment="0" applyProtection="0"/>
    <xf numFmtId="0" fontId="34" fillId="29" borderId="0" applyNumberFormat="0" applyBorder="0" applyAlignment="0" applyProtection="0"/>
    <xf numFmtId="0" fontId="7" fillId="30" borderId="0" applyNumberFormat="0" applyBorder="0" applyAlignment="0" applyProtection="0"/>
    <xf numFmtId="0" fontId="34" fillId="31" borderId="0" applyNumberFormat="0" applyBorder="0" applyAlignment="0" applyProtection="0"/>
    <xf numFmtId="0" fontId="7" fillId="32" borderId="0" applyNumberFormat="0" applyBorder="0" applyAlignment="0" applyProtection="0"/>
    <xf numFmtId="0" fontId="34" fillId="33" borderId="0" applyNumberFormat="0" applyBorder="0" applyAlignment="0" applyProtection="0"/>
    <xf numFmtId="0" fontId="8" fillId="6" borderId="0" applyNumberFormat="0" applyBorder="0" applyAlignment="0" applyProtection="0"/>
    <xf numFmtId="0" fontId="35" fillId="34" borderId="0" applyNumberFormat="0" applyBorder="0" applyAlignment="0" applyProtection="0"/>
    <xf numFmtId="0" fontId="9" fillId="35" borderId="1" applyNumberFormat="0" applyAlignment="0" applyProtection="0"/>
    <xf numFmtId="0" fontId="36" fillId="36" borderId="2" applyNumberFormat="0" applyAlignment="0" applyProtection="0"/>
    <xf numFmtId="0" fontId="10" fillId="37" borderId="3" applyNumberFormat="0" applyAlignment="0" applyProtection="0"/>
    <xf numFmtId="0" fontId="37" fillId="38" borderId="4" applyNumberFormat="0" applyAlignment="0" applyProtection="0"/>
    <xf numFmtId="0" fontId="11" fillId="0" borderId="5" applyNumberFormat="0" applyFill="0" applyAlignment="0" applyProtection="0"/>
    <xf numFmtId="0" fontId="38" fillId="0" borderId="6" applyNumberFormat="0" applyFill="0" applyAlignment="0" applyProtection="0"/>
    <xf numFmtId="0" fontId="20" fillId="0" borderId="7" applyNumberFormat="0" applyFill="0" applyAlignment="0" applyProtection="0"/>
    <xf numFmtId="0" fontId="39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7" fillId="39" borderId="0" applyNumberFormat="0" applyBorder="0" applyAlignment="0" applyProtection="0"/>
    <xf numFmtId="0" fontId="41" fillId="40" borderId="0" applyNumberFormat="0" applyBorder="0" applyAlignment="0" applyProtection="0"/>
    <xf numFmtId="0" fontId="7" fillId="41" borderId="0" applyNumberFormat="0" applyBorder="0" applyAlignment="0" applyProtection="0"/>
    <xf numFmtId="0" fontId="41" fillId="42" borderId="0" applyNumberFormat="0" applyBorder="0" applyAlignment="0" applyProtection="0"/>
    <xf numFmtId="0" fontId="7" fillId="43" borderId="0" applyNumberFormat="0" applyBorder="0" applyAlignment="0" applyProtection="0"/>
    <xf numFmtId="0" fontId="41" fillId="44" borderId="0" applyNumberFormat="0" applyBorder="0" applyAlignment="0" applyProtection="0"/>
    <xf numFmtId="0" fontId="7" fillId="28" borderId="0" applyNumberFormat="0" applyBorder="0" applyAlignment="0" applyProtection="0"/>
    <xf numFmtId="0" fontId="41" fillId="45" borderId="0" applyNumberFormat="0" applyBorder="0" applyAlignment="0" applyProtection="0"/>
    <xf numFmtId="0" fontId="7" fillId="30" borderId="0" applyNumberFormat="0" applyBorder="0" applyAlignment="0" applyProtection="0"/>
    <xf numFmtId="0" fontId="41" fillId="46" borderId="0" applyNumberFormat="0" applyBorder="0" applyAlignment="0" applyProtection="0"/>
    <xf numFmtId="0" fontId="7" fillId="47" borderId="0" applyNumberFormat="0" applyBorder="0" applyAlignment="0" applyProtection="0"/>
    <xf numFmtId="0" fontId="41" fillId="48" borderId="0" applyNumberFormat="0" applyBorder="0" applyAlignment="0" applyProtection="0"/>
    <xf numFmtId="0" fontId="13" fillId="12" borderId="1" applyNumberFormat="0" applyAlignment="0" applyProtection="0"/>
    <xf numFmtId="0" fontId="42" fillId="49" borderId="2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43" fillId="5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51" borderId="0" applyNumberFormat="0" applyBorder="0" applyAlignment="0" applyProtection="0"/>
    <xf numFmtId="0" fontId="44" fillId="52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53" borderId="9" applyNumberFormat="0" applyFont="0" applyAlignment="0" applyProtection="0"/>
    <xf numFmtId="0" fontId="34" fillId="54" borderId="10" applyNumberFormat="0" applyFont="0" applyAlignment="0" applyProtection="0"/>
    <xf numFmtId="9" fontId="0" fillId="0" borderId="0" applyFont="0" applyFill="0" applyBorder="0" applyAlignment="0" applyProtection="0"/>
    <xf numFmtId="0" fontId="16" fillId="35" borderId="11" applyNumberFormat="0" applyAlignment="0" applyProtection="0"/>
    <xf numFmtId="0" fontId="45" fillId="36" borderId="12" applyNumberFormat="0" applyAlignment="0" applyProtection="0"/>
    <xf numFmtId="0" fontId="1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13" applyNumberFormat="0" applyFill="0" applyAlignment="0" applyProtection="0"/>
    <xf numFmtId="0" fontId="48" fillId="0" borderId="14" applyNumberFormat="0" applyFill="0" applyAlignment="0" applyProtection="0"/>
    <xf numFmtId="0" fontId="12" fillId="0" borderId="15" applyNumberFormat="0" applyFill="0" applyAlignment="0" applyProtection="0"/>
    <xf numFmtId="0" fontId="40" fillId="0" borderId="16" applyNumberFormat="0" applyFill="0" applyAlignment="0" applyProtection="0"/>
    <xf numFmtId="0" fontId="49" fillId="0" borderId="0" applyNumberFormat="0" applyFill="0" applyBorder="0" applyAlignment="0" applyProtection="0"/>
    <xf numFmtId="0" fontId="22" fillId="0" borderId="17" applyNumberFormat="0" applyFill="0" applyAlignment="0" applyProtection="0"/>
    <xf numFmtId="0" fontId="50" fillId="0" borderId="18" applyNumberFormat="0" applyFill="0" applyAlignment="0" applyProtection="0"/>
  </cellStyleXfs>
  <cellXfs count="67">
    <xf numFmtId="0" fontId="0" fillId="0" borderId="0" xfId="0" applyAlignment="1">
      <alignment/>
    </xf>
    <xf numFmtId="170" fontId="1" fillId="55" borderId="0" xfId="81" applyNumberFormat="1" applyFont="1" applyFill="1" applyAlignment="1">
      <alignment/>
    </xf>
    <xf numFmtId="171" fontId="2" fillId="55" borderId="0" xfId="81" applyFont="1" applyFill="1" applyAlignment="1">
      <alignment/>
    </xf>
    <xf numFmtId="171" fontId="1" fillId="55" borderId="0" xfId="81" applyFont="1" applyFill="1" applyAlignment="1">
      <alignment/>
    </xf>
    <xf numFmtId="0" fontId="6" fillId="55" borderId="0" xfId="94" applyFill="1">
      <alignment/>
      <protection/>
    </xf>
    <xf numFmtId="0" fontId="24" fillId="55" borderId="0" xfId="94" applyFont="1" applyFill="1" applyAlignment="1">
      <alignment horizontal="justify" vertical="top" wrapText="1"/>
      <protection/>
    </xf>
    <xf numFmtId="0" fontId="23" fillId="55" borderId="0" xfId="94" applyFont="1" applyFill="1" applyAlignment="1">
      <alignment vertical="top" wrapText="1"/>
      <protection/>
    </xf>
    <xf numFmtId="0" fontId="25" fillId="55" borderId="0" xfId="94" applyFont="1" applyFill="1" applyAlignment="1">
      <alignment horizontal="left" vertical="top" wrapText="1"/>
      <protection/>
    </xf>
    <xf numFmtId="0" fontId="24" fillId="55" borderId="0" xfId="94" applyFont="1" applyFill="1" applyAlignment="1">
      <alignment horizontal="left" vertical="top" wrapText="1"/>
      <protection/>
    </xf>
    <xf numFmtId="171" fontId="2" fillId="55" borderId="19" xfId="81" applyFont="1" applyFill="1" applyBorder="1" applyAlignment="1">
      <alignment/>
    </xf>
    <xf numFmtId="171" fontId="24" fillId="55" borderId="0" xfId="94" applyNumberFormat="1" applyFont="1" applyFill="1" applyAlignment="1">
      <alignment vertical="top" wrapText="1"/>
      <protection/>
    </xf>
    <xf numFmtId="0" fontId="28" fillId="55" borderId="0" xfId="94" applyFont="1" applyFill="1" applyAlignment="1">
      <alignment horizontal="center" vertical="top" wrapText="1"/>
      <protection/>
    </xf>
    <xf numFmtId="0" fontId="23" fillId="55" borderId="0" xfId="94" applyFont="1" applyFill="1" applyAlignment="1">
      <alignment horizontal="center" vertical="top" wrapText="1"/>
      <protection/>
    </xf>
    <xf numFmtId="170" fontId="5" fillId="56" borderId="0" xfId="0" applyNumberFormat="1" applyFont="1" applyFill="1" applyAlignment="1">
      <alignment horizontal="center"/>
    </xf>
    <xf numFmtId="170" fontId="1" fillId="56" borderId="20" xfId="0" applyNumberFormat="1" applyFont="1" applyFill="1" applyBorder="1" applyAlignment="1">
      <alignment/>
    </xf>
    <xf numFmtId="170" fontId="2" fillId="56" borderId="0" xfId="81" applyNumberFormat="1" applyFont="1" applyFill="1" applyAlignment="1">
      <alignment/>
    </xf>
    <xf numFmtId="170" fontId="1" fillId="56" borderId="20" xfId="81" applyNumberFormat="1" applyFont="1" applyFill="1" applyBorder="1" applyAlignment="1">
      <alignment/>
    </xf>
    <xf numFmtId="171" fontId="1" fillId="56" borderId="0" xfId="0" applyNumberFormat="1" applyFont="1" applyFill="1" applyAlignment="1">
      <alignment/>
    </xf>
    <xf numFmtId="170" fontId="1" fillId="56" borderId="0" xfId="0" applyNumberFormat="1" applyFont="1" applyFill="1" applyAlignment="1">
      <alignment/>
    </xf>
    <xf numFmtId="171" fontId="2" fillId="56" borderId="0" xfId="81" applyFont="1" applyFill="1" applyAlignment="1">
      <alignment/>
    </xf>
    <xf numFmtId="170" fontId="1" fillId="56" borderId="0" xfId="81" applyNumberFormat="1" applyFont="1" applyFill="1" applyAlignment="1">
      <alignment/>
    </xf>
    <xf numFmtId="171" fontId="6" fillId="55" borderId="0" xfId="81" applyFont="1" applyFill="1" applyAlignment="1">
      <alignment/>
    </xf>
    <xf numFmtId="171" fontId="6" fillId="55" borderId="0" xfId="94" applyNumberFormat="1" applyFill="1">
      <alignment/>
      <protection/>
    </xf>
    <xf numFmtId="171" fontId="1" fillId="56" borderId="0" xfId="81" applyFont="1" applyFill="1" applyAlignment="1">
      <alignment/>
    </xf>
    <xf numFmtId="0" fontId="0" fillId="56" borderId="0" xfId="0" applyFont="1" applyFill="1" applyAlignment="1">
      <alignment/>
    </xf>
    <xf numFmtId="170" fontId="25" fillId="55" borderId="0" xfId="94" applyNumberFormat="1" applyFont="1" applyFill="1" applyAlignment="1">
      <alignment vertical="top" wrapText="1"/>
      <protection/>
    </xf>
    <xf numFmtId="170" fontId="25" fillId="55" borderId="20" xfId="94" applyNumberFormat="1" applyFont="1" applyFill="1" applyBorder="1" applyAlignment="1">
      <alignment vertical="top" wrapText="1"/>
      <protection/>
    </xf>
    <xf numFmtId="171" fontId="25" fillId="55" borderId="0" xfId="94" applyNumberFormat="1" applyFont="1" applyFill="1" applyAlignment="1">
      <alignment vertical="top" wrapText="1"/>
      <protection/>
    </xf>
    <xf numFmtId="171" fontId="2" fillId="55" borderId="0" xfId="81" applyFont="1" applyFill="1" applyBorder="1" applyAlignment="1">
      <alignment/>
    </xf>
    <xf numFmtId="0" fontId="2" fillId="56" borderId="0" xfId="0" applyFont="1" applyFill="1" applyAlignment="1">
      <alignment/>
    </xf>
    <xf numFmtId="0" fontId="5" fillId="56" borderId="0" xfId="0" applyFont="1" applyFill="1" applyAlignment="1">
      <alignment horizontal="center"/>
    </xf>
    <xf numFmtId="0" fontId="26" fillId="56" borderId="0" xfId="0" applyFont="1" applyFill="1" applyAlignment="1">
      <alignment/>
    </xf>
    <xf numFmtId="0" fontId="26" fillId="56" borderId="0" xfId="0" applyFont="1" applyFill="1" applyAlignment="1">
      <alignment horizontal="left"/>
    </xf>
    <xf numFmtId="0" fontId="0" fillId="56" borderId="0" xfId="0" applyFont="1" applyFill="1" applyAlignment="1">
      <alignment horizontal="left"/>
    </xf>
    <xf numFmtId="0" fontId="1" fillId="56" borderId="0" xfId="0" applyFont="1" applyFill="1" applyAlignment="1">
      <alignment/>
    </xf>
    <xf numFmtId="0" fontId="1" fillId="56" borderId="0" xfId="0" applyFont="1" applyFill="1" applyAlignment="1">
      <alignment horizontal="justify" vertical="justify" wrapText="1"/>
    </xf>
    <xf numFmtId="0" fontId="22" fillId="55" borderId="0" xfId="94" applyFont="1" applyFill="1" applyAlignment="1">
      <alignment horizontal="center"/>
      <protection/>
    </xf>
    <xf numFmtId="171" fontId="24" fillId="55" borderId="19" xfId="81" applyFont="1" applyFill="1" applyBorder="1" applyAlignment="1">
      <alignment vertical="top" wrapText="1"/>
    </xf>
    <xf numFmtId="171" fontId="6" fillId="55" borderId="0" xfId="81" applyFont="1" applyFill="1" applyBorder="1" applyAlignment="1">
      <alignment/>
    </xf>
    <xf numFmtId="171" fontId="6" fillId="55" borderId="0" xfId="94" applyNumberFormat="1" applyFill="1" applyAlignment="1">
      <alignment horizontal="left"/>
      <protection/>
    </xf>
    <xf numFmtId="0" fontId="6" fillId="55" borderId="0" xfId="94" applyFill="1" applyAlignment="1">
      <alignment horizontal="left"/>
      <protection/>
    </xf>
    <xf numFmtId="171" fontId="6" fillId="55" borderId="19" xfId="81" applyFont="1" applyFill="1" applyBorder="1" applyAlignment="1">
      <alignment/>
    </xf>
    <xf numFmtId="43" fontId="6" fillId="55" borderId="20" xfId="94" applyNumberFormat="1" applyFill="1" applyBorder="1">
      <alignment/>
      <protection/>
    </xf>
    <xf numFmtId="43" fontId="6" fillId="55" borderId="0" xfId="94" applyNumberFormat="1" applyFill="1" applyBorder="1">
      <alignment/>
      <protection/>
    </xf>
    <xf numFmtId="0" fontId="2" fillId="56" borderId="0" xfId="0" applyFont="1" applyFill="1" applyAlignment="1">
      <alignment horizontal="center"/>
    </xf>
    <xf numFmtId="170" fontId="1" fillId="55" borderId="21" xfId="81" applyNumberFormat="1" applyFont="1" applyFill="1" applyBorder="1" applyAlignment="1">
      <alignment/>
    </xf>
    <xf numFmtId="170" fontId="27" fillId="55" borderId="0" xfId="81" applyNumberFormat="1" applyFont="1" applyFill="1" applyBorder="1" applyAlignment="1">
      <alignment/>
    </xf>
    <xf numFmtId="170" fontId="2" fillId="55" borderId="0" xfId="81" applyNumberFormat="1" applyFont="1" applyFill="1" applyBorder="1" applyAlignment="1">
      <alignment/>
    </xf>
    <xf numFmtId="0" fontId="6" fillId="55" borderId="0" xfId="94" applyFill="1" applyBorder="1">
      <alignment/>
      <protection/>
    </xf>
    <xf numFmtId="0" fontId="29" fillId="55" borderId="0" xfId="94" applyFont="1" applyFill="1" applyBorder="1" applyAlignment="1">
      <alignment vertical="top" wrapText="1"/>
      <protection/>
    </xf>
    <xf numFmtId="0" fontId="30" fillId="55" borderId="0" xfId="94" applyFont="1" applyFill="1" applyBorder="1">
      <alignment/>
      <protection/>
    </xf>
    <xf numFmtId="170" fontId="32" fillId="55" borderId="0" xfId="81" applyNumberFormat="1" applyFont="1" applyFill="1" applyBorder="1" applyAlignment="1">
      <alignment/>
    </xf>
    <xf numFmtId="0" fontId="24" fillId="55" borderId="0" xfId="94" applyFont="1" applyFill="1" applyBorder="1" applyAlignment="1">
      <alignment horizontal="right" vertical="top" wrapText="1"/>
      <protection/>
    </xf>
    <xf numFmtId="0" fontId="23" fillId="55" borderId="0" xfId="94" applyFont="1" applyFill="1" applyBorder="1" applyAlignment="1">
      <alignment horizontal="left" vertical="top" wrapText="1"/>
      <protection/>
    </xf>
    <xf numFmtId="170" fontId="6" fillId="55" borderId="0" xfId="94" applyNumberFormat="1" applyFill="1" applyBorder="1">
      <alignment/>
      <protection/>
    </xf>
    <xf numFmtId="0" fontId="1" fillId="56" borderId="0" xfId="0" applyFont="1" applyFill="1" applyAlignment="1">
      <alignment horizontal="center"/>
    </xf>
    <xf numFmtId="0" fontId="26" fillId="56" borderId="0" xfId="0" applyFont="1" applyFill="1" applyAlignment="1">
      <alignment horizontal="center"/>
    </xf>
    <xf numFmtId="0" fontId="2" fillId="56" borderId="0" xfId="0" applyFont="1" applyFill="1" applyAlignment="1">
      <alignment horizontal="center"/>
    </xf>
    <xf numFmtId="0" fontId="23" fillId="55" borderId="0" xfId="94" applyFont="1" applyFill="1" applyAlignment="1">
      <alignment horizontal="center" vertical="top" wrapText="1"/>
      <protection/>
    </xf>
    <xf numFmtId="0" fontId="25" fillId="55" borderId="0" xfId="94" applyFont="1" applyFill="1" applyAlignment="1">
      <alignment horizontal="center" vertical="top" wrapText="1"/>
      <protection/>
    </xf>
    <xf numFmtId="0" fontId="28" fillId="55" borderId="0" xfId="94" applyFont="1" applyFill="1" applyAlignment="1">
      <alignment horizontal="center" vertical="top" wrapText="1"/>
      <protection/>
    </xf>
    <xf numFmtId="0" fontId="23" fillId="55" borderId="0" xfId="94" applyFont="1" applyFill="1" applyAlignment="1">
      <alignment horizontal="center"/>
      <protection/>
    </xf>
    <xf numFmtId="0" fontId="23" fillId="55" borderId="0" xfId="94" applyFont="1" applyFill="1" applyAlignment="1">
      <alignment vertical="top" wrapText="1"/>
      <protection/>
    </xf>
    <xf numFmtId="0" fontId="24" fillId="55" borderId="0" xfId="94" applyFont="1" applyFill="1" applyAlignment="1">
      <alignment vertical="top" wrapText="1"/>
      <protection/>
    </xf>
    <xf numFmtId="0" fontId="31" fillId="55" borderId="0" xfId="94" applyFont="1" applyFill="1" applyBorder="1" applyAlignment="1">
      <alignment horizontal="left" vertical="top" wrapText="1" indent="2"/>
      <protection/>
    </xf>
    <xf numFmtId="0" fontId="29" fillId="55" borderId="0" xfId="94" applyFont="1" applyFill="1" applyBorder="1" applyAlignment="1">
      <alignment horizontal="left" vertical="top" wrapText="1" indent="2"/>
      <protection/>
    </xf>
    <xf numFmtId="0" fontId="23" fillId="55" borderId="0" xfId="94" applyFont="1" applyFill="1" applyBorder="1" applyAlignment="1">
      <alignment horizontal="left" vertical="top" wrapText="1" indent="2"/>
      <protection/>
    </xf>
  </cellXfs>
  <cellStyles count="98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o" xfId="51"/>
    <cellStyle name="Bueno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1 2" xfId="60"/>
    <cellStyle name="Encabezado 4" xfId="61"/>
    <cellStyle name="Encabezado 4 2" xfId="62"/>
    <cellStyle name="Énfasis1" xfId="63"/>
    <cellStyle name="Énfasis1 2" xfId="64"/>
    <cellStyle name="Énfasis2" xfId="65"/>
    <cellStyle name="Énfasis2 2" xfId="66"/>
    <cellStyle name="Énfasis3" xfId="67"/>
    <cellStyle name="Énfasis3 2" xfId="68"/>
    <cellStyle name="Énfasis4" xfId="69"/>
    <cellStyle name="Énfasis4 2" xfId="70"/>
    <cellStyle name="Énfasis5" xfId="71"/>
    <cellStyle name="Énfasis5 2" xfId="72"/>
    <cellStyle name="Énfasis6" xfId="73"/>
    <cellStyle name="Énfasis6 2" xfId="74"/>
    <cellStyle name="Entrada" xfId="75"/>
    <cellStyle name="Entrada 2" xfId="76"/>
    <cellStyle name="Hyperlink" xfId="77"/>
    <cellStyle name="Followed Hyperlink" xfId="78"/>
    <cellStyle name="Incorrecto" xfId="79"/>
    <cellStyle name="Incorrecto 2" xfId="80"/>
    <cellStyle name="Comma" xfId="81"/>
    <cellStyle name="Comma [0]" xfId="82"/>
    <cellStyle name="Millares 2" xfId="83"/>
    <cellStyle name="Millares 2 2" xfId="84"/>
    <cellStyle name="Millares 2 2 2" xfId="85"/>
    <cellStyle name="Millares 3" xfId="86"/>
    <cellStyle name="Millares 3 2" xfId="87"/>
    <cellStyle name="Currency" xfId="88"/>
    <cellStyle name="Currency [0]" xfId="89"/>
    <cellStyle name="Neutral" xfId="90"/>
    <cellStyle name="Neutral 2" xfId="91"/>
    <cellStyle name="Normal 2" xfId="92"/>
    <cellStyle name="Normal 3" xfId="93"/>
    <cellStyle name="Normal_Est Res" xfId="94"/>
    <cellStyle name="Notas" xfId="95"/>
    <cellStyle name="Notas 2" xfId="96"/>
    <cellStyle name="Percent" xfId="97"/>
    <cellStyle name="Salida" xfId="98"/>
    <cellStyle name="Salida 2" xfId="99"/>
    <cellStyle name="Texto de advertencia" xfId="100"/>
    <cellStyle name="Texto de advertencia 2" xfId="101"/>
    <cellStyle name="Texto explicativo" xfId="102"/>
    <cellStyle name="Texto explicativo 2" xfId="103"/>
    <cellStyle name="Título" xfId="104"/>
    <cellStyle name="Título 2" xfId="105"/>
    <cellStyle name="Título 2 2" xfId="106"/>
    <cellStyle name="Título 3" xfId="107"/>
    <cellStyle name="Título 3 2" xfId="108"/>
    <cellStyle name="Título 4" xfId="109"/>
    <cellStyle name="Total" xfId="110"/>
    <cellStyle name="Total 2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64</xdr:row>
      <xdr:rowOff>104775</xdr:rowOff>
    </xdr:from>
    <xdr:to>
      <xdr:col>1</xdr:col>
      <xdr:colOff>1114425</xdr:colOff>
      <xdr:row>68</xdr:row>
      <xdr:rowOff>142875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972675"/>
          <a:ext cx="52673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33</xdr:row>
      <xdr:rowOff>180975</xdr:rowOff>
    </xdr:from>
    <xdr:to>
      <xdr:col>4</xdr:col>
      <xdr:colOff>857250</xdr:colOff>
      <xdr:row>37</xdr:row>
      <xdr:rowOff>142875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6496050"/>
          <a:ext cx="47815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4"/>
  <sheetViews>
    <sheetView tabSelected="1" zoomScaleSheetLayoutView="100" workbookViewId="0" topLeftCell="A1">
      <selection activeCell="E18" sqref="E18"/>
    </sheetView>
  </sheetViews>
  <sheetFormatPr defaultColWidth="11.421875" defaultRowHeight="12.75"/>
  <cols>
    <col min="1" max="1" width="62.7109375" style="29" customWidth="1"/>
    <col min="2" max="2" width="17.00390625" style="15" customWidth="1"/>
    <col min="3" max="16384" width="11.421875" style="29" customWidth="1"/>
  </cols>
  <sheetData>
    <row r="1" spans="1:2" ht="12">
      <c r="A1" s="55"/>
      <c r="B1" s="55"/>
    </row>
    <row r="2" spans="1:2" ht="12.75" customHeight="1">
      <c r="A2" s="56" t="s">
        <v>72</v>
      </c>
      <c r="B2" s="56"/>
    </row>
    <row r="3" spans="1:2" ht="12.75" customHeight="1">
      <c r="A3" s="55" t="s">
        <v>70</v>
      </c>
      <c r="B3" s="55"/>
    </row>
    <row r="4" spans="1:2" ht="12.75" customHeight="1">
      <c r="A4" s="55" t="s">
        <v>74</v>
      </c>
      <c r="B4" s="55"/>
    </row>
    <row r="5" spans="1:2" ht="12.75" customHeight="1">
      <c r="A5" s="57" t="s">
        <v>80</v>
      </c>
      <c r="B5" s="57"/>
    </row>
    <row r="6" spans="1:2" ht="12.75" customHeight="1">
      <c r="A6" s="44"/>
      <c r="B6" s="44"/>
    </row>
    <row r="7" spans="1:2" ht="12">
      <c r="A7" s="30"/>
      <c r="B7" s="13"/>
    </row>
    <row r="8" spans="1:2" ht="12" customHeight="1">
      <c r="A8" s="31" t="s">
        <v>1</v>
      </c>
      <c r="B8" s="20"/>
    </row>
    <row r="9" spans="1:2" ht="12" customHeight="1">
      <c r="A9" s="31" t="s">
        <v>57</v>
      </c>
      <c r="B9" s="20">
        <f>SUM(B10:B18)</f>
        <v>878.75073</v>
      </c>
    </row>
    <row r="10" spans="1:2" ht="12" customHeight="1">
      <c r="A10" s="24" t="s">
        <v>17</v>
      </c>
      <c r="B10" s="19">
        <v>0.2</v>
      </c>
    </row>
    <row r="11" spans="1:2" ht="12" customHeight="1">
      <c r="A11" s="24" t="s">
        <v>16</v>
      </c>
      <c r="B11" s="19">
        <v>460.25421</v>
      </c>
    </row>
    <row r="12" spans="1:2" ht="12" customHeight="1">
      <c r="A12" s="24" t="s">
        <v>2</v>
      </c>
      <c r="B12" s="19">
        <v>11.7</v>
      </c>
    </row>
    <row r="13" spans="1:2" ht="12" customHeight="1">
      <c r="A13" s="24" t="s">
        <v>18</v>
      </c>
      <c r="B13" s="19">
        <v>253.67953</v>
      </c>
    </row>
    <row r="14" spans="1:2" ht="12" customHeight="1">
      <c r="A14" s="24" t="s">
        <v>19</v>
      </c>
      <c r="B14" s="19">
        <v>77.27726</v>
      </c>
    </row>
    <row r="15" spans="1:2" ht="12" customHeight="1">
      <c r="A15" s="24" t="s">
        <v>20</v>
      </c>
      <c r="B15" s="19">
        <v>11.46847</v>
      </c>
    </row>
    <row r="16" spans="1:2" ht="12" customHeight="1">
      <c r="A16" s="24" t="s">
        <v>3</v>
      </c>
      <c r="B16" s="19">
        <v>1.9178499999999998</v>
      </c>
    </row>
    <row r="17" spans="1:2" ht="12" customHeight="1">
      <c r="A17" s="24" t="s">
        <v>4</v>
      </c>
      <c r="B17" s="19">
        <v>56.90217</v>
      </c>
    </row>
    <row r="18" spans="1:2" ht="12" customHeight="1">
      <c r="A18" s="24" t="s">
        <v>5</v>
      </c>
      <c r="B18" s="19">
        <v>5.35124</v>
      </c>
    </row>
    <row r="19" spans="1:2" ht="12" customHeight="1">
      <c r="A19" s="31" t="s">
        <v>24</v>
      </c>
      <c r="B19" s="20">
        <f>SUM(B20:B23)</f>
        <v>47.82578</v>
      </c>
    </row>
    <row r="20" spans="1:2" ht="12" customHeight="1">
      <c r="A20" s="24" t="s">
        <v>21</v>
      </c>
      <c r="B20" s="19">
        <v>4.675560000000001</v>
      </c>
    </row>
    <row r="21" spans="1:2" ht="12" customHeight="1">
      <c r="A21" s="24" t="s">
        <v>22</v>
      </c>
      <c r="B21" s="19">
        <v>8.52407</v>
      </c>
    </row>
    <row r="22" spans="1:2" ht="12" customHeight="1">
      <c r="A22" s="24" t="s">
        <v>23</v>
      </c>
      <c r="B22" s="19">
        <v>33</v>
      </c>
    </row>
    <row r="23" spans="1:2" ht="12" customHeight="1">
      <c r="A23" s="24" t="s">
        <v>6</v>
      </c>
      <c r="B23" s="19">
        <v>1.62615</v>
      </c>
    </row>
    <row r="24" spans="1:2" ht="12" customHeight="1" thickBot="1">
      <c r="A24" s="32" t="s">
        <v>7</v>
      </c>
      <c r="B24" s="14">
        <f>+B19+B9</f>
        <v>926.57651</v>
      </c>
    </row>
    <row r="25" ht="12" customHeight="1" thickTop="1">
      <c r="A25" s="24"/>
    </row>
    <row r="26" spans="1:2" ht="12" customHeight="1">
      <c r="A26" s="31" t="s">
        <v>8</v>
      </c>
      <c r="B26" s="20"/>
    </row>
    <row r="27" spans="1:2" ht="12" customHeight="1">
      <c r="A27" s="31" t="s">
        <v>25</v>
      </c>
      <c r="B27" s="20">
        <f>SUM(B28:B29)</f>
        <v>329.99974</v>
      </c>
    </row>
    <row r="28" spans="1:2" ht="12" customHeight="1">
      <c r="A28" s="24" t="s">
        <v>9</v>
      </c>
      <c r="B28" s="19">
        <v>236.39636</v>
      </c>
    </row>
    <row r="29" spans="1:2" ht="12" customHeight="1">
      <c r="A29" s="24" t="s">
        <v>10</v>
      </c>
      <c r="B29" s="19">
        <v>93.60338</v>
      </c>
    </row>
    <row r="30" spans="1:2" ht="12" customHeight="1">
      <c r="A30" s="31" t="s">
        <v>26</v>
      </c>
      <c r="B30" s="20">
        <f>SUM(B31:B31)</f>
        <v>4.6215</v>
      </c>
    </row>
    <row r="31" spans="1:2" ht="12" customHeight="1">
      <c r="A31" s="24" t="s">
        <v>27</v>
      </c>
      <c r="B31" s="19">
        <v>4.6215</v>
      </c>
    </row>
    <row r="32" spans="1:2" ht="12" customHeight="1" thickBot="1">
      <c r="A32" s="32" t="s">
        <v>11</v>
      </c>
      <c r="B32" s="16">
        <f>+B27+B30</f>
        <v>334.62124</v>
      </c>
    </row>
    <row r="33" spans="1:2" ht="12" customHeight="1" thickTop="1">
      <c r="A33" s="31"/>
      <c r="B33" s="20"/>
    </row>
    <row r="34" spans="1:2" ht="12" customHeight="1">
      <c r="A34" s="31" t="s">
        <v>28</v>
      </c>
      <c r="B34" s="20">
        <f>SUM(B35)+B37+B41+B39</f>
        <v>591.95527</v>
      </c>
    </row>
    <row r="35" spans="1:2" ht="12" customHeight="1">
      <c r="A35" s="31" t="s">
        <v>12</v>
      </c>
      <c r="B35" s="23">
        <f>+B36</f>
        <v>329</v>
      </c>
    </row>
    <row r="36" spans="1:2" ht="12" customHeight="1">
      <c r="A36" s="24" t="s">
        <v>13</v>
      </c>
      <c r="B36" s="19">
        <v>329</v>
      </c>
    </row>
    <row r="37" spans="1:2" ht="12" customHeight="1">
      <c r="A37" s="31" t="s">
        <v>14</v>
      </c>
      <c r="B37" s="23">
        <f>SUM(B38)</f>
        <v>90</v>
      </c>
    </row>
    <row r="38" spans="1:2" ht="12" customHeight="1">
      <c r="A38" s="24" t="s">
        <v>14</v>
      </c>
      <c r="B38" s="19">
        <v>90</v>
      </c>
    </row>
    <row r="39" spans="1:2" ht="12" customHeight="1">
      <c r="A39" s="31" t="s">
        <v>29</v>
      </c>
      <c r="B39" s="23">
        <f>+B40</f>
        <v>-34.071760000000005</v>
      </c>
    </row>
    <row r="40" spans="1:2" ht="12" customHeight="1">
      <c r="A40" s="24" t="s">
        <v>30</v>
      </c>
      <c r="B40" s="19">
        <v>-34.071760000000005</v>
      </c>
    </row>
    <row r="41" spans="1:2" ht="12" customHeight="1">
      <c r="A41" s="31" t="s">
        <v>15</v>
      </c>
      <c r="B41" s="17">
        <f>SUM(B42:B42)</f>
        <v>207.02703000000005</v>
      </c>
    </row>
    <row r="42" spans="1:2" ht="12" customHeight="1">
      <c r="A42" s="24" t="s">
        <v>31</v>
      </c>
      <c r="B42" s="19">
        <v>207.02703000000005</v>
      </c>
    </row>
    <row r="43" spans="1:2" ht="12" customHeight="1" thickBot="1">
      <c r="A43" s="31" t="s">
        <v>32</v>
      </c>
      <c r="B43" s="14">
        <f>+B32+B34</f>
        <v>926.5765100000001</v>
      </c>
    </row>
    <row r="44" ht="12" customHeight="1" thickTop="1">
      <c r="A44" s="31"/>
    </row>
    <row r="45" ht="12" customHeight="1">
      <c r="A45" s="31"/>
    </row>
    <row r="46" ht="12" customHeight="1">
      <c r="A46" s="31" t="s">
        <v>33</v>
      </c>
    </row>
    <row r="47" ht="12" customHeight="1">
      <c r="A47" s="31" t="s">
        <v>34</v>
      </c>
    </row>
    <row r="48" spans="1:2" ht="12" customHeight="1">
      <c r="A48" s="31" t="s">
        <v>35</v>
      </c>
      <c r="B48" s="20">
        <f>SUM(B49:B49)</f>
        <v>266.28571</v>
      </c>
    </row>
    <row r="49" spans="1:2" ht="12" customHeight="1">
      <c r="A49" s="24" t="s">
        <v>36</v>
      </c>
      <c r="B49" s="19">
        <v>266.28571</v>
      </c>
    </row>
    <row r="50" spans="1:2" ht="12" customHeight="1">
      <c r="A50" s="31" t="s">
        <v>37</v>
      </c>
      <c r="B50" s="23">
        <f>SUM(B51:B52)</f>
        <v>198.4</v>
      </c>
    </row>
    <row r="51" spans="1:2" ht="12" customHeight="1">
      <c r="A51" s="24" t="s">
        <v>38</v>
      </c>
      <c r="B51" s="19">
        <v>46.4</v>
      </c>
    </row>
    <row r="52" spans="1:2" ht="12" customHeight="1">
      <c r="A52" s="24" t="s">
        <v>39</v>
      </c>
      <c r="B52" s="19">
        <v>152</v>
      </c>
    </row>
    <row r="53" spans="1:2" ht="12" customHeight="1" thickBot="1">
      <c r="A53" s="31" t="s">
        <v>40</v>
      </c>
      <c r="B53" s="16">
        <f>+B48+B50</f>
        <v>464.68571</v>
      </c>
    </row>
    <row r="54" ht="12" customHeight="1" thickTop="1">
      <c r="A54" s="24"/>
    </row>
    <row r="55" ht="12" customHeight="1">
      <c r="A55" s="31" t="s">
        <v>41</v>
      </c>
    </row>
    <row r="56" spans="1:2" ht="12" customHeight="1">
      <c r="A56" s="32" t="s">
        <v>42</v>
      </c>
      <c r="B56" s="18">
        <f>SUM(B57:B57)</f>
        <v>266.28571</v>
      </c>
    </row>
    <row r="57" spans="1:2" ht="12" customHeight="1">
      <c r="A57" s="24" t="s">
        <v>43</v>
      </c>
      <c r="B57" s="19">
        <v>266.28571</v>
      </c>
    </row>
    <row r="58" spans="1:2" ht="12.75">
      <c r="A58" s="32" t="s">
        <v>44</v>
      </c>
      <c r="B58" s="23">
        <f>SUM(B59:B60)</f>
        <v>198.4</v>
      </c>
    </row>
    <row r="59" spans="1:2" ht="12.75">
      <c r="A59" s="33" t="s">
        <v>45</v>
      </c>
      <c r="B59" s="19">
        <v>46.4</v>
      </c>
    </row>
    <row r="60" spans="1:2" ht="12.75">
      <c r="A60" s="33" t="s">
        <v>46</v>
      </c>
      <c r="B60" s="19">
        <v>152</v>
      </c>
    </row>
    <row r="61" spans="1:2" ht="13.5" thickBot="1">
      <c r="A61" s="31" t="s">
        <v>40</v>
      </c>
      <c r="B61" s="16">
        <f>+B56+B58</f>
        <v>464.68571</v>
      </c>
    </row>
    <row r="62" spans="1:2" ht="13.5" thickTop="1">
      <c r="A62" s="31"/>
      <c r="B62" s="20"/>
    </row>
    <row r="63" spans="1:2" ht="12">
      <c r="A63" s="34"/>
      <c r="B63" s="20"/>
    </row>
    <row r="64" spans="1:2" ht="12">
      <c r="A64" s="34"/>
      <c r="B64" s="20"/>
    </row>
    <row r="65" spans="1:2" ht="12">
      <c r="A65" s="34"/>
      <c r="B65" s="20"/>
    </row>
    <row r="66" spans="1:2" ht="12">
      <c r="A66" s="34"/>
      <c r="B66" s="20"/>
    </row>
    <row r="67" spans="1:2" ht="12">
      <c r="A67" s="34"/>
      <c r="B67" s="20"/>
    </row>
    <row r="68" spans="1:2" ht="12">
      <c r="A68" s="34"/>
      <c r="B68" s="20"/>
    </row>
    <row r="69" spans="1:2" ht="12">
      <c r="A69" s="34"/>
      <c r="B69" s="20"/>
    </row>
    <row r="70" spans="1:2" ht="12">
      <c r="A70" s="34"/>
      <c r="B70" s="20"/>
    </row>
    <row r="71" ht="12">
      <c r="B71" s="20"/>
    </row>
    <row r="72" ht="12">
      <c r="B72" s="20"/>
    </row>
    <row r="74" ht="12">
      <c r="A74" s="35"/>
    </row>
  </sheetData>
  <sheetProtection/>
  <mergeCells count="5">
    <mergeCell ref="A1:B1"/>
    <mergeCell ref="A2:B2"/>
    <mergeCell ref="A3:B3"/>
    <mergeCell ref="A4:B4"/>
    <mergeCell ref="A5:B5"/>
  </mergeCells>
  <printOptions horizontalCentered="1"/>
  <pageMargins left="0" right="0" top="0" bottom="0.5905511811023623" header="0" footer="0"/>
  <pageSetup horizontalDpi="300" verticalDpi="300" orientation="portrait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40"/>
  <sheetViews>
    <sheetView zoomScaleSheetLayoutView="100" zoomScalePageLayoutView="0" workbookViewId="0" topLeftCell="A1">
      <selection activeCell="G18" sqref="G18"/>
    </sheetView>
  </sheetViews>
  <sheetFormatPr defaultColWidth="11.421875" defaultRowHeight="12.75"/>
  <cols>
    <col min="1" max="2" width="7.28125" style="4" customWidth="1"/>
    <col min="3" max="3" width="9.00390625" style="4" customWidth="1"/>
    <col min="4" max="4" width="36.8515625" style="4" customWidth="1"/>
    <col min="5" max="5" width="14.421875" style="4" customWidth="1"/>
    <col min="6" max="6" width="11.421875" style="21" customWidth="1"/>
    <col min="7" max="7" width="17.28125" style="4" bestFit="1" customWidth="1"/>
    <col min="8" max="8" width="11.421875" style="4" customWidth="1"/>
    <col min="9" max="9" width="2.421875" style="4" customWidth="1"/>
    <col min="10" max="16384" width="11.421875" style="4" customWidth="1"/>
  </cols>
  <sheetData>
    <row r="1" spans="2:5" ht="15">
      <c r="B1" s="61"/>
      <c r="C1" s="61"/>
      <c r="D1" s="61"/>
      <c r="E1" s="61"/>
    </row>
    <row r="2" spans="2:5" ht="15" customHeight="1">
      <c r="B2" s="58" t="s">
        <v>72</v>
      </c>
      <c r="C2" s="58"/>
      <c r="D2" s="58"/>
      <c r="E2" s="58"/>
    </row>
    <row r="3" spans="2:5" ht="15" customHeight="1">
      <c r="B3" s="59" t="s">
        <v>70</v>
      </c>
      <c r="C3" s="59"/>
      <c r="D3" s="59"/>
      <c r="E3" s="59"/>
    </row>
    <row r="4" spans="2:5" ht="15" customHeight="1">
      <c r="B4" s="59" t="s">
        <v>73</v>
      </c>
      <c r="C4" s="59"/>
      <c r="D4" s="59"/>
      <c r="E4" s="59"/>
    </row>
    <row r="5" spans="2:5" ht="15" customHeight="1">
      <c r="B5" s="60" t="s">
        <v>80</v>
      </c>
      <c r="C5" s="60"/>
      <c r="D5" s="60"/>
      <c r="E5" s="60"/>
    </row>
    <row r="6" spans="2:5" ht="15" customHeight="1">
      <c r="B6" s="11"/>
      <c r="C6" s="11"/>
      <c r="D6" s="11"/>
      <c r="E6" s="11"/>
    </row>
    <row r="7" spans="2:5" ht="15" customHeight="1">
      <c r="B7" s="5"/>
      <c r="C7" s="5"/>
      <c r="D7" s="5"/>
      <c r="E7" s="12"/>
    </row>
    <row r="8" spans="2:5" ht="15">
      <c r="B8" s="62" t="s">
        <v>58</v>
      </c>
      <c r="C8" s="62"/>
      <c r="D8" s="62"/>
      <c r="E8" s="7"/>
    </row>
    <row r="9" spans="2:5" ht="15" customHeight="1">
      <c r="B9" s="62" t="s">
        <v>59</v>
      </c>
      <c r="C9" s="62"/>
      <c r="D9" s="62"/>
      <c r="E9" s="1">
        <f>+E10+E11</f>
        <v>2022.0733699999998</v>
      </c>
    </row>
    <row r="10" spans="2:5" ht="15" customHeight="1">
      <c r="B10" s="63" t="s">
        <v>49</v>
      </c>
      <c r="C10" s="63"/>
      <c r="D10" s="63"/>
      <c r="E10" s="2">
        <v>1752.78777</v>
      </c>
    </row>
    <row r="11" spans="2:5" ht="15" customHeight="1">
      <c r="B11" s="63" t="s">
        <v>0</v>
      </c>
      <c r="C11" s="63"/>
      <c r="D11" s="63"/>
      <c r="E11" s="9">
        <v>269.2856</v>
      </c>
    </row>
    <row r="12" spans="2:5" ht="15">
      <c r="B12" s="62" t="s">
        <v>60</v>
      </c>
      <c r="C12" s="62"/>
      <c r="D12" s="62"/>
      <c r="E12" s="8"/>
    </row>
    <row r="13" spans="2:5" ht="15" customHeight="1">
      <c r="B13" s="62" t="s">
        <v>71</v>
      </c>
      <c r="C13" s="62"/>
      <c r="D13" s="62"/>
      <c r="E13" s="25">
        <f>SUM(E14:E16)</f>
        <v>1737.78009</v>
      </c>
    </row>
    <row r="14" spans="2:5" ht="15" customHeight="1">
      <c r="B14" s="63" t="s">
        <v>50</v>
      </c>
      <c r="C14" s="63"/>
      <c r="D14" s="63"/>
      <c r="E14" s="2">
        <v>1042.40743</v>
      </c>
    </row>
    <row r="15" spans="2:5" ht="15" customHeight="1">
      <c r="B15" s="63" t="s">
        <v>51</v>
      </c>
      <c r="C15" s="63"/>
      <c r="D15" s="63"/>
      <c r="E15" s="2">
        <v>687.4521500000001</v>
      </c>
    </row>
    <row r="16" spans="2:5" ht="15" customHeight="1">
      <c r="B16" s="63" t="s">
        <v>52</v>
      </c>
      <c r="C16" s="63"/>
      <c r="D16" s="63"/>
      <c r="E16" s="9">
        <v>7.92051</v>
      </c>
    </row>
    <row r="17" spans="2:5" ht="15.75" customHeight="1" thickBot="1">
      <c r="B17" s="62" t="s">
        <v>61</v>
      </c>
      <c r="C17" s="62"/>
      <c r="D17" s="62"/>
      <c r="E17" s="26">
        <f>+E9-E13</f>
        <v>284.29327999999987</v>
      </c>
    </row>
    <row r="18" spans="2:5" ht="15.75" thickTop="1">
      <c r="B18" s="62" t="s">
        <v>47</v>
      </c>
      <c r="C18" s="62"/>
      <c r="D18" s="62"/>
      <c r="E18" s="8"/>
    </row>
    <row r="19" spans="2:5" ht="15" customHeight="1">
      <c r="B19" s="62" t="s">
        <v>62</v>
      </c>
      <c r="C19" s="62"/>
      <c r="D19" s="62"/>
      <c r="E19" s="25">
        <f>SUM(E20:E20)</f>
        <v>14.39271</v>
      </c>
    </row>
    <row r="20" spans="2:5" ht="15" customHeight="1">
      <c r="B20" s="63" t="s">
        <v>53</v>
      </c>
      <c r="C20" s="63"/>
      <c r="D20" s="63"/>
      <c r="E20" s="28">
        <v>14.39271</v>
      </c>
    </row>
    <row r="21" spans="2:5" ht="15" customHeight="1">
      <c r="B21" s="62" t="s">
        <v>63</v>
      </c>
      <c r="C21" s="62"/>
      <c r="D21" s="62"/>
      <c r="E21" s="27">
        <f>+E17+E19</f>
        <v>298.6859899999999</v>
      </c>
    </row>
    <row r="22" spans="2:5" ht="15" customHeight="1">
      <c r="B22" s="6"/>
      <c r="C22" s="6"/>
      <c r="D22" s="6"/>
      <c r="E22" s="10"/>
    </row>
    <row r="23" spans="2:5" ht="15.75" customHeight="1">
      <c r="B23" s="62" t="s">
        <v>64</v>
      </c>
      <c r="C23" s="62"/>
      <c r="D23" s="62"/>
      <c r="E23" s="25">
        <f>SUM(E24:E25)</f>
        <v>2.23649</v>
      </c>
    </row>
    <row r="24" spans="2:5" ht="15">
      <c r="B24" s="63" t="s">
        <v>54</v>
      </c>
      <c r="C24" s="63"/>
      <c r="D24" s="63"/>
      <c r="E24" s="2">
        <v>0.12404000000000001</v>
      </c>
    </row>
    <row r="25" spans="2:5" ht="15" customHeight="1">
      <c r="B25" s="63" t="s">
        <v>55</v>
      </c>
      <c r="C25" s="63"/>
      <c r="D25" s="63"/>
      <c r="E25" s="2">
        <v>2.11245</v>
      </c>
    </row>
    <row r="26" spans="2:5" ht="15" customHeight="1">
      <c r="B26" s="62" t="s">
        <v>65</v>
      </c>
      <c r="C26" s="62"/>
      <c r="D26" s="62"/>
      <c r="E26" s="3">
        <f>+E21-E23</f>
        <v>296.4494999999999</v>
      </c>
    </row>
    <row r="27" spans="2:5" ht="15" customHeight="1">
      <c r="B27" s="62" t="s">
        <v>66</v>
      </c>
      <c r="C27" s="62"/>
      <c r="D27" s="62"/>
      <c r="E27" s="2">
        <v>89.42247</v>
      </c>
    </row>
    <row r="28" spans="2:5" ht="15" customHeight="1">
      <c r="B28" s="63" t="s">
        <v>56</v>
      </c>
      <c r="C28" s="63"/>
      <c r="D28" s="63"/>
      <c r="E28" s="9">
        <v>89.42247</v>
      </c>
    </row>
    <row r="29" spans="2:5" ht="15" customHeight="1">
      <c r="B29" s="62" t="s">
        <v>69</v>
      </c>
      <c r="C29" s="62"/>
      <c r="D29" s="62"/>
      <c r="E29" s="2">
        <v>207.02703</v>
      </c>
    </row>
    <row r="30" spans="2:5" ht="15" customHeight="1">
      <c r="B30" s="62" t="s">
        <v>67</v>
      </c>
      <c r="C30" s="62"/>
      <c r="D30" s="62"/>
      <c r="E30" s="2">
        <v>0</v>
      </c>
    </row>
    <row r="31" spans="2:5" ht="15" customHeight="1">
      <c r="B31" s="62" t="s">
        <v>68</v>
      </c>
      <c r="C31" s="62"/>
      <c r="D31" s="62"/>
      <c r="E31" s="2">
        <v>0</v>
      </c>
    </row>
    <row r="32" spans="2:5" ht="15" customHeight="1">
      <c r="B32" s="62" t="s">
        <v>48</v>
      </c>
      <c r="C32" s="62"/>
      <c r="D32" s="62"/>
      <c r="E32" s="45">
        <f>+E29+E30-E31</f>
        <v>207.02703</v>
      </c>
    </row>
    <row r="33" spans="2:5" ht="15" customHeight="1">
      <c r="B33" s="65"/>
      <c r="C33" s="65"/>
      <c r="D33" s="65"/>
      <c r="E33" s="46"/>
    </row>
    <row r="34" spans="2:5" ht="15">
      <c r="B34" s="49"/>
      <c r="C34" s="50"/>
      <c r="D34" s="49"/>
      <c r="E34" s="46"/>
    </row>
    <row r="35" spans="2:5" ht="15" customHeight="1">
      <c r="B35" s="64"/>
      <c r="C35" s="64"/>
      <c r="D35" s="64"/>
      <c r="E35" s="46"/>
    </row>
    <row r="36" spans="2:5" ht="15" customHeight="1">
      <c r="B36" s="65"/>
      <c r="C36" s="65"/>
      <c r="D36" s="65"/>
      <c r="E36" s="51"/>
    </row>
    <row r="37" spans="2:5" ht="15">
      <c r="B37" s="52"/>
      <c r="C37" s="52"/>
      <c r="D37" s="52"/>
      <c r="E37" s="47"/>
    </row>
    <row r="38" spans="2:5" ht="15" customHeight="1">
      <c r="B38" s="66"/>
      <c r="C38" s="66"/>
      <c r="D38" s="66"/>
      <c r="E38" s="53"/>
    </row>
    <row r="39" spans="2:5" ht="15">
      <c r="B39" s="48"/>
      <c r="C39" s="48"/>
      <c r="D39" s="48"/>
      <c r="E39" s="54"/>
    </row>
    <row r="40" spans="2:5" ht="15">
      <c r="B40" s="48"/>
      <c r="C40" s="48"/>
      <c r="D40" s="48"/>
      <c r="E40" s="48"/>
    </row>
  </sheetData>
  <sheetProtection/>
  <mergeCells count="33">
    <mergeCell ref="B35:D35"/>
    <mergeCell ref="B36:D36"/>
    <mergeCell ref="B38:D38"/>
    <mergeCell ref="B27:D27"/>
    <mergeCell ref="B29:D29"/>
    <mergeCell ref="B30:D30"/>
    <mergeCell ref="B32:D32"/>
    <mergeCell ref="B33:D33"/>
    <mergeCell ref="B31:D31"/>
    <mergeCell ref="B28:D28"/>
    <mergeCell ref="B26:D26"/>
    <mergeCell ref="B25:D25"/>
    <mergeCell ref="B12:D12"/>
    <mergeCell ref="B21:D21"/>
    <mergeCell ref="B20:D20"/>
    <mergeCell ref="B10:D10"/>
    <mergeCell ref="B24:D24"/>
    <mergeCell ref="B8:D8"/>
    <mergeCell ref="B13:D13"/>
    <mergeCell ref="B23:D23"/>
    <mergeCell ref="B11:D11"/>
    <mergeCell ref="B14:D14"/>
    <mergeCell ref="B17:D17"/>
    <mergeCell ref="B2:E2"/>
    <mergeCell ref="B3:E3"/>
    <mergeCell ref="B4:E4"/>
    <mergeCell ref="B5:E5"/>
    <mergeCell ref="B1:E1"/>
    <mergeCell ref="B19:D19"/>
    <mergeCell ref="B9:D9"/>
    <mergeCell ref="B18:D18"/>
    <mergeCell ref="B15:D15"/>
    <mergeCell ref="B16:D16"/>
  </mergeCells>
  <printOptions horizontalCentered="1"/>
  <pageMargins left="0.31496062992125984" right="0.31496062992125984" top="0.7480314960629921" bottom="0.7480314960629921" header="0.31496062992125984" footer="0.31496062992125984"/>
  <pageSetup horizontalDpi="300" verticalDpi="300" orientation="portrait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6:L24"/>
  <sheetViews>
    <sheetView zoomScalePageLayoutView="0" workbookViewId="0" topLeftCell="A4">
      <selection activeCell="C21" sqref="C21"/>
    </sheetView>
  </sheetViews>
  <sheetFormatPr defaultColWidth="11.421875" defaultRowHeight="12.75"/>
  <cols>
    <col min="2" max="2" width="29.00390625" style="0" bestFit="1" customWidth="1"/>
    <col min="4" max="4" width="7.57421875" style="0" customWidth="1"/>
    <col min="5" max="5" width="22.8515625" style="0" customWidth="1"/>
  </cols>
  <sheetData>
    <row r="6" spans="2:6" ht="15">
      <c r="B6" s="21"/>
      <c r="C6" s="21"/>
      <c r="D6" s="21"/>
      <c r="E6" s="4"/>
      <c r="F6" s="36"/>
    </row>
    <row r="7" spans="2:9" ht="15">
      <c r="B7" s="39" t="s">
        <v>75</v>
      </c>
      <c r="C7" s="21">
        <v>75498.54</v>
      </c>
      <c r="D7" s="21"/>
      <c r="E7" s="4" t="s">
        <v>75</v>
      </c>
      <c r="F7" s="21">
        <v>75498.54</v>
      </c>
      <c r="I7">
        <v>447</v>
      </c>
    </row>
    <row r="8" spans="2:6" ht="15">
      <c r="B8" s="40" t="s">
        <v>77</v>
      </c>
      <c r="C8" s="41">
        <v>306397.67</v>
      </c>
      <c r="D8" s="38"/>
      <c r="E8" s="4" t="s">
        <v>76</v>
      </c>
      <c r="F8" s="37">
        <v>880.71</v>
      </c>
    </row>
    <row r="9" spans="2:6" ht="15.75" thickBot="1">
      <c r="B9" s="4" t="s">
        <v>78</v>
      </c>
      <c r="C9" s="42">
        <f>SUM(C7:C8)</f>
        <v>381896.20999999996</v>
      </c>
      <c r="D9" s="43"/>
      <c r="E9" s="4"/>
      <c r="F9" s="21">
        <f>SUM(F7:F8)</f>
        <v>76379.25</v>
      </c>
    </row>
    <row r="10" spans="2:12" ht="15.75" thickTop="1">
      <c r="B10" s="4" t="s">
        <v>79</v>
      </c>
      <c r="C10" s="22">
        <f>+C9*20%</f>
        <v>76379.242</v>
      </c>
      <c r="D10" s="22"/>
      <c r="E10" s="4"/>
      <c r="F10" s="4"/>
      <c r="L10">
        <v>295063.3399999999</v>
      </c>
    </row>
    <row r="11" spans="2:6" ht="15">
      <c r="B11" s="4"/>
      <c r="C11" s="21"/>
      <c r="D11" s="21"/>
      <c r="E11" s="4"/>
      <c r="F11" s="4"/>
    </row>
    <row r="12" spans="2:6" ht="15">
      <c r="B12" s="4"/>
      <c r="C12" s="21"/>
      <c r="D12" s="21"/>
      <c r="E12" s="4"/>
      <c r="F12" s="4"/>
    </row>
    <row r="18" spans="2:6" ht="15">
      <c r="B18" s="21"/>
      <c r="C18" s="21"/>
      <c r="D18" s="21"/>
      <c r="E18" s="4"/>
      <c r="F18" s="36"/>
    </row>
    <row r="19" spans="2:6" ht="15">
      <c r="B19" s="39" t="s">
        <v>75</v>
      </c>
      <c r="C19" s="21">
        <v>75498.54</v>
      </c>
      <c r="D19" s="21"/>
      <c r="E19" s="4" t="s">
        <v>75</v>
      </c>
      <c r="F19" s="21">
        <v>75498.54</v>
      </c>
    </row>
    <row r="20" spans="2:6" ht="15">
      <c r="B20" s="40" t="s">
        <v>77</v>
      </c>
      <c r="C20" s="41">
        <v>295063.3399999999</v>
      </c>
      <c r="D20" s="38"/>
      <c r="E20" s="4" t="s">
        <v>76</v>
      </c>
      <c r="F20" s="37">
        <f>+F19-C22</f>
        <v>1386.1640000000189</v>
      </c>
    </row>
    <row r="21" spans="2:6" ht="15.75" thickBot="1">
      <c r="B21" s="4" t="s">
        <v>78</v>
      </c>
      <c r="C21" s="42">
        <f>SUM(C19:C20)</f>
        <v>370561.8799999999</v>
      </c>
      <c r="D21" s="43"/>
      <c r="E21" s="4"/>
      <c r="F21" s="21">
        <f>+F19-F20</f>
        <v>74112.37599999997</v>
      </c>
    </row>
    <row r="22" spans="2:6" ht="15.75" thickTop="1">
      <c r="B22" s="4" t="s">
        <v>79</v>
      </c>
      <c r="C22" s="22">
        <f>+C21*20%</f>
        <v>74112.37599999997</v>
      </c>
      <c r="D22" s="22"/>
      <c r="E22" s="4"/>
      <c r="F22" s="4"/>
    </row>
    <row r="23" spans="2:6" ht="15">
      <c r="B23" s="4"/>
      <c r="C23" s="21"/>
      <c r="D23" s="21"/>
      <c r="E23" s="4"/>
      <c r="F23" s="4"/>
    </row>
    <row r="24" spans="2:6" ht="15">
      <c r="B24" s="4"/>
      <c r="C24" s="21"/>
      <c r="D24" s="21"/>
      <c r="E24" s="4"/>
      <c r="F24" s="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mmorales</dc:creator>
  <cp:keywords/>
  <dc:description/>
  <cp:lastModifiedBy>Yesenia E. Rivas</cp:lastModifiedBy>
  <cp:lastPrinted>2023-12-14T16:45:34Z</cp:lastPrinted>
  <dcterms:created xsi:type="dcterms:W3CDTF">2006-05-17T00:09:33Z</dcterms:created>
  <dcterms:modified xsi:type="dcterms:W3CDTF">2023-12-14T16:49:53Z</dcterms:modified>
  <cp:category/>
  <cp:version/>
  <cp:contentType/>
  <cp:contentStatus/>
</cp:coreProperties>
</file>