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OS FINANCIEROS\Estados Financieros 2023\11. Noviembre 2023\"/>
    </mc:Choice>
  </mc:AlternateContent>
  <xr:revisionPtr revIDLastSave="0" documentId="13_ncr:1_{8C46CA4B-F327-47CB-8001-6FBFF25AF9D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G Y ER " sheetId="3" r:id="rId1"/>
  </sheets>
  <definedNames>
    <definedName name="_xlnm.Print_Area" localSheetId="0">'BG Y ER '!$B$1:$F$100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E93" i="3"/>
  <c r="E88" i="3"/>
  <c r="E81" i="3"/>
  <c r="E79" i="3"/>
  <c r="E78" i="3"/>
  <c r="E74" i="3"/>
  <c r="E73" i="3"/>
  <c r="E52" i="3"/>
  <c r="E48" i="3"/>
  <c r="E46" i="3"/>
  <c r="E45" i="3"/>
  <c r="E41" i="3"/>
  <c r="E37" i="3"/>
  <c r="E35" i="3"/>
  <c r="E27" i="3"/>
  <c r="E26" i="3"/>
  <c r="E25" i="3"/>
  <c r="E24" i="3"/>
  <c r="E20" i="3"/>
  <c r="E19" i="3"/>
  <c r="E18" i="3"/>
  <c r="E16" i="3"/>
  <c r="E15" i="3"/>
  <c r="E13" i="3"/>
  <c r="E21" i="3" l="1"/>
  <c r="E98" i="3" l="1"/>
  <c r="E42" i="3" l="1"/>
  <c r="E54" i="3" l="1"/>
  <c r="E82" i="3"/>
  <c r="E38" i="3" l="1"/>
  <c r="E28" i="3"/>
  <c r="E75" i="3"/>
  <c r="E85" i="3" s="1"/>
  <c r="C66" i="3"/>
  <c r="E90" i="3" l="1"/>
  <c r="E99" i="3" s="1"/>
  <c r="E30" i="3"/>
  <c r="C63" i="3" l="1"/>
  <c r="E55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<sst xmlns="http://schemas.openxmlformats.org/spreadsheetml/2006/main" count="75" uniqueCount="72">
  <si>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</si>
  <si>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</si>
  <si>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</si>
  <si>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</si>
  <si>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</si>
  <si>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</si>
  <si>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</si>
  <si>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</si>
  <si>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</si>
  <si>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</si>
  <si>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</si>
  <si>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</si>
  <si>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</si>
  <si>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</si>
  <si>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</si>
  <si>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</si>
  <si>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</si>
  <si>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</si>
  <si>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</si>
  <si>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</si>
  <si>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</si>
  <si>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</si>
  <si>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</si>
  <si>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</si>
  <si>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</si>
  <si>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</si>
  <si>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</si>
  <si>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</si>
  <si>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</si>
  <si>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</si>
  <si>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</si>
  <si>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</si>
  <si>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</si>
  <si>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</si>
  <si>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</si>
  <si>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</si>
  <si>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</si>
  <si>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</si>
  <si>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</si>
  <si>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</si>
  <si>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</si>
  <si>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</si>
  <si>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</si>
  <si>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</si>
  <si>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</si>
  <si>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</si>
  <si>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</si>
  <si>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</si>
  <si>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</si>
  <si>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</si>
  <si>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</si>
  <si>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</si>
  <si>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</si>
  <si>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</si>
  <si>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</si>
  <si>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</si>
  <si>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</si>
  <si>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</si>
  <si>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</si>
  <si>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</si>
  <si>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</si>
  <si>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</si>
  <si>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</si>
  <si>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</si>
  <si>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</si>
  <si>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</si>
  <si>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</si>
  <si>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</si>
  <si>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</si>
  <si>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</si>
  <si>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</si>
  <si>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30 de noviembre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</si>
</sst>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zoomScale="81" zoomScaleNormal="81" workbookViewId="0">
      <selection activeCell="E100" sqref="E100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2023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(150+168533.84)/1000</f>
        <v>168.68384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6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1407719.28/1000</f>
        <v>1407.71928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123307.3/1000</f>
        <v>123.3073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4735.56/1000</f>
        <v>4.7355600000000004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55361.39/1000</f>
        <v>55.36139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20416.83/1000</f>
        <v>20.416830000000001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1786.2241999999999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39017.04/1000</f>
        <v>39.017040000000001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46684.67/1000</f>
        <v>46.684669999999997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624044.64/1000</f>
        <v>624.04463999999996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99824.1/1000</f>
        <v>99.824100000000001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809.57044999999994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2595.7946499999998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 hidden="1">
      <c r="C34" s="1" t="s">
        <v>62</v>
      </c>
      <c r="E34" s="8"/>
      <c r="F34" s="2"/>
      <c r="G34" s="2"/>
      <c r="H34" s="2"/>
      <c r="I34" s="2"/>
      <c r="J34" s="2"/>
      <c r="K34" s="2"/>
    </row>
    <row r="35" spans="3:11">
      <c r="C35" s="1" t="s">
        <v>24</v>
      </c>
      <c r="E35" s="7">
        <f>180373.23/1000</f>
        <v>180.37323000000001</v>
      </c>
      <c r="F35" s="9"/>
      <c r="G35" s="42"/>
      <c r="H35" s="10"/>
      <c r="I35" s="10"/>
      <c r="J35" s="10"/>
      <c r="K35" s="2"/>
    </row>
    <row r="36" spans="3:11" hidden="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390533.46/1000</f>
        <v>390.53346000000005</v>
      </c>
      <c r="F37" s="2"/>
      <c r="G37" s="2"/>
      <c r="H37" s="10"/>
      <c r="I37" s="10"/>
      <c r="J37" s="10"/>
      <c r="K37" s="2"/>
    </row>
    <row r="38" spans="3:11" ht="13">
      <c r="C38" s="12" t="s">
        <v>27</v>
      </c>
      <c r="E38" s="19">
        <f>SUM(E34:E37)</f>
        <v>570.90669000000003</v>
      </c>
      <c r="F38" s="14"/>
      <c r="G38" s="53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60638.94/1000</f>
        <v>60.638940000000005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60.638940000000005</v>
      </c>
      <c r="F42" s="14"/>
      <c r="G42" s="14"/>
      <c r="H42" s="20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2"/>
      <c r="I44" s="2"/>
      <c r="J44" s="2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10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14306.8/1000</f>
        <v>14.306799999999999</v>
      </c>
      <c r="F48" s="2"/>
      <c r="G48" s="2"/>
      <c r="H48" s="10"/>
      <c r="I48" s="2"/>
      <c r="J48" s="10"/>
      <c r="K48" s="2"/>
    </row>
    <row r="49" spans="3:11">
      <c r="C49" s="1" t="s">
        <v>67</v>
      </c>
      <c r="E49" s="8"/>
      <c r="F49" s="2"/>
      <c r="G49" s="2"/>
      <c r="H49" s="2"/>
      <c r="I49" s="2"/>
      <c r="J49" s="2"/>
      <c r="K49" s="2"/>
    </row>
    <row r="50" spans="3:11">
      <c r="C50" s="1" t="s">
        <v>33</v>
      </c>
      <c r="E50" s="7"/>
      <c r="F50" s="21"/>
      <c r="G50" s="21"/>
      <c r="H50" s="2"/>
      <c r="I50" s="2"/>
      <c r="J50" s="2"/>
      <c r="K50" s="2"/>
    </row>
    <row r="51" spans="3:1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857942.22/1000</f>
        <v>857.94222000000002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1964.2490200000002</v>
      </c>
      <c r="F54" s="2"/>
      <c r="G54" s="2"/>
      <c r="H54" s="10"/>
      <c r="I54" s="10"/>
      <c r="J54" s="10"/>
      <c r="K54" s="2"/>
    </row>
    <row r="55" spans="3:11" ht="13.5" thickBot="1">
      <c r="C55" s="12" t="s">
        <v>37</v>
      </c>
      <c r="E55" s="18">
        <f>+E54+E42+E38</f>
        <v>2595.7946500000003</v>
      </c>
      <c r="F55" s="45"/>
      <c r="G55" s="9"/>
      <c r="H55" s="10"/>
      <c r="I55" s="51"/>
      <c r="J55" s="10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  <c r="F57" s="2"/>
      <c r="G57" s="2"/>
      <c r="H57" s="2"/>
      <c r="I57" s="2"/>
      <c r="J57" s="2"/>
      <c r="K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30 de noviembre 2023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2023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67326.27/1000</f>
        <v>67.326270000000008</v>
      </c>
    </row>
    <row r="74" spans="3:5">
      <c r="C74" s="27" t="s">
        <v>43</v>
      </c>
      <c r="D74" s="27"/>
      <c r="E74" s="22">
        <f>64694.01/1000</f>
        <v>64.694010000000006</v>
      </c>
    </row>
    <row r="75" spans="3:5">
      <c r="C75" s="27"/>
      <c r="D75" s="27"/>
      <c r="E75" s="29">
        <f>SUM(E73:E74)</f>
        <v>132.02028000000001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>
      <c r="C78" s="27" t="s">
        <v>46</v>
      </c>
      <c r="D78" s="27"/>
      <c r="E78" s="8">
        <f>43098.94/1000</f>
        <v>43.098939999999999</v>
      </c>
    </row>
    <row r="79" spans="3:5" ht="14.5" customHeight="1">
      <c r="C79" s="27" t="s">
        <v>47</v>
      </c>
      <c r="D79" s="27"/>
      <c r="E79" s="54">
        <f>61386/1000</f>
        <v>61.386000000000003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9465.11/1000</f>
        <v>9.465110000000001</v>
      </c>
    </row>
    <row r="82" spans="3:5">
      <c r="C82" s="27"/>
      <c r="D82" s="27"/>
      <c r="E82" s="38">
        <f>SUM(E78:E81)</f>
        <v>113.95004999999999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18.070230000000024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9631.45/1000</f>
        <v>9.631450000000001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27.701680000000025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285.99/1000</f>
        <v>0.28599000000000002</v>
      </c>
    </row>
    <row r="94" spans="3:5">
      <c r="C94" s="27" t="s">
        <v>57</v>
      </c>
      <c r="D94" s="27"/>
      <c r="E94" s="8">
        <v>0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v>0</v>
      </c>
    </row>
    <row r="97" spans="3:6">
      <c r="C97" s="27" t="s">
        <v>66</v>
      </c>
      <c r="D97" s="27"/>
      <c r="E97" s="22">
        <f>8368.92/1000</f>
        <v>8.3689199999999992</v>
      </c>
    </row>
    <row r="98" spans="3:6">
      <c r="C98" s="27"/>
      <c r="D98" s="27"/>
      <c r="E98" s="32">
        <f>+E93+E94+E97</f>
        <v>8.6549099999999992</v>
      </c>
    </row>
    <row r="99" spans="3:6" ht="13">
      <c r="C99" s="30" t="s">
        <v>58</v>
      </c>
      <c r="D99" s="27"/>
      <c r="E99" s="39">
        <f>+E90-E98+E96</f>
        <v>19.046770000000024</v>
      </c>
      <c r="F99" s="44"/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9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2023-09-11T23:05:21Z</cp:lastPrinted>
  <dcterms:created xsi:type="dcterms:W3CDTF">2017-02-09T22:50:33Z</dcterms:created>
  <dcterms:modified xsi:type="dcterms:W3CDTF">2023-12-08T23:19:25Z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