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3040" windowHeight="10452" tabRatio="902"/>
  </bookViews>
  <sheets>
    <sheet name="BG" sheetId="2" r:id="rId1"/>
    <sheet name="ER" sheetId="3" r:id="rId2"/>
  </sheets>
  <definedNames>
    <definedName name="_xlnm.Print_Area" localSheetId="0">BG!$A$1:$E$50</definedName>
    <definedName name="_xlnm.Print_Area" localSheetId="1">ER!$A$1:$G$53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23" i="3"/>
  <c r="F19" i="3"/>
  <c r="D39" i="2"/>
  <c r="D30" i="2"/>
  <c r="D26" i="2"/>
  <c r="D17" i="2"/>
  <c r="D11" i="2"/>
  <c r="F26" i="3" l="1"/>
  <c r="F33" i="3" s="1"/>
  <c r="F37" i="3" s="1"/>
  <c r="F39" i="3" s="1"/>
  <c r="D34" i="2"/>
  <c r="D40" i="2" s="1"/>
  <c r="D23" i="2"/>
  <c r="D41" i="2" l="1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<sst xmlns="http://schemas.openxmlformats.org/spreadsheetml/2006/main" count="63" uniqueCount="55">
  <si>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</si>
  <si>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</si>
  <si>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(Expresados en miles de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</si>
  <si>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</si>
  <si>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</si>
  <si>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</si>
  <si>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</si>
  <si>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</si>
  <si>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</si>
  <si>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</si>
  <si>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</si>
  <si>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</si>
  <si>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</si>
  <si>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</si>
  <si>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</si>
  <si>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</si>
  <si>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</si>
  <si>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</si>
  <si>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 US$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</si>
  <si>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</si>
  <si>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</si>
  <si>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</si>
  <si>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</si>
  <si>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</si>
  <si>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</si>
  <si>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</si>
  <si>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</si>
  <si>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</si>
  <si>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</si>
  <si>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</si>
  <si>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</si>
  <si>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</si>
  <si>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</si>
  <si>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</si>
  <si>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</si>
  <si>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</si>
  <si>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</si>
  <si>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</si>
  <si>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</si>
  <si>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</si>
  <si>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</si>
  <si>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</si>
  <si>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</si>
  <si>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</si>
  <si>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</si>
  <si>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</si>
  <si>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</si>
  <si>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</si>
  <si>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</si>
  <si>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</si>
  <si>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</si>
  <si>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</si>
  <si>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</si>
  <si>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Por los períodos del 1 de enero al 31 de Octubre de 2023</t>
  </si>
  <si>
    <t>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</si>
</sst>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_-* #,##0.00000_-;\-* #,##0.00000_-;_-* &quot;-&quot;??_-;_-@_-"/>
    <numFmt numFmtId="167" formatCode="0.0%"/>
    <numFmt numFmtId="168" formatCode="_-&quot;$&quot;* #,##0.0_-;\-&quot;$&quot;* #,##0.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0" applyNumberFormat="1"/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0" fillId="0" borderId="0" xfId="3" applyNumberFormat="1" applyFont="1"/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164" fontId="2" fillId="0" borderId="2" xfId="3" applyNumberFormat="1" applyFont="1" applyBorder="1"/>
    <xf numFmtId="165" fontId="5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164" fontId="2" fillId="0" borderId="3" xfId="3" applyNumberFormat="1" applyFont="1" applyBorder="1"/>
    <xf numFmtId="164" fontId="2" fillId="0" borderId="4" xfId="3" applyNumberFormat="1" applyFont="1" applyBorder="1"/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0" fillId="0" borderId="0" xfId="4" applyNumberFormat="1" applyFont="1"/>
    <xf numFmtId="0" fontId="5" fillId="2" borderId="0" xfId="0" applyFont="1" applyFill="1" applyAlignment="1">
      <alignment horizontal="center" vertical="center"/>
    </xf>
    <xf numFmtId="164" fontId="0" fillId="0" borderId="2" xfId="0" applyNumberFormat="1" applyBorder="1"/>
    <xf numFmtId="0" fontId="3" fillId="2" borderId="0" xfId="0" applyFont="1" applyFill="1" applyAlignment="1">
      <alignment horizontal="left" vertical="center" indent="1"/>
    </xf>
    <xf numFmtId="164" fontId="0" fillId="0" borderId="2" xfId="4" applyNumberFormat="1" applyFont="1" applyBorder="1"/>
    <xf numFmtId="164" fontId="0" fillId="0" borderId="3" xfId="4" applyNumberFormat="1" applyFont="1" applyBorder="1"/>
    <xf numFmtId="0" fontId="2" fillId="0" borderId="0" xfId="0" applyFont="1"/>
    <xf numFmtId="0" fontId="0" fillId="0" borderId="5" xfId="0" applyBorder="1"/>
    <xf numFmtId="44" fontId="0" fillId="0" borderId="5" xfId="0" applyNumberFormat="1" applyBorder="1"/>
    <xf numFmtId="43" fontId="0" fillId="0" borderId="5" xfId="1" applyFont="1" applyBorder="1"/>
    <xf numFmtId="43" fontId="0" fillId="0" borderId="0" xfId="1" applyFont="1"/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3"/>
    </xf>
    <xf numFmtId="0" fontId="5" fillId="2" borderId="0" xfId="0" applyFont="1" applyFill="1" applyAlignment="1">
      <alignment horizontal="left" vertical="center" indent="1"/>
    </xf>
    <xf numFmtId="164" fontId="2" fillId="0" borderId="1" xfId="3" applyNumberFormat="1" applyFont="1" applyBorder="1"/>
    <xf numFmtId="0" fontId="0" fillId="2" borderId="0" xfId="0" applyFill="1" applyAlignment="1">
      <alignment vertical="center"/>
    </xf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2" xfId="0" applyNumberFormat="1" applyBorder="1"/>
    <xf numFmtId="166" fontId="0" fillId="0" borderId="0" xfId="0" applyNumberFormat="1"/>
    <xf numFmtId="167" fontId="0" fillId="0" borderId="0" xfId="7" applyNumberFormat="1" applyFont="1" applyAlignment="1">
      <alignment horizontal="right"/>
    </xf>
    <xf numFmtId="168" fontId="0" fillId="0" borderId="0" xfId="2" applyNumberFormat="1" applyFont="1"/>
    <xf numFmtId="0" fontId="0" fillId="0" borderId="0" xfId="0" applyNumberFormat="1"/>
    <xf numFmtId="43" fontId="0" fillId="0" borderId="0" xfId="3" applyNumberFormat="1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3"/>
    </xf>
  </cellXfs>
  <cellStyles count="8">
    <cellStyle name="Millares" xfId="1" builtinId="3"/>
    <cellStyle name="Millares 2" xfId="4"/>
    <cellStyle name="Millares 6" xfId="3"/>
    <cellStyle name="Moneda" xfId="2" builtinId="4"/>
    <cellStyle name="Normal" xfId="0" builtinId="0"/>
    <cellStyle name="Normal 2" xfId="5"/>
    <cellStyle name="Normal 3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46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45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151120" y="795464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  <xdr:twoCellAnchor editAs="oneCell">
    <xdr:from>
      <xdr:col>0</xdr:col>
      <xdr:colOff>35859</xdr:colOff>
      <xdr:row>0</xdr:row>
      <xdr:rowOff>8964</xdr:rowOff>
    </xdr:from>
    <xdr:to>
      <xdr:col>1</xdr:col>
      <xdr:colOff>1238922</xdr:colOff>
      <xdr:row>2</xdr:row>
      <xdr:rowOff>161365</xdr:rowOff>
    </xdr:to>
    <xdr:pic>
      <xdr:nvPicPr>
        <xdr:cNvPr id="4" name="Picture 3" descr="/Users/camilacastro/Desktop/CONS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8964"/>
          <a:ext cx="2056503" cy="518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47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806323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2316480</xdr:colOff>
      <xdr:row>47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4015740" y="803846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  <xdr:twoCellAnchor editAs="oneCell">
    <xdr:from>
      <xdr:col>0</xdr:col>
      <xdr:colOff>35859</xdr:colOff>
      <xdr:row>0</xdr:row>
      <xdr:rowOff>8964</xdr:rowOff>
    </xdr:from>
    <xdr:to>
      <xdr:col>1</xdr:col>
      <xdr:colOff>1299882</xdr:colOff>
      <xdr:row>2</xdr:row>
      <xdr:rowOff>161365</xdr:rowOff>
    </xdr:to>
    <xdr:pic>
      <xdr:nvPicPr>
        <xdr:cNvPr id="4" name="Picture 3" descr="/Users/camilacastro/Desktop/CONS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8964"/>
          <a:ext cx="2052917" cy="510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9"/>
  <sheetViews>
    <sheetView showGridLines="0" tabSelected="1" view="pageBreakPreview" zoomScale="85" zoomScaleNormal="100" zoomScaleSheetLayoutView="85" workbookViewId="0">
      <selection activeCell="N36" sqref="N36"/>
    </sheetView>
  </sheetViews>
  <sheetFormatPr baseColWidth="10" defaultRowHeight="14.4" x14ac:dyDescent="0.3"/>
  <cols>
    <col min="1" max="1" width="12.44140625" bestFit="1" customWidth="1"/>
    <col min="2" max="2" width="61.109375" bestFit="1" customWidth="1"/>
    <col min="3" max="3" width="4.6640625" bestFit="1" customWidth="1"/>
    <col min="4" max="4" width="14.21875" bestFit="1" customWidth="1"/>
  </cols>
  <sheetData>
    <row r="4" spans="2:5" x14ac:dyDescent="0.3">
      <c r="B4" s="43" t="s">
        <v>0</v>
      </c>
      <c r="C4" s="43"/>
      <c r="D4" s="43"/>
      <c r="E4" s="2"/>
    </row>
    <row r="5" spans="2:5" x14ac:dyDescent="0.3">
      <c r="B5" s="44" t="s">
        <v>1</v>
      </c>
      <c r="C5" s="44"/>
      <c r="D5" s="44"/>
      <c r="E5" s="2"/>
    </row>
    <row r="6" spans="2:5" x14ac:dyDescent="0.3">
      <c r="B6" s="43" t="s">
        <v>54</v>
      </c>
      <c r="C6" s="43"/>
      <c r="D6" s="43"/>
      <c r="E6" s="2"/>
    </row>
    <row r="7" spans="2:5" x14ac:dyDescent="0.3">
      <c r="B7" s="43" t="s">
        <v>2</v>
      </c>
      <c r="C7" s="43"/>
      <c r="D7" s="43"/>
      <c r="E7" s="2"/>
    </row>
    <row r="10" spans="2:5" ht="18" x14ac:dyDescent="0.3">
      <c r="B10" s="3" t="s">
        <v>3</v>
      </c>
    </row>
    <row r="11" spans="2:5" x14ac:dyDescent="0.3">
      <c r="B11" s="30" t="s">
        <v>4</v>
      </c>
      <c r="C11" s="29" t="s">
        <v>5</v>
      </c>
      <c r="D11" s="33">
        <f>SUM(D12:D15)</f>
        <v>56771261.190000005</v>
      </c>
    </row>
    <row r="12" spans="2:5" x14ac:dyDescent="0.3">
      <c r="B12" s="32" t="s">
        <v>6</v>
      </c>
      <c r="C12" s="29"/>
      <c r="D12" s="27">
        <v>9233185.4199999999</v>
      </c>
    </row>
    <row r="13" spans="2:5" x14ac:dyDescent="0.3">
      <c r="B13" s="32" t="s">
        <v>7</v>
      </c>
      <c r="C13" s="29"/>
      <c r="D13" s="27">
        <v>2397993.7799999998</v>
      </c>
    </row>
    <row r="14" spans="2:5" x14ac:dyDescent="0.3">
      <c r="B14" s="32" t="s">
        <v>8</v>
      </c>
      <c r="C14" s="29"/>
      <c r="D14" s="27">
        <v>1827852.22</v>
      </c>
    </row>
    <row r="15" spans="2:5" x14ac:dyDescent="0.3">
      <c r="B15" s="5" t="s">
        <v>9</v>
      </c>
      <c r="C15" s="6"/>
      <c r="D15" s="27">
        <v>43312229.770000003</v>
      </c>
    </row>
    <row r="16" spans="2:5" x14ac:dyDescent="0.3">
      <c r="B16" s="6"/>
      <c r="C16" s="6"/>
      <c r="D16" s="4"/>
    </row>
    <row r="17" spans="2:4" x14ac:dyDescent="0.3">
      <c r="B17" s="30" t="s">
        <v>10</v>
      </c>
      <c r="C17" s="29"/>
      <c r="D17" s="7">
        <f>+D18+D19</f>
        <v>4942787.2300000004</v>
      </c>
    </row>
    <row r="18" spans="2:4" x14ac:dyDescent="0.3">
      <c r="B18" s="32" t="s">
        <v>11</v>
      </c>
      <c r="C18" s="29"/>
      <c r="D18" s="41">
        <v>1104438.6599999999</v>
      </c>
    </row>
    <row r="19" spans="2:4" x14ac:dyDescent="0.3">
      <c r="B19" s="32" t="s">
        <v>12</v>
      </c>
      <c r="C19" s="29"/>
      <c r="D19" s="8">
        <v>3838348.5700000003</v>
      </c>
    </row>
    <row r="20" spans="2:4" x14ac:dyDescent="0.3">
      <c r="B20" s="29"/>
      <c r="C20" s="29"/>
      <c r="D20" s="4"/>
    </row>
    <row r="21" spans="2:4" x14ac:dyDescent="0.3">
      <c r="B21" s="30" t="s">
        <v>13</v>
      </c>
      <c r="C21" s="29"/>
      <c r="D21" s="4"/>
    </row>
    <row r="22" spans="2:4" x14ac:dyDescent="0.3">
      <c r="B22" s="9" t="s">
        <v>14</v>
      </c>
      <c r="C22" s="29"/>
      <c r="D22" s="4">
        <v>263049.47999999992</v>
      </c>
    </row>
    <row r="23" spans="2:4" ht="15" thickBot="1" x14ac:dyDescent="0.35">
      <c r="B23" s="28" t="s">
        <v>15</v>
      </c>
      <c r="C23" s="29" t="s">
        <v>5</v>
      </c>
      <c r="D23" s="10">
        <f>+D22+D11+D17</f>
        <v>61977097.900000006</v>
      </c>
    </row>
    <row r="24" spans="2:4" ht="15" thickTop="1" x14ac:dyDescent="0.3">
      <c r="B24" s="30"/>
      <c r="C24" s="30"/>
      <c r="D24" s="4"/>
    </row>
    <row r="25" spans="2:4" ht="18" x14ac:dyDescent="0.3">
      <c r="B25" s="3" t="s">
        <v>16</v>
      </c>
      <c r="C25" s="29"/>
      <c r="D25" s="4"/>
    </row>
    <row r="26" spans="2:4" x14ac:dyDescent="0.3">
      <c r="B26" s="30" t="s">
        <v>17</v>
      </c>
      <c r="C26" s="29" t="s">
        <v>18</v>
      </c>
      <c r="D26" s="33">
        <f>+D27+D28</f>
        <v>51373967.460000001</v>
      </c>
    </row>
    <row r="27" spans="2:4" x14ac:dyDescent="0.3">
      <c r="B27" s="32" t="s">
        <v>19</v>
      </c>
      <c r="C27" s="34"/>
      <c r="D27" s="4">
        <v>51304581.689999998</v>
      </c>
    </row>
    <row r="28" spans="2:4" x14ac:dyDescent="0.3">
      <c r="B28" s="32" t="s">
        <v>20</v>
      </c>
      <c r="C28" s="29"/>
      <c r="D28" s="4">
        <v>69385.77</v>
      </c>
    </row>
    <row r="29" spans="2:4" x14ac:dyDescent="0.3">
      <c r="B29" s="29"/>
      <c r="C29" s="29"/>
      <c r="D29" s="4"/>
    </row>
    <row r="30" spans="2:4" x14ac:dyDescent="0.3">
      <c r="B30" s="30" t="s">
        <v>21</v>
      </c>
      <c r="C30" s="29"/>
      <c r="D30" s="7">
        <f>SUM(D31:D33)</f>
        <v>1056560.6599999999</v>
      </c>
    </row>
    <row r="31" spans="2:4" x14ac:dyDescent="0.3">
      <c r="B31" s="32" t="s">
        <v>22</v>
      </c>
      <c r="C31" s="29"/>
      <c r="D31" s="4">
        <v>586460.15</v>
      </c>
    </row>
    <row r="32" spans="2:4" x14ac:dyDescent="0.3">
      <c r="B32" s="32" t="s">
        <v>23</v>
      </c>
      <c r="C32" s="29"/>
      <c r="D32" s="4">
        <v>121042.6</v>
      </c>
    </row>
    <row r="33" spans="1:4" x14ac:dyDescent="0.3">
      <c r="B33" s="32" t="s">
        <v>20</v>
      </c>
      <c r="C33" s="29"/>
      <c r="D33" s="4">
        <v>349057.91</v>
      </c>
    </row>
    <row r="34" spans="1:4" ht="15" thickBot="1" x14ac:dyDescent="0.35">
      <c r="B34" s="31" t="s">
        <v>24</v>
      </c>
      <c r="C34" s="30"/>
      <c r="D34" s="11">
        <f>+D26+D30</f>
        <v>52430528.119999997</v>
      </c>
    </row>
    <row r="35" spans="1:4" x14ac:dyDescent="0.3">
      <c r="B35" s="30"/>
      <c r="C35" s="29"/>
      <c r="D35" s="4"/>
    </row>
    <row r="36" spans="1:4" x14ac:dyDescent="0.3">
      <c r="B36" s="30" t="s">
        <v>25</v>
      </c>
      <c r="C36" s="29"/>
      <c r="D36" s="4"/>
    </row>
    <row r="37" spans="1:4" x14ac:dyDescent="0.3">
      <c r="B37" s="32" t="s">
        <v>26</v>
      </c>
      <c r="C37" s="29"/>
      <c r="D37" s="4">
        <v>6844509</v>
      </c>
    </row>
    <row r="38" spans="1:4" x14ac:dyDescent="0.3">
      <c r="B38" s="9" t="s">
        <v>27</v>
      </c>
      <c r="C38" s="6"/>
      <c r="D38" s="4">
        <v>2702060.78</v>
      </c>
    </row>
    <row r="39" spans="1:4" x14ac:dyDescent="0.3">
      <c r="B39" s="28" t="s">
        <v>28</v>
      </c>
      <c r="C39" s="30"/>
      <c r="D39" s="7">
        <f>+D37+D38</f>
        <v>9546569.7799999993</v>
      </c>
    </row>
    <row r="40" spans="1:4" ht="15" thickBot="1" x14ac:dyDescent="0.35">
      <c r="B40" s="28" t="s">
        <v>29</v>
      </c>
      <c r="C40" s="29" t="s">
        <v>5</v>
      </c>
      <c r="D40" s="10">
        <f>+D34+D39</f>
        <v>61977097.899999999</v>
      </c>
    </row>
    <row r="41" spans="1:4" ht="15" thickTop="1" x14ac:dyDescent="0.3">
      <c r="B41" s="28"/>
      <c r="C41" s="29"/>
      <c r="D41" s="42">
        <f>+D23-D40</f>
        <v>0</v>
      </c>
    </row>
    <row r="42" spans="1:4" ht="15" thickBot="1" x14ac:dyDescent="0.35">
      <c r="B42" s="12"/>
      <c r="C42" s="12"/>
      <c r="D42" s="12"/>
    </row>
    <row r="44" spans="1:4" x14ac:dyDescent="0.3">
      <c r="A44" s="13" t="s">
        <v>30</v>
      </c>
      <c r="C44" s="14"/>
    </row>
    <row r="45" spans="1:4" ht="11.4" customHeight="1" x14ac:dyDescent="0.3">
      <c r="B45" s="1"/>
      <c r="C45" s="1"/>
    </row>
    <row r="46" spans="1:4" x14ac:dyDescent="0.3">
      <c r="B46" s="1"/>
      <c r="C46" s="1"/>
    </row>
    <row r="47" spans="1:4" x14ac:dyDescent="0.3">
      <c r="B47" s="1"/>
      <c r="C47" s="1"/>
    </row>
    <row r="48" spans="1:4" x14ac:dyDescent="0.3">
      <c r="B48" s="1"/>
      <c r="C48" s="1"/>
    </row>
    <row r="49" spans="2:2" x14ac:dyDescent="0.3">
      <c r="B49" s="1"/>
    </row>
  </sheetData>
  <mergeCells count="4">
    <mergeCell ref="B4:D4"/>
    <mergeCell ref="B5:D5"/>
    <mergeCell ref="B6:D6"/>
    <mergeCell ref="B7:D7"/>
  </mergeCells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0"/>
  <sheetViews>
    <sheetView showGridLines="0" tabSelected="1" view="pageBreakPreview" zoomScale="85" zoomScaleNormal="100" zoomScaleSheetLayoutView="85" workbookViewId="0">
      <selection activeCell="N36" sqref="N36"/>
    </sheetView>
  </sheetViews>
  <sheetFormatPr baseColWidth="10" defaultRowHeight="14.4" x14ac:dyDescent="0.3"/>
  <cols>
    <col min="2" max="2" width="37.21875" bestFit="1" customWidth="1"/>
    <col min="5" max="5" width="4.21875" bestFit="1" customWidth="1"/>
    <col min="6" max="6" width="13.21875" bestFit="1" customWidth="1"/>
    <col min="7" max="7" width="14.33203125" bestFit="1" customWidth="1"/>
  </cols>
  <sheetData>
    <row r="4" spans="2:6" x14ac:dyDescent="0.3">
      <c r="B4" s="43" t="s">
        <v>0</v>
      </c>
      <c r="C4" s="43"/>
      <c r="D4" s="43"/>
      <c r="E4" s="43"/>
      <c r="F4" s="43"/>
    </row>
    <row r="5" spans="2:6" x14ac:dyDescent="0.3">
      <c r="B5" s="43" t="s">
        <v>31</v>
      </c>
      <c r="C5" s="43"/>
      <c r="D5" s="43"/>
      <c r="E5" s="43"/>
      <c r="F5" s="43"/>
    </row>
    <row r="6" spans="2:6" x14ac:dyDescent="0.3">
      <c r="B6" s="43" t="s">
        <v>53</v>
      </c>
      <c r="C6" s="43"/>
      <c r="D6" s="43"/>
      <c r="E6" s="43"/>
      <c r="F6" s="43"/>
    </row>
    <row r="7" spans="2:6" x14ac:dyDescent="0.3">
      <c r="B7" s="43" t="s">
        <v>2</v>
      </c>
      <c r="C7" s="43"/>
      <c r="D7" s="43"/>
      <c r="E7" s="43"/>
      <c r="F7" s="43"/>
    </row>
    <row r="11" spans="2:6" x14ac:dyDescent="0.3">
      <c r="B11" s="29"/>
      <c r="C11" s="29"/>
      <c r="D11" s="30"/>
      <c r="E11" s="29"/>
      <c r="F11" s="15"/>
    </row>
    <row r="12" spans="2:6" x14ac:dyDescent="0.3">
      <c r="B12" s="45" t="s">
        <v>32</v>
      </c>
      <c r="C12" s="45"/>
      <c r="D12" s="45"/>
      <c r="E12" s="16"/>
    </row>
    <row r="13" spans="2:6" x14ac:dyDescent="0.3">
      <c r="B13" s="29" t="s">
        <v>33</v>
      </c>
      <c r="C13" s="29"/>
      <c r="D13" s="16"/>
      <c r="E13" s="29" t="s">
        <v>5</v>
      </c>
      <c r="F13" s="17">
        <v>4435012.33</v>
      </c>
    </row>
    <row r="14" spans="2:6" x14ac:dyDescent="0.3">
      <c r="B14" s="29" t="s">
        <v>34</v>
      </c>
      <c r="C14" s="29"/>
      <c r="D14" s="16"/>
      <c r="E14" s="18"/>
      <c r="F14" s="17">
        <v>922074.27</v>
      </c>
    </row>
    <row r="15" spans="2:6" x14ac:dyDescent="0.3">
      <c r="B15" s="29" t="s">
        <v>35</v>
      </c>
      <c r="C15" s="29"/>
      <c r="D15" s="16"/>
      <c r="E15" s="18"/>
      <c r="F15" s="17">
        <v>142619.76</v>
      </c>
    </row>
    <row r="16" spans="2:6" x14ac:dyDescent="0.3">
      <c r="B16" s="29" t="s">
        <v>36</v>
      </c>
      <c r="C16" s="29"/>
      <c r="D16" s="16"/>
      <c r="E16" s="18"/>
      <c r="F16" s="17">
        <v>517234.48</v>
      </c>
    </row>
    <row r="17" spans="2:7" x14ac:dyDescent="0.3">
      <c r="B17" s="29" t="s">
        <v>37</v>
      </c>
      <c r="C17" s="29"/>
      <c r="D17" s="16"/>
      <c r="E17" s="18"/>
      <c r="F17" s="17">
        <v>192652.89</v>
      </c>
    </row>
    <row r="18" spans="2:7" x14ac:dyDescent="0.3">
      <c r="B18" s="29" t="s">
        <v>38</v>
      </c>
      <c r="C18" s="29"/>
      <c r="D18" s="16"/>
      <c r="E18" s="18"/>
      <c r="F18" s="17">
        <v>78401.150000000009</v>
      </c>
    </row>
    <row r="19" spans="2:7" x14ac:dyDescent="0.3">
      <c r="B19" s="29"/>
      <c r="C19" s="29"/>
      <c r="D19" s="16"/>
      <c r="E19" s="18"/>
      <c r="F19" s="19">
        <f>SUM(F13:F18)</f>
        <v>6287994.8799999999</v>
      </c>
    </row>
    <row r="20" spans="2:7" x14ac:dyDescent="0.3">
      <c r="B20" s="45" t="s">
        <v>39</v>
      </c>
      <c r="C20" s="45"/>
      <c r="D20" s="45"/>
      <c r="E20" s="18"/>
    </row>
    <row r="21" spans="2:7" x14ac:dyDescent="0.3">
      <c r="B21" s="29" t="s">
        <v>40</v>
      </c>
      <c r="C21" s="29"/>
      <c r="D21" s="16"/>
      <c r="E21" s="18"/>
      <c r="F21" s="35">
        <v>2221826.27</v>
      </c>
    </row>
    <row r="22" spans="2:7" x14ac:dyDescent="0.3">
      <c r="B22" s="29" t="s">
        <v>38</v>
      </c>
      <c r="C22" s="29"/>
      <c r="D22" s="16"/>
      <c r="E22" s="18"/>
      <c r="F22" s="36">
        <v>76954.880000000005</v>
      </c>
    </row>
    <row r="23" spans="2:7" x14ac:dyDescent="0.3">
      <c r="B23" s="29"/>
      <c r="C23" s="29"/>
      <c r="D23" s="16"/>
      <c r="E23" s="18"/>
      <c r="F23" s="35">
        <f>+F21+F22</f>
        <v>2298781.15</v>
      </c>
    </row>
    <row r="24" spans="2:7" x14ac:dyDescent="0.3">
      <c r="B24" s="29"/>
      <c r="C24" s="29"/>
      <c r="D24" s="16"/>
      <c r="E24" s="18"/>
    </row>
    <row r="25" spans="2:7" x14ac:dyDescent="0.3">
      <c r="B25" s="48" t="s">
        <v>41</v>
      </c>
      <c r="C25" s="48"/>
      <c r="D25" s="48"/>
      <c r="E25" s="18"/>
      <c r="F25" s="36">
        <v>565209.72</v>
      </c>
    </row>
    <row r="26" spans="2:7" x14ac:dyDescent="0.3">
      <c r="B26" s="45" t="s">
        <v>42</v>
      </c>
      <c r="C26" s="45"/>
      <c r="D26" s="45"/>
      <c r="E26" s="16"/>
      <c r="F26" s="37">
        <f>+F19-F23-F25</f>
        <v>3424004.01</v>
      </c>
    </row>
    <row r="27" spans="2:7" x14ac:dyDescent="0.3">
      <c r="B27" s="30"/>
      <c r="C27" s="30"/>
      <c r="D27" s="16"/>
      <c r="E27" s="16"/>
    </row>
    <row r="28" spans="2:7" x14ac:dyDescent="0.3">
      <c r="B28" s="45" t="s">
        <v>43</v>
      </c>
      <c r="C28" s="45"/>
      <c r="D28" s="45"/>
      <c r="E28" s="18"/>
    </row>
    <row r="29" spans="2:7" x14ac:dyDescent="0.3">
      <c r="B29" s="29" t="s">
        <v>44</v>
      </c>
      <c r="C29" s="29"/>
      <c r="D29" s="16"/>
      <c r="E29" s="18"/>
      <c r="F29" s="17">
        <v>1253318.17</v>
      </c>
      <c r="G29" s="40"/>
    </row>
    <row r="30" spans="2:7" x14ac:dyDescent="0.3">
      <c r="B30" s="29" t="s">
        <v>45</v>
      </c>
      <c r="C30" s="29"/>
      <c r="D30" s="16"/>
      <c r="E30" s="18"/>
      <c r="F30" s="17">
        <v>866461.37</v>
      </c>
    </row>
    <row r="31" spans="2:7" x14ac:dyDescent="0.3">
      <c r="B31" s="29" t="s">
        <v>46</v>
      </c>
      <c r="C31" s="29"/>
      <c r="D31" s="16"/>
      <c r="E31" s="18"/>
      <c r="F31" s="17">
        <v>283505.55</v>
      </c>
    </row>
    <row r="32" spans="2:7" x14ac:dyDescent="0.3">
      <c r="B32" s="20" t="s">
        <v>47</v>
      </c>
      <c r="C32" s="20"/>
      <c r="D32" s="16"/>
      <c r="E32" s="18"/>
      <c r="F32" s="21">
        <f>+F29+F30+F31</f>
        <v>2403285.09</v>
      </c>
    </row>
    <row r="33" spans="2:7" x14ac:dyDescent="0.3">
      <c r="B33" s="49" t="s">
        <v>48</v>
      </c>
      <c r="C33" s="49"/>
      <c r="D33" s="49"/>
      <c r="E33" s="16"/>
      <c r="F33" s="21">
        <f>+F26-F32</f>
        <v>1020718.9199999999</v>
      </c>
    </row>
    <row r="34" spans="2:7" x14ac:dyDescent="0.3">
      <c r="B34" s="29"/>
      <c r="C34" s="29"/>
      <c r="D34" s="16"/>
      <c r="E34" s="18"/>
      <c r="F34" s="17"/>
    </row>
    <row r="35" spans="2:7" x14ac:dyDescent="0.3">
      <c r="B35" s="29" t="s">
        <v>49</v>
      </c>
      <c r="C35" s="29"/>
      <c r="D35" s="16"/>
      <c r="E35" s="18"/>
      <c r="F35" s="17">
        <v>-13588.989999999991</v>
      </c>
    </row>
    <row r="36" spans="2:7" x14ac:dyDescent="0.3">
      <c r="B36" s="29"/>
      <c r="C36" s="29"/>
      <c r="D36" s="16"/>
      <c r="E36" s="18"/>
      <c r="F36" s="17"/>
    </row>
    <row r="37" spans="2:7" x14ac:dyDescent="0.3">
      <c r="B37" s="45" t="s">
        <v>50</v>
      </c>
      <c r="C37" s="45"/>
      <c r="D37" s="45"/>
      <c r="E37" s="16"/>
      <c r="F37" s="21">
        <f>+F33+F35</f>
        <v>1007129.9299999999</v>
      </c>
    </row>
    <row r="38" spans="2:7" x14ac:dyDescent="0.3">
      <c r="B38" s="46" t="s">
        <v>51</v>
      </c>
      <c r="C38" s="46"/>
      <c r="D38" s="46"/>
      <c r="E38" s="18"/>
      <c r="F38" s="21">
        <v>184636.07</v>
      </c>
    </row>
    <row r="39" spans="2:7" ht="15" thickBot="1" x14ac:dyDescent="0.35">
      <c r="B39" s="47" t="s">
        <v>52</v>
      </c>
      <c r="C39" s="47"/>
      <c r="D39" s="47"/>
      <c r="E39" s="30"/>
      <c r="F39" s="22">
        <f>+F37-F38</f>
        <v>822493.85999999987</v>
      </c>
      <c r="G39" s="38"/>
    </row>
    <row r="40" spans="2:7" ht="15" thickTop="1" x14ac:dyDescent="0.3">
      <c r="D40" s="23"/>
    </row>
    <row r="42" spans="2:7" ht="15" thickBot="1" x14ac:dyDescent="0.35">
      <c r="B42" s="24"/>
      <c r="C42" s="25"/>
      <c r="D42" s="25"/>
      <c r="E42" s="24"/>
      <c r="F42" s="26"/>
    </row>
    <row r="43" spans="2:7" x14ac:dyDescent="0.3">
      <c r="C43" s="1"/>
      <c r="D43" s="1"/>
      <c r="F43" s="27"/>
    </row>
    <row r="45" spans="2:7" x14ac:dyDescent="0.3">
      <c r="B45" s="13" t="s">
        <v>30</v>
      </c>
      <c r="D45" s="14"/>
      <c r="G45" s="39"/>
    </row>
    <row r="46" spans="2:7" ht="11.4" customHeight="1" x14ac:dyDescent="0.3">
      <c r="C46" s="1"/>
      <c r="D46" s="1"/>
    </row>
    <row r="47" spans="2:7" x14ac:dyDescent="0.3">
      <c r="C47" s="1"/>
      <c r="D47" s="1"/>
    </row>
    <row r="48" spans="2:7" x14ac:dyDescent="0.3">
      <c r="C48" s="1"/>
      <c r="D48" s="1"/>
    </row>
    <row r="49" spans="3:4" x14ac:dyDescent="0.3">
      <c r="C49" s="1"/>
      <c r="D49" s="1"/>
    </row>
    <row r="50" spans="3:4" x14ac:dyDescent="0.3">
      <c r="C50" s="1"/>
    </row>
  </sheetData>
  <mergeCells count="13">
    <mergeCell ref="B37:D37"/>
    <mergeCell ref="B38:D38"/>
    <mergeCell ref="B39:D39"/>
    <mergeCell ref="B20:D20"/>
    <mergeCell ref="B25:D25"/>
    <mergeCell ref="B26:D26"/>
    <mergeCell ref="B28:D28"/>
    <mergeCell ref="B33:D33"/>
    <mergeCell ref="B4:F4"/>
    <mergeCell ref="B5:F5"/>
    <mergeCell ref="B6:F6"/>
    <mergeCell ref="B7:F7"/>
    <mergeCell ref="B12:D1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2023-11-28T00:02:15Z</cp:lastPrinted>
  <dcterms:created xsi:type="dcterms:W3CDTF">2023-07-11T20:46:05Z</dcterms:created>
  <dcterms:modified xsi:type="dcterms:W3CDTF">2023-11-28T00:02:38Z</dcterms:modified>
</cp:coreProperties>
</file>