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 activeTab="1"/>
  </bookViews>
  <sheets>
    <sheet name="Balance" sheetId="5" r:id="rId1"/>
    <sheet name="Edo de Resultados" sheetId="6" r:id="rId2"/>
  </sheets>
  <definedNames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<sst xmlns="http://schemas.openxmlformats.org/spreadsheetml/2006/main" count="100" uniqueCount="69">
  <si>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</si>
  <si>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</si>
  <si>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</si>
  <si>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</si>
  <si>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</si>
  <si>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</si>
  <si>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</si>
  <si>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</si>
  <si>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</si>
  <si>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</si>
  <si>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</si>
  <si>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</si>
  <si>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</si>
  <si>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</si>
  <si>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</si>
  <si>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</si>
  <si>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</si>
  <si>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</si>
  <si>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</si>
  <si>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</si>
  <si>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</si>
  <si>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</si>
  <si>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</si>
  <si>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</si>
  <si>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</si>
  <si>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</si>
  <si>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</si>
  <si>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</si>
  <si>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</si>
  <si>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</si>
  <si>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</si>
  <si>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</si>
  <si>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</si>
  <si>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</si>
  <si>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</si>
  <si>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</si>
  <si>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</si>
  <si>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</si>
  <si>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</si>
  <si>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</si>
  <si>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</si>
  <si>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</si>
  <si>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</si>
  <si>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</si>
  <si>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</si>
  <si>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</si>
  <si>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</si>
  <si>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</si>
  <si>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</si>
  <si>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</si>
  <si>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</si>
  <si>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</si>
  <si>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</si>
  <si>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</si>
  <si>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</si>
  <si>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</si>
  <si>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</si>
  <si>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</si>
  <si>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</si>
  <si>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</si>
  <si>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</si>
  <si>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</si>
  <si>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</si>
  <si>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</si>
  <si>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</si>
  <si>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Arístides Alexander Guevara</t>
  </si>
  <si>
    <t>Balance General al 31 de julio de 2023</t>
  </si>
  <si>
    <t>Estado de Resultados al 31 de julio de 2023</t>
  </si>
  <si>
    <t>Aristides Alexander Guevara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</si>
</sst>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4" fontId="11" fillId="0" borderId="0" xfId="0" applyNumberFormat="1" applyFont="1" applyFill="1" applyAlignment="1">
      <alignment vertical="top"/>
    </xf>
    <xf numFmtId="4" fontId="11" fillId="0" borderId="0" xfId="0" applyNumberFormat="1" applyFont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42</xdr:row>
      <xdr:rowOff>142875</xdr:rowOff>
    </xdr:from>
    <xdr:to>
      <xdr:col>4</xdr:col>
      <xdr:colOff>2399313</xdr:colOff>
      <xdr:row>46</xdr:row>
      <xdr:rowOff>71741</xdr:rowOff>
    </xdr:to>
    <xdr:pic>
      <xdr:nvPicPr>
        <xdr:cNvPr id="2" name="image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7981950"/>
          <a:ext cx="2180238" cy="700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40</xdr:row>
      <xdr:rowOff>38100</xdr:rowOff>
    </xdr:from>
    <xdr:to>
      <xdr:col>4</xdr:col>
      <xdr:colOff>237138</xdr:colOff>
      <xdr:row>43</xdr:row>
      <xdr:rowOff>128891</xdr:rowOff>
    </xdr:to>
    <xdr:pic>
      <xdr:nvPicPr>
        <xdr:cNvPr id="11" name="image3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7305675"/>
          <a:ext cx="2180238" cy="700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opLeftCell="A4" zoomScaleNormal="100" zoomScaleSheetLayoutView="90" workbookViewId="0">
      <selection activeCell="H52" sqref="H52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57" t="s">
        <v>0</v>
      </c>
      <c r="B1" s="57"/>
      <c r="C1" s="57"/>
      <c r="D1" s="57"/>
      <c r="E1" s="57"/>
      <c r="F1" s="57"/>
      <c r="G1" s="57"/>
      <c r="H1" s="57"/>
      <c r="I1" s="5"/>
    </row>
    <row r="2" spans="1:11" ht="15">
      <c r="A2" s="57" t="s">
        <v>1</v>
      </c>
      <c r="B2" s="57"/>
      <c r="C2" s="57"/>
      <c r="D2" s="57"/>
      <c r="E2" s="57"/>
      <c r="F2" s="57"/>
      <c r="G2" s="57"/>
      <c r="H2" s="57"/>
      <c r="I2" s="5"/>
    </row>
    <row r="3" spans="1:11" ht="15">
      <c r="A3" s="57" t="s">
        <v>2</v>
      </c>
      <c r="B3" s="57"/>
      <c r="C3" s="57"/>
      <c r="D3" s="57"/>
      <c r="E3" s="57"/>
      <c r="F3" s="57"/>
      <c r="G3" s="57"/>
      <c r="H3" s="57"/>
      <c r="I3" s="5"/>
    </row>
    <row r="4" spans="1:11" ht="15">
      <c r="A4" s="57" t="s">
        <v>3</v>
      </c>
      <c r="B4" s="57"/>
      <c r="C4" s="57"/>
      <c r="D4" s="57"/>
      <c r="E4" s="57"/>
      <c r="F4" s="57"/>
      <c r="G4" s="57"/>
      <c r="H4" s="57"/>
      <c r="I4" s="37"/>
    </row>
    <row r="5" spans="1:11" ht="15">
      <c r="A5" s="57" t="s">
        <v>66</v>
      </c>
      <c r="B5" s="57"/>
      <c r="C5" s="57"/>
      <c r="D5" s="57"/>
      <c r="E5" s="57"/>
      <c r="F5" s="57"/>
      <c r="G5" s="57"/>
      <c r="H5" s="57"/>
      <c r="I5" s="5"/>
    </row>
    <row r="6" spans="1:11" ht="15">
      <c r="A6" s="57" t="s">
        <v>4</v>
      </c>
      <c r="B6" s="57"/>
      <c r="C6" s="57"/>
      <c r="D6" s="57"/>
      <c r="E6" s="57"/>
      <c r="F6" s="57"/>
      <c r="G6" s="57"/>
      <c r="H6" s="57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43</v>
      </c>
      <c r="I8" s="2"/>
    </row>
    <row r="9" spans="1:11" ht="15">
      <c r="A9" s="5" t="s">
        <v>42</v>
      </c>
      <c r="E9" s="26"/>
      <c r="H9" s="18">
        <f>SUM(H10:H14)</f>
        <v>303770.96000000002</v>
      </c>
      <c r="I9" s="10"/>
    </row>
    <row r="10" spans="1:11" ht="15">
      <c r="B10" s="1" t="s">
        <v>41</v>
      </c>
      <c r="F10" s="3">
        <v>4</v>
      </c>
      <c r="H10" s="13">
        <v>16930.71</v>
      </c>
      <c r="I10" s="10"/>
      <c r="K10" s="1" t="s">
        <v>5</v>
      </c>
    </row>
    <row r="11" spans="1:11" ht="15">
      <c r="B11" s="1" t="s">
        <v>64</v>
      </c>
      <c r="F11" s="54"/>
      <c r="H11" s="13">
        <v>20000</v>
      </c>
      <c r="I11" s="10"/>
    </row>
    <row r="12" spans="1:11" ht="15">
      <c r="B12" s="1" t="s">
        <v>40</v>
      </c>
      <c r="F12" s="3">
        <v>6</v>
      </c>
      <c r="H12" s="20">
        <v>255667.88</v>
      </c>
      <c r="I12" s="10"/>
    </row>
    <row r="13" spans="1:11" ht="15">
      <c r="B13" s="1" t="s">
        <v>8</v>
      </c>
      <c r="H13" s="20">
        <v>10662.37</v>
      </c>
      <c r="I13" s="10"/>
    </row>
    <row r="14" spans="1:11" ht="15">
      <c r="B14" s="1" t="s">
        <v>9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39</v>
      </c>
      <c r="H16" s="33">
        <f>+H17+H18</f>
        <v>103633.03</v>
      </c>
      <c r="I16" s="4"/>
      <c r="K16" s="32"/>
    </row>
    <row r="17" spans="1:11" ht="15">
      <c r="B17" s="1" t="s">
        <v>38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37</v>
      </c>
      <c r="F18" s="3">
        <v>7</v>
      </c>
      <c r="H18" s="20">
        <v>1632.62</v>
      </c>
      <c r="I18" s="10"/>
      <c r="K18" s="30"/>
    </row>
    <row r="19" spans="1:11" ht="15.75" thickBot="1">
      <c r="A19" s="5" t="s">
        <v>36</v>
      </c>
      <c r="H19" s="22">
        <f>+H9+H16</f>
        <v>407403.99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35</v>
      </c>
      <c r="F21" s="27"/>
      <c r="G21" s="26"/>
      <c r="H21" s="25"/>
      <c r="I21" s="24"/>
    </row>
    <row r="22" spans="1:11" ht="15">
      <c r="A22" s="5" t="s">
        <v>34</v>
      </c>
      <c r="H22" s="18">
        <f>SUM(H23:H25)</f>
        <v>7346.73</v>
      </c>
      <c r="I22" s="10"/>
    </row>
    <row r="23" spans="1:11" ht="15">
      <c r="B23" s="1" t="s">
        <v>10</v>
      </c>
      <c r="H23" s="56">
        <v>2593.0100000000002</v>
      </c>
      <c r="I23" s="10"/>
    </row>
    <row r="24" spans="1:11" ht="15">
      <c r="B24" s="1" t="s">
        <v>33</v>
      </c>
      <c r="H24" s="10">
        <v>4403.2299999999996</v>
      </c>
      <c r="I24" s="10"/>
    </row>
    <row r="25" spans="1:11" ht="15">
      <c r="A25" s="23"/>
      <c r="B25" s="1" t="s">
        <v>11</v>
      </c>
      <c r="F25" s="3">
        <v>6</v>
      </c>
      <c r="H25" s="56">
        <v>350.49</v>
      </c>
      <c r="I25" s="10"/>
    </row>
    <row r="26" spans="1:11" ht="15.75" thickBot="1">
      <c r="A26" s="5" t="s">
        <v>32</v>
      </c>
      <c r="H26" s="22">
        <f>SUM(H23:H25)</f>
        <v>7346.73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31</v>
      </c>
      <c r="E28" s="21"/>
      <c r="H28" s="20"/>
      <c r="I28" s="10"/>
    </row>
    <row r="29" spans="1:11" ht="15">
      <c r="A29" s="5" t="s">
        <v>30</v>
      </c>
      <c r="H29" s="18">
        <f>+H30</f>
        <v>325176</v>
      </c>
      <c r="I29" s="10"/>
    </row>
    <row r="30" spans="1:11" ht="15">
      <c r="B30" s="1" t="s">
        <v>12</v>
      </c>
      <c r="F30" s="3" t="s">
        <v>29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28</v>
      </c>
      <c r="H32" s="18">
        <f>H33</f>
        <v>12361.49</v>
      </c>
      <c r="I32" s="10"/>
      <c r="J32" s="4"/>
    </row>
    <row r="33" spans="1:11" ht="15">
      <c r="B33" s="1" t="s">
        <v>13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27</v>
      </c>
      <c r="H35" s="18">
        <f>H36</f>
        <v>0</v>
      </c>
      <c r="I35" s="10"/>
    </row>
    <row r="36" spans="1:11" ht="15">
      <c r="A36" s="5"/>
      <c r="B36" s="1" t="s">
        <v>26</v>
      </c>
      <c r="F36" s="3" t="s">
        <v>25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24</v>
      </c>
      <c r="F38" s="3">
        <v>12</v>
      </c>
      <c r="H38" s="16">
        <f>+H39+H40</f>
        <v>62519.77</v>
      </c>
      <c r="I38" s="15"/>
    </row>
    <row r="39" spans="1:11" ht="15">
      <c r="B39" s="14" t="s">
        <v>23</v>
      </c>
      <c r="H39" s="10">
        <v>25240.35</v>
      </c>
      <c r="I39" s="10"/>
    </row>
    <row r="40" spans="1:11" ht="15">
      <c r="B40" s="1" t="s">
        <v>22</v>
      </c>
      <c r="H40" s="13">
        <f>'Edo de Resultados'!I38</f>
        <v>37279.42</v>
      </c>
      <c r="I40" s="10"/>
      <c r="K40" s="12" t="s">
        <v>5</v>
      </c>
    </row>
    <row r="41" spans="1:11" ht="15">
      <c r="A41" s="5" t="s">
        <v>21</v>
      </c>
      <c r="H41" s="11">
        <f>H29+H32+H35+H38</f>
        <v>400057.26</v>
      </c>
      <c r="I41" s="10"/>
    </row>
    <row r="42" spans="1:11" ht="15.75" thickBot="1">
      <c r="A42" s="5" t="s">
        <v>20</v>
      </c>
      <c r="H42" s="9">
        <f>H22+H29+H32+H35+H38</f>
        <v>407403.99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59" t="s">
        <v>19</v>
      </c>
      <c r="D46" s="59"/>
      <c r="E46" s="59"/>
      <c r="G46" s="57" t="s">
        <v>68</v>
      </c>
      <c r="H46" s="57"/>
      <c r="I46" s="4"/>
    </row>
    <row r="47" spans="1:11" ht="15">
      <c r="A47" s="5"/>
      <c r="C47" s="60" t="s">
        <v>18</v>
      </c>
      <c r="D47" s="60"/>
      <c r="E47" s="60"/>
      <c r="G47" s="61" t="s">
        <v>17</v>
      </c>
      <c r="H47" s="61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57" t="s">
        <v>16</v>
      </c>
      <c r="B50" s="57"/>
      <c r="C50" s="57"/>
      <c r="D50" s="57"/>
      <c r="E50" s="57"/>
      <c r="F50" s="57"/>
      <c r="G50" s="57"/>
      <c r="H50" s="57"/>
      <c r="I50" s="4"/>
      <c r="J50" s="1"/>
    </row>
    <row r="51" spans="1:10" ht="15.75">
      <c r="A51" s="58" t="s">
        <v>15</v>
      </c>
      <c r="B51" s="58"/>
      <c r="C51" s="58"/>
      <c r="D51" s="58"/>
      <c r="E51" s="58"/>
      <c r="F51" s="58"/>
      <c r="G51" s="58"/>
      <c r="H51" s="58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zoomScaleNormal="100" zoomScaleSheetLayoutView="80" workbookViewId="0">
      <selection activeCell="N10" sqref="N10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59" t="s">
        <v>63</v>
      </c>
      <c r="B3" s="59"/>
      <c r="C3" s="59"/>
      <c r="D3" s="59"/>
      <c r="E3" s="59"/>
      <c r="F3" s="59"/>
      <c r="G3" s="59"/>
      <c r="H3" s="59"/>
      <c r="I3" s="59"/>
      <c r="J3" s="52"/>
    </row>
    <row r="4" spans="1:13" ht="15.75" customHeight="1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53"/>
    </row>
    <row r="5" spans="1:13" ht="15.75" customHeight="1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2"/>
    </row>
    <row r="6" spans="1:13" ht="15.75" customHeight="1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53"/>
    </row>
    <row r="7" spans="1:13" ht="15.75" customHeight="1">
      <c r="A7" s="59" t="s">
        <v>67</v>
      </c>
      <c r="B7" s="59"/>
      <c r="C7" s="59"/>
      <c r="D7" s="59"/>
      <c r="E7" s="59"/>
      <c r="F7" s="59"/>
      <c r="G7" s="59"/>
      <c r="H7" s="59"/>
      <c r="I7" s="59"/>
      <c r="J7" s="52"/>
    </row>
    <row r="8" spans="1:13" ht="15.75" customHeight="1">
      <c r="A8" s="62" t="s">
        <v>4</v>
      </c>
      <c r="B8" s="62"/>
      <c r="C8" s="62"/>
      <c r="D8" s="62"/>
      <c r="E8" s="62"/>
      <c r="F8" s="62"/>
      <c r="G8" s="62"/>
      <c r="H8" s="62"/>
      <c r="I8" s="62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62</v>
      </c>
      <c r="I10" s="47">
        <f>+I11+I12+I13</f>
        <v>100500</v>
      </c>
      <c r="J10" s="8"/>
    </row>
    <row r="11" spans="1:13" ht="16.5" customHeight="1">
      <c r="B11" s="1" t="s">
        <v>61</v>
      </c>
      <c r="G11" s="3"/>
      <c r="I11" s="49">
        <v>0</v>
      </c>
      <c r="J11" s="8"/>
    </row>
    <row r="12" spans="1:13">
      <c r="B12" s="1" t="s">
        <v>60</v>
      </c>
      <c r="G12" s="3">
        <v>13</v>
      </c>
      <c r="I12" s="46">
        <v>100500</v>
      </c>
      <c r="J12" s="8"/>
    </row>
    <row r="13" spans="1:13">
      <c r="B13" s="1" t="s">
        <v>14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59</v>
      </c>
      <c r="G15" s="3"/>
      <c r="I15" s="33">
        <f>+I16+I18</f>
        <v>80167.05</v>
      </c>
      <c r="J15" s="8"/>
    </row>
    <row r="16" spans="1:13">
      <c r="B16" s="1" t="s">
        <v>58</v>
      </c>
      <c r="G16" s="3"/>
      <c r="I16" s="44">
        <v>2644.2</v>
      </c>
      <c r="J16" s="8"/>
      <c r="M16" s="1" t="s">
        <v>5</v>
      </c>
    </row>
    <row r="17" spans="1:13">
      <c r="B17" s="1" t="s">
        <v>57</v>
      </c>
      <c r="G17" s="3"/>
      <c r="I17" s="44" t="s">
        <v>5</v>
      </c>
      <c r="J17" s="8"/>
    </row>
    <row r="18" spans="1:13">
      <c r="B18" s="1" t="s">
        <v>56</v>
      </c>
      <c r="G18" s="3" t="s">
        <v>55</v>
      </c>
      <c r="I18" s="48">
        <f>77277.85+83.3+161.7</f>
        <v>77522.850000000006</v>
      </c>
      <c r="J18" s="8"/>
      <c r="K18" s="55"/>
      <c r="L18" s="55"/>
    </row>
    <row r="19" spans="1:13" ht="12" customHeight="1">
      <c r="G19" s="3"/>
      <c r="I19" s="46"/>
      <c r="J19" s="4"/>
      <c r="K19" s="55"/>
      <c r="L19" s="55"/>
    </row>
    <row r="20" spans="1:13" ht="16.5" customHeight="1">
      <c r="A20" s="5" t="s">
        <v>54</v>
      </c>
      <c r="G20" s="3"/>
      <c r="I20" s="4">
        <f>+I10-I15</f>
        <v>20332.949999999997</v>
      </c>
      <c r="J20" s="4"/>
      <c r="K20" s="55"/>
      <c r="L20" s="55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53</v>
      </c>
      <c r="G23" s="3"/>
      <c r="I23" s="47">
        <f>I24</f>
        <v>16946.47</v>
      </c>
      <c r="J23" s="8"/>
    </row>
    <row r="24" spans="1:13" ht="18.75" customHeight="1">
      <c r="B24" s="1" t="s">
        <v>52</v>
      </c>
      <c r="G24" s="3"/>
      <c r="I24" s="47">
        <v>16946.47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51</v>
      </c>
      <c r="G26" s="3"/>
      <c r="I26" s="33">
        <f>+I20+I23</f>
        <v>37279.42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50</v>
      </c>
      <c r="G28" s="3"/>
      <c r="I28" s="33">
        <f>+I29</f>
        <v>0</v>
      </c>
      <c r="J28" s="8"/>
    </row>
    <row r="29" spans="1:13" ht="15" customHeight="1">
      <c r="B29" s="1" t="s">
        <v>49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48</v>
      </c>
      <c r="G32" s="3"/>
      <c r="I32" s="43">
        <f>+I26-I28</f>
        <v>37279.42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47</v>
      </c>
      <c r="G34" s="3">
        <v>12</v>
      </c>
      <c r="I34" s="41">
        <v>0</v>
      </c>
      <c r="J34" s="8"/>
    </row>
    <row r="35" spans="1:12" ht="15" customHeight="1">
      <c r="B35" s="1" t="s">
        <v>46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45</v>
      </c>
      <c r="G38" s="3"/>
      <c r="I38" s="40">
        <f>+I32-I34-I35</f>
        <v>37279.42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57" t="s">
        <v>19</v>
      </c>
      <c r="B43" s="57"/>
      <c r="C43" s="57"/>
      <c r="D43" s="57"/>
      <c r="E43" s="57" t="s">
        <v>65</v>
      </c>
      <c r="F43" s="57"/>
      <c r="G43" s="57"/>
      <c r="H43" s="57"/>
      <c r="I43" s="57"/>
      <c r="J43" s="38"/>
    </row>
    <row r="44" spans="1:12">
      <c r="A44" s="61" t="s">
        <v>18</v>
      </c>
      <c r="B44" s="61"/>
      <c r="C44" s="61"/>
      <c r="D44" s="61"/>
      <c r="E44" s="61" t="s">
        <v>17</v>
      </c>
      <c r="F44" s="61"/>
      <c r="G44" s="61"/>
      <c r="H44" s="61"/>
      <c r="I44" s="61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57" t="s">
        <v>16</v>
      </c>
      <c r="B47" s="57"/>
      <c r="C47" s="57"/>
      <c r="D47" s="57"/>
      <c r="E47" s="57"/>
      <c r="F47" s="57"/>
      <c r="G47" s="57"/>
      <c r="H47" s="57"/>
      <c r="I47" s="57"/>
      <c r="J47" s="38"/>
    </row>
    <row r="48" spans="1:12" ht="15.75">
      <c r="A48" s="58" t="s">
        <v>15</v>
      </c>
      <c r="B48" s="58"/>
      <c r="C48" s="58"/>
      <c r="D48" s="58"/>
      <c r="E48" s="58"/>
      <c r="F48" s="58"/>
      <c r="G48" s="58"/>
      <c r="H48" s="58"/>
      <c r="I48" s="58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44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44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2023-11-17T19:42:37Z</dcterms:modified>
</cp:coreProperties>
</file>