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\Estados Financieros 2023\10. Octubre 2023\"/>
    </mc:Choice>
  </mc:AlternateContent>
  <xr:revisionPtr revIDLastSave="0" documentId="13_ncr:1_{A21DE93F-8813-4D76-A714-BF65F869C9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3" i="3"/>
  <c r="E90" i="3"/>
  <c r="E88" i="3"/>
  <c r="E82" i="3"/>
  <c r="E81" i="3"/>
  <c r="E79" i="3"/>
  <c r="E78" i="3"/>
  <c r="E75" i="3"/>
  <c r="E74" i="3"/>
  <c r="E73" i="3"/>
  <c r="E52" i="3"/>
  <c r="E48" i="3"/>
  <c r="E46" i="3"/>
  <c r="E45" i="3"/>
  <c r="E41" i="3"/>
  <c r="E37" i="3"/>
  <c r="E35" i="3"/>
  <c r="E28" i="3"/>
  <c r="E27" i="3"/>
  <c r="E26" i="3"/>
  <c r="E25" i="3"/>
  <c r="E24" i="3"/>
  <c r="E20" i="3"/>
  <c r="E19" i="3"/>
  <c r="E18" i="3"/>
  <c r="E16" i="3"/>
  <c r="E15" i="3"/>
  <c r="E13" i="3"/>
  <c r="E21" i="3" l="1"/>
  <c r="E98" i="3" l="1"/>
  <c r="E42" i="3" l="1"/>
  <c r="E54" i="3" l="1"/>
  <c r="E38" i="3" l="1"/>
  <c r="E85" i="3"/>
  <c r="C66" i="3"/>
  <c r="E99" i="3" l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<sst xmlns="http://schemas.openxmlformats.org/spreadsheetml/2006/main" count="75" uniqueCount="72">
  <si>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</si>
  <si>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</si>
  <si>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</si>
  <si>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</si>
  <si>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</si>
  <si>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</si>
  <si>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</si>
  <si>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</si>
  <si>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</si>
  <si>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</si>
  <si>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</si>
  <si>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</si>
  <si>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</si>
  <si>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</si>
  <si>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</si>
  <si>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</si>
  <si>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</si>
  <si>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</si>
  <si>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</si>
  <si>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</si>
  <si>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</si>
  <si>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</si>
  <si>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</si>
  <si>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</si>
  <si>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</si>
  <si>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</si>
  <si>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</si>
  <si>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</si>
  <si>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</si>
  <si>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</si>
  <si>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</si>
  <si>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</si>
  <si>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</si>
  <si>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</si>
  <si>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</si>
  <si>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</si>
  <si>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</si>
  <si>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</si>
  <si>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</si>
  <si>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</si>
  <si>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</si>
  <si>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</si>
  <si>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</si>
  <si>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</si>
  <si>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</si>
  <si>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</si>
  <si>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</si>
  <si>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</si>
  <si>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</si>
  <si>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</si>
  <si>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</si>
  <si>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</si>
  <si>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</si>
  <si>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</si>
  <si>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</si>
  <si>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</si>
  <si>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</si>
  <si>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</si>
  <si>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</si>
  <si>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</si>
  <si>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</si>
  <si>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</si>
  <si>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</si>
  <si>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</si>
  <si>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</si>
  <si>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</si>
  <si>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</si>
  <si>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</si>
  <si>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</si>
  <si>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</si>
  <si>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</si>
  <si>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octubre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</si>
</sst>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81" zoomScaleNormal="81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(150+423084.33)/1000</f>
        <v>423.23433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6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911275.38/1000</f>
        <v>911.27538000000004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83763.98/1000</f>
        <v>83.763979999999989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11311.66/1000</f>
        <v>11.31166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52597.92/1000</f>
        <v>52.597919999999995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25998.41/1000</f>
        <v>25.99841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1514.1816799999999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41317.27/1000</f>
        <v>41.317269999999994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44883.57/1000</f>
        <v>44.883569999999999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822695.96/1000</f>
        <v>822.69596000000001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103874.61/1000</f>
        <v>103.87461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1012.7714099999999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2526.95309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128416.85/1000</f>
        <v>128.41685000000001</v>
      </c>
      <c r="F35" s="9"/>
      <c r="G35" s="4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392695.05/1000</f>
        <v>392.69504999999998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521.11189999999999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60638.94/1000</f>
        <v>60.638940000000005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60.638940000000005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838895.45/1000</f>
        <v>838.89544999999998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1945.20225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2526.95309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octubre 2023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455572.87/1000</f>
        <v>455.57287000000002</v>
      </c>
    </row>
    <row r="74" spans="3:5">
      <c r="C74" s="27" t="s">
        <v>43</v>
      </c>
      <c r="D74" s="27"/>
      <c r="E74" s="22">
        <f>18499.52/1000</f>
        <v>18.49952</v>
      </c>
    </row>
    <row r="75" spans="3:5">
      <c r="C75" s="27"/>
      <c r="D75" s="27"/>
      <c r="E75" s="29">
        <f>SUM(E73:E74)</f>
        <v>474.07239000000004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167473.44/1000</f>
        <v>167.47344000000001</v>
      </c>
    </row>
    <row r="79" spans="3:5" ht="14.5" customHeight="1">
      <c r="C79" s="27" t="s">
        <v>47</v>
      </c>
      <c r="D79" s="27"/>
      <c r="E79" s="54">
        <f>65973.5/1000</f>
        <v>65.973500000000001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9249.05/1000</f>
        <v>9.2490499999999987</v>
      </c>
    </row>
    <row r="82" spans="3:5">
      <c r="C82" s="27"/>
      <c r="D82" s="27"/>
      <c r="E82" s="38">
        <f>SUM(E78:E81)</f>
        <v>242.69599000000002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231.37640000000002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8914.44/1000</f>
        <v>8.9144400000000008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240.29084000000003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73.36/1000</f>
        <v>7.3359999999999995E-2</v>
      </c>
    </row>
    <row r="94" spans="3:5">
      <c r="C94" s="27" t="s">
        <v>57</v>
      </c>
      <c r="D94" s="27"/>
      <c r="E94" s="8">
        <v>0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72213.66/1000</f>
        <v>72.213660000000004</v>
      </c>
    </row>
    <row r="98" spans="3:6">
      <c r="C98" s="27"/>
      <c r="D98" s="27"/>
      <c r="E98" s="32">
        <f>+E93+E94+E97</f>
        <v>72.287019999999998</v>
      </c>
    </row>
    <row r="99" spans="3:6" ht="13">
      <c r="C99" s="30" t="s">
        <v>58</v>
      </c>
      <c r="D99" s="27"/>
      <c r="E99" s="39">
        <f>+E90-E98+E96</f>
        <v>168.00382000000002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2023-11-09T20:50:28Z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