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3\Bolsa de Valores\"/>
    </mc:Choice>
  </mc:AlternateContent>
  <xr:revisionPtr revIDLastSave="0" documentId="13_ncr:1_{324A5847-719C-40E4-8AA2-0521FAC8D7D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31" i="2"/>
  <c r="I32" i="2" s="1"/>
  <c r="I25" i="2"/>
  <c r="I19" i="2"/>
  <c r="I27" i="2" s="1"/>
  <c r="I34" i="2" s="1"/>
  <c r="I38" i="2" s="1"/>
  <c r="I42" i="2" s="1"/>
  <c r="I46" i="1"/>
  <c r="I47" i="1" s="1"/>
  <c r="I42" i="1"/>
  <c r="I38" i="1"/>
  <c r="I21" i="1"/>
  <c r="I17" i="1"/>
  <c r="I25" i="1" s="1"/>
  <c r="I33" i="1"/>
  <c r="I51" i="1"/>
  <c r="I52" i="1" l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<sst xmlns="http://schemas.openxmlformats.org/spreadsheetml/2006/main" count="102" uniqueCount="74">
  <si>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</si>
  <si>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</si>
  <si>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</si>
  <si>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</si>
  <si>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</si>
  <si>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</si>
  <si>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</si>
  <si>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</si>
  <si>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</si>
  <si>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</si>
  <si>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</si>
  <si>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</si>
  <si>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</si>
  <si>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</si>
  <si>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</si>
  <si>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</si>
  <si>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</si>
  <si>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</si>
  <si>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</si>
  <si>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</si>
  <si>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</si>
  <si>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</si>
  <si>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</si>
  <si>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</si>
  <si>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</si>
  <si>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</si>
  <si>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</si>
  <si>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</si>
  <si>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</si>
  <si>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</si>
  <si>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</si>
  <si>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</si>
  <si>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</si>
  <si>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</si>
  <si>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</si>
  <si>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</si>
  <si>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</si>
  <si>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</si>
  <si>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</si>
  <si>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</si>
  <si>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</si>
  <si>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</si>
  <si>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</si>
  <si>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</si>
  <si>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</si>
  <si>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</si>
  <si>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</si>
  <si>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</si>
  <si>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</si>
  <si>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</si>
  <si>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</si>
  <si>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</si>
  <si>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</si>
  <si>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</si>
  <si>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</si>
  <si>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</si>
  <si>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</si>
  <si>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</si>
  <si>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</si>
  <si>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</si>
  <si>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</si>
  <si>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</si>
  <si>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</si>
  <si>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</si>
  <si>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</si>
  <si>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</si>
  <si>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</si>
  <si>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</si>
  <si>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</si>
  <si>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</si>
  <si>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2022</t>
  </si>
  <si>
    <t>2023</t>
  </si>
  <si>
    <t>Por los años terminados el 31 de octubre   de 2023 y 2022</t>
  </si>
  <si>
    <t>Al 31 de octubre 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</si>
</sst>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04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70" fontId="3" fillId="0" borderId="0" xfId="13" applyNumberFormat="1" applyFont="1"/>
    <xf numFmtId="166" fontId="3" fillId="0" borderId="3" xfId="42" applyNumberFormat="1" applyFont="1" applyBorder="1"/>
    <xf numFmtId="170" fontId="22" fillId="0" borderId="0" xfId="5" applyNumberFormat="1" applyFont="1" applyAlignment="1">
      <alignment horizontal="right"/>
    </xf>
    <xf numFmtId="174" fontId="3" fillId="0" borderId="0" xfId="42" applyNumberFormat="1" applyFont="1"/>
    <xf numFmtId="175" fontId="3" fillId="0" borderId="0" xfId="42" applyNumberFormat="1" applyFont="1"/>
    <xf numFmtId="175" fontId="3" fillId="0" borderId="3" xfId="42" applyNumberFormat="1" applyFont="1" applyBorder="1"/>
    <xf numFmtId="170" fontId="3" fillId="0" borderId="0" xfId="2" applyNumberFormat="1"/>
    <xf numFmtId="175" fontId="3" fillId="0" borderId="0" xfId="25" applyNumberFormat="1" applyFont="1"/>
    <xf numFmtId="173" fontId="3" fillId="0" borderId="0" xfId="43" applyNumberFormat="1" applyFont="1" applyAlignment="1">
      <alignment horizontal="right"/>
    </xf>
    <xf numFmtId="175" fontId="3" fillId="0" borderId="0" xfId="43" applyNumberFormat="1" applyFont="1" applyAlignment="1">
      <alignment horizontal="right"/>
    </xf>
    <xf numFmtId="175" fontId="3" fillId="0" borderId="3" xfId="43" applyNumberFormat="1" applyFont="1" applyBorder="1" applyAlignment="1">
      <alignment horizontal="right"/>
    </xf>
    <xf numFmtId="170" fontId="8" fillId="0" borderId="0" xfId="3" applyNumberFormat="1" applyFont="1" applyBorder="1" applyAlignment="1">
      <alignment horizontal="right"/>
    </xf>
    <xf numFmtId="166" fontId="3" fillId="0" borderId="0" xfId="43" applyNumberFormat="1" applyFont="1" applyAlignment="1">
      <alignment horizontal="right"/>
    </xf>
    <xf numFmtId="166" fontId="3" fillId="0" borderId="3" xfId="4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66" fontId="3" fillId="0" borderId="0" xfId="43" applyNumberFormat="1" applyFont="1"/>
    <xf numFmtId="166" fontId="3" fillId="0" borderId="3" xfId="43" applyNumberFormat="1" applyFont="1" applyBorder="1"/>
    <xf numFmtId="170" fontId="8" fillId="0" borderId="4" xfId="0" applyNumberFormat="1" applyFont="1" applyBorder="1"/>
    <xf numFmtId="170" fontId="8" fillId="0" borderId="0" xfId="0" applyNumberFormat="1" applyFont="1"/>
    <xf numFmtId="170" fontId="8" fillId="0" borderId="6" xfId="3" applyNumberFormat="1" applyFont="1" applyBorder="1" applyAlignment="1">
      <alignment horizontal="right"/>
    </xf>
    <xf numFmtId="170" fontId="23" fillId="0" borderId="0" xfId="0" applyNumberFormat="1" applyFont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topLeftCell="A35" zoomScale="115" zoomScaleNormal="115" workbookViewId="0">
      <selection activeCell="G61" sqref="G61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1744.2</v>
      </c>
      <c r="H11" s="76"/>
      <c r="I11" s="76">
        <v>1679.1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49.2</v>
      </c>
      <c r="H12" s="76"/>
      <c r="I12" s="76">
        <v>30.5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40355.199999999997</v>
      </c>
      <c r="H13" s="76"/>
      <c r="I13" s="76">
        <v>40587.4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4374.8</v>
      </c>
      <c r="H14" s="76"/>
      <c r="I14" s="76">
        <v>4943.3999999999996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27275</v>
      </c>
      <c r="H15" s="76"/>
      <c r="I15" s="76">
        <v>21352.9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4254.6000000000004</v>
      </c>
      <c r="H16" s="76"/>
      <c r="I16" s="76">
        <v>4898.2</v>
      </c>
    </row>
    <row r="17" spans="1:13">
      <c r="A17" s="16"/>
      <c r="B17" s="16"/>
      <c r="C17" s="16"/>
      <c r="D17" s="16"/>
      <c r="E17" s="44"/>
      <c r="F17" s="17"/>
      <c r="G17" s="18">
        <f>SUM(G11:G16)</f>
        <v>78053</v>
      </c>
      <c r="H17" s="18"/>
      <c r="I17" s="18">
        <f>SUM(I11:I16)</f>
        <v>73491.5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82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82">
        <v>0</v>
      </c>
    </row>
    <row r="20" spans="1:13">
      <c r="A20" s="20" t="s">
        <v>69</v>
      </c>
      <c r="B20" s="20"/>
      <c r="C20" s="20"/>
      <c r="D20" s="20"/>
      <c r="E20" s="44"/>
      <c r="F20" s="19"/>
      <c r="G20" s="77">
        <v>4958.2</v>
      </c>
      <c r="H20" s="77"/>
      <c r="I20" s="83">
        <v>4851.5</v>
      </c>
    </row>
    <row r="21" spans="1:13">
      <c r="A21" s="15"/>
      <c r="B21" s="15"/>
      <c r="C21" s="15"/>
      <c r="D21" s="15"/>
      <c r="E21" s="44"/>
      <c r="F21" s="19"/>
      <c r="G21" s="21">
        <f>SUM(G19:G20)</f>
        <v>4958.2</v>
      </c>
      <c r="H21" s="21"/>
      <c r="I21" s="21">
        <f>SUM(I19:I20)</f>
        <v>4851.5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59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59"/>
    </row>
    <row r="24" spans="1:13">
      <c r="A24" s="37" t="s">
        <v>0</v>
      </c>
      <c r="B24" s="20"/>
      <c r="C24" s="20"/>
      <c r="D24" s="20"/>
      <c r="E24" s="44"/>
      <c r="F24" s="19"/>
      <c r="G24" s="77">
        <v>3609.1</v>
      </c>
      <c r="H24" s="77"/>
      <c r="I24" s="83">
        <v>3629.6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86620.3</v>
      </c>
      <c r="H25" s="22"/>
      <c r="I25" s="22">
        <f>I17+I21+I24</f>
        <v>81972.600000000006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59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8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84"/>
    </row>
    <row r="29" spans="1:13">
      <c r="A29" s="15" t="s">
        <v>4</v>
      </c>
      <c r="B29" s="15"/>
      <c r="C29" s="15"/>
      <c r="D29" s="15"/>
      <c r="E29" s="46"/>
      <c r="F29" s="50"/>
      <c r="G29" s="78">
        <v>2048.8000000000002</v>
      </c>
      <c r="H29" s="78"/>
      <c r="I29" s="85">
        <v>1723.8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274.89999999999998</v>
      </c>
      <c r="H30" s="68"/>
      <c r="I30" s="86">
        <v>631.5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9365.6</v>
      </c>
      <c r="H31" s="68"/>
      <c r="I31" s="86">
        <v>9788.9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4186.6000000000004</v>
      </c>
      <c r="H32" s="68"/>
      <c r="I32" s="87">
        <v>3646.8</v>
      </c>
    </row>
    <row r="33" spans="1:14">
      <c r="A33" s="15"/>
      <c r="B33" s="15"/>
      <c r="C33" s="15"/>
      <c r="D33" s="15"/>
      <c r="E33" s="46"/>
      <c r="F33" s="50"/>
      <c r="G33" s="80">
        <f>SUM(G29:G32)</f>
        <v>15875.900000000001</v>
      </c>
      <c r="H33" s="25"/>
      <c r="I33" s="80">
        <f>SUM(I29:I32)</f>
        <v>15791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88"/>
    </row>
    <row r="35" spans="1:14">
      <c r="A35" s="15" t="s">
        <v>7</v>
      </c>
      <c r="B35" s="15"/>
      <c r="C35" s="15"/>
      <c r="D35" s="15"/>
      <c r="E35" s="47"/>
      <c r="F35" s="50"/>
      <c r="G35" s="68">
        <v>4413.5</v>
      </c>
      <c r="H35" s="68"/>
      <c r="I35" s="86">
        <v>3282.1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721.5</v>
      </c>
      <c r="H36" s="68"/>
      <c r="I36" s="86">
        <v>484.2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1032.4000000000001</v>
      </c>
      <c r="H37" s="69"/>
      <c r="I37" s="87">
        <v>1963.2</v>
      </c>
    </row>
    <row r="38" spans="1:14">
      <c r="A38" s="15"/>
      <c r="B38" s="15"/>
      <c r="C38" s="15"/>
      <c r="D38" s="15"/>
      <c r="E38" s="46"/>
      <c r="F38" s="50"/>
      <c r="G38" s="25">
        <f>SUM(G35:G37)</f>
        <v>6167.4</v>
      </c>
      <c r="H38" s="25"/>
      <c r="I38" s="25">
        <f>SUM(I35:I37)</f>
        <v>5729.5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88"/>
    </row>
    <row r="40" spans="1:14">
      <c r="A40" s="15" t="s">
        <v>10</v>
      </c>
      <c r="B40" s="15"/>
      <c r="C40" s="15"/>
      <c r="D40" s="15"/>
      <c r="E40" s="46"/>
      <c r="F40" s="50"/>
      <c r="G40" s="68">
        <v>1057.8</v>
      </c>
      <c r="H40" s="68"/>
      <c r="I40" s="86">
        <v>1106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18600.7</v>
      </c>
      <c r="H41" s="69"/>
      <c r="I41" s="87">
        <v>16761.2</v>
      </c>
    </row>
    <row r="42" spans="1:14">
      <c r="A42" s="15"/>
      <c r="B42" s="15"/>
      <c r="C42" s="15"/>
      <c r="D42" s="15"/>
      <c r="E42" s="46"/>
      <c r="F42" s="50"/>
      <c r="G42" s="25">
        <f>SUM(G40:G41)</f>
        <v>19658.5</v>
      </c>
      <c r="H42" s="25"/>
      <c r="I42" s="25">
        <f>SUM(I40:I41)</f>
        <v>17867.2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88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7519.1</v>
      </c>
      <c r="H44" s="68"/>
      <c r="I44" s="88">
        <v>4949.8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1391</v>
      </c>
      <c r="H45" s="69"/>
      <c r="I45" s="87">
        <v>1543.2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8910.1</v>
      </c>
      <c r="H46" s="25"/>
      <c r="I46" s="27">
        <f>SUM(I42:I45)</f>
        <v>24360.2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50611.9</v>
      </c>
      <c r="H47" s="25"/>
      <c r="I47" s="26">
        <f>+I33+I38+I46</f>
        <v>45880.7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88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8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21008.400000000001</v>
      </c>
      <c r="H50" s="69" t="s">
        <v>0</v>
      </c>
      <c r="I50" s="87">
        <v>21091.9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36008.400000000001</v>
      </c>
      <c r="H51" s="25" t="s">
        <v>0</v>
      </c>
      <c r="I51" s="25">
        <f>SUM(I49:I50)</f>
        <v>36091.9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86620.3</v>
      </c>
      <c r="H52" s="25"/>
      <c r="I52" s="22">
        <f>I47+I51</f>
        <v>81972.600000000006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65</v>
      </c>
      <c r="E54" s="36"/>
      <c r="G54" s="43" t="s">
        <v>67</v>
      </c>
      <c r="H54" s="56"/>
      <c r="I54" s="43"/>
    </row>
    <row r="55" spans="1:9" ht="15" customHeight="1">
      <c r="A55" s="19" t="s">
        <v>60</v>
      </c>
      <c r="B55" s="19" t="s">
        <v>66</v>
      </c>
      <c r="C55" s="8"/>
      <c r="D55" s="8"/>
      <c r="E55" s="9"/>
      <c r="F55" s="8"/>
      <c r="G55" s="51" t="s">
        <v>68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opLeftCell="A28" zoomScale="138" zoomScaleNormal="138" workbookViewId="0">
      <selection activeCell="H37" sqref="H37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72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86984</v>
      </c>
      <c r="H14" s="70"/>
      <c r="I14" s="90">
        <v>80628.7</v>
      </c>
    </row>
    <row r="15" spans="1:10">
      <c r="A15" s="34" t="s">
        <v>36</v>
      </c>
      <c r="G15" s="71">
        <v>21526.1</v>
      </c>
      <c r="H15" s="71"/>
      <c r="I15" s="91">
        <v>19081.599999999999</v>
      </c>
    </row>
    <row r="16" spans="1:10" ht="16.5" customHeight="1">
      <c r="A16" s="35" t="s">
        <v>61</v>
      </c>
      <c r="G16" s="71">
        <v>8480.9</v>
      </c>
      <c r="H16" s="71"/>
      <c r="I16" s="91">
        <v>7622.7</v>
      </c>
    </row>
    <row r="17" spans="1:9">
      <c r="A17" s="34" t="s">
        <v>37</v>
      </c>
      <c r="G17" s="71">
        <v>7350.4</v>
      </c>
      <c r="H17" s="71"/>
      <c r="I17" s="91">
        <v>6405</v>
      </c>
    </row>
    <row r="18" spans="1:9">
      <c r="A18" s="34" t="s">
        <v>38</v>
      </c>
      <c r="G18" s="72">
        <v>2874.2</v>
      </c>
      <c r="H18" s="72"/>
      <c r="I18" s="92">
        <v>2395</v>
      </c>
    </row>
    <row r="19" spans="1:9">
      <c r="A19" s="31"/>
      <c r="G19" s="58">
        <f>SUM(G14:G18)</f>
        <v>127215.59999999999</v>
      </c>
      <c r="H19" s="58"/>
      <c r="I19" s="93">
        <f>SUM(I14:I18)</f>
        <v>116132.99999999999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33244.699999999997</v>
      </c>
      <c r="H21" s="73"/>
      <c r="I21" s="94">
        <v>30264.7</v>
      </c>
    </row>
    <row r="22" spans="1:9">
      <c r="A22" s="34" t="s">
        <v>40</v>
      </c>
      <c r="G22" s="73">
        <v>44282.5</v>
      </c>
      <c r="H22" s="73"/>
      <c r="I22" s="94">
        <v>42067.6</v>
      </c>
    </row>
    <row r="23" spans="1:9">
      <c r="A23" s="34" t="s">
        <v>41</v>
      </c>
      <c r="G23" s="73">
        <v>24489</v>
      </c>
      <c r="H23" s="73"/>
      <c r="I23" s="94">
        <v>20311.5</v>
      </c>
    </row>
    <row r="24" spans="1:9">
      <c r="A24" s="34" t="s">
        <v>54</v>
      </c>
      <c r="G24" s="74">
        <v>14339.7</v>
      </c>
      <c r="H24" s="74"/>
      <c r="I24" s="95">
        <v>13053.1</v>
      </c>
    </row>
    <row r="25" spans="1:9" ht="21" customHeight="1">
      <c r="A25" s="32"/>
      <c r="G25" s="60">
        <f>SUM(G21:G24)</f>
        <v>116355.9</v>
      </c>
      <c r="H25" s="61"/>
      <c r="I25" s="96">
        <f>SUM(I21:I24)</f>
        <v>105696.90000000001</v>
      </c>
    </row>
    <row r="26" spans="1:9" ht="13.5" customHeight="1">
      <c r="A26" s="32" t="s">
        <v>62</v>
      </c>
      <c r="G26" s="74">
        <v>16.5</v>
      </c>
      <c r="H26" s="74"/>
      <c r="I26" s="95">
        <v>6</v>
      </c>
    </row>
    <row r="27" spans="1:9" ht="21" customHeight="1">
      <c r="A27" s="30" t="s">
        <v>42</v>
      </c>
      <c r="G27" s="62">
        <f>+G19-G25-G26</f>
        <v>10843.199999999997</v>
      </c>
      <c r="H27" s="58"/>
      <c r="I27" s="97">
        <f>+I19-I25-I26</f>
        <v>10430.099999999977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285.89999999999998</v>
      </c>
      <c r="H30" s="75"/>
      <c r="I30" s="98">
        <v>328</v>
      </c>
    </row>
    <row r="31" spans="1:9">
      <c r="A31" s="34" t="s">
        <v>46</v>
      </c>
      <c r="G31" s="81">
        <f>8108.6-550.9</f>
        <v>7557.7000000000007</v>
      </c>
      <c r="H31" s="64"/>
      <c r="I31" s="99">
        <f>6103.9+I40</f>
        <v>5318.9</v>
      </c>
    </row>
    <row r="32" spans="1:9" ht="18.75" customHeight="1">
      <c r="A32" s="33"/>
      <c r="G32" s="65">
        <f>SUM(G30:G31)</f>
        <v>7843.6</v>
      </c>
      <c r="H32" s="63"/>
      <c r="I32" s="100">
        <f>SUM(I30:I31)</f>
        <v>5646.9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2999.5999999999967</v>
      </c>
      <c r="H34" s="63"/>
      <c r="I34" s="101">
        <f>+I27-I32</f>
        <v>4783.1999999999771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883.3</v>
      </c>
      <c r="H36" s="72"/>
      <c r="I36" s="92">
        <v>894.1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3882.8999999999969</v>
      </c>
      <c r="H38" s="58"/>
      <c r="I38" s="93">
        <f>SUM(I34:I36)</f>
        <v>5677.2999999999774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-550.9</v>
      </c>
      <c r="H40" s="63"/>
      <c r="I40" s="63">
        <v>-785</v>
      </c>
    </row>
    <row r="41" spans="1:10" hidden="1">
      <c r="A41" s="32" t="s">
        <v>63</v>
      </c>
      <c r="G41" s="63">
        <v>0</v>
      </c>
      <c r="H41" s="63"/>
      <c r="I41" s="63"/>
    </row>
    <row r="42" spans="1:10" ht="24.75" customHeight="1" thickBot="1">
      <c r="A42" s="30" t="s">
        <v>49</v>
      </c>
      <c r="G42" s="66">
        <f>SUM(G38:G41)</f>
        <v>3331.9999999999968</v>
      </c>
      <c r="H42" s="63"/>
      <c r="I42" s="102">
        <f>SUM(I38:I41)</f>
        <v>4892.2999999999774</v>
      </c>
    </row>
    <row r="43" spans="1:10" ht="14.4" thickTop="1">
      <c r="I43" s="103"/>
    </row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65</v>
      </c>
      <c r="G46" s="43" t="s">
        <v>67</v>
      </c>
      <c r="I46" s="43"/>
    </row>
    <row r="47" spans="1:10" ht="15" customHeight="1">
      <c r="A47" s="19" t="s">
        <v>60</v>
      </c>
      <c r="B47" s="19" t="s">
        <v>66</v>
      </c>
      <c r="C47" s="8"/>
      <c r="D47" s="8"/>
      <c r="E47" s="9"/>
      <c r="F47" s="8"/>
      <c r="G47" s="51" t="s">
        <v>68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2023-09-06T21:13:18Z</cp:lastPrinted>
  <dcterms:created xsi:type="dcterms:W3CDTF">2011-01-17T20:49:33Z</dcterms:created>
  <dcterms:modified xsi:type="dcterms:W3CDTF">2023-11-07T13:23:26Z</dcterms:modified>
</cp:coreProperties>
</file>