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dmiranda_cedeval_com/Documents/Documentos/De trabajo/Estados Financieros CEDEVAL/2023/Pagina web BVES/"/>
    </mc:Choice>
  </mc:AlternateContent>
  <xr:revisionPtr revIDLastSave="4" documentId="8_{66730266-713C-4521-BF0E-6C4DC402F809}" xr6:coauthVersionLast="47" xr6:coauthVersionMax="47" xr10:uidLastSave="{793CA0E9-EEDA-446C-9D10-1FFF66C613D2}"/>
  <bookViews>
    <workbookView xWindow="-110" yWindow="-110" windowWidth="19420" windowHeight="10300" xr2:uid="{4D930F52-E54B-4540-9D90-DDFFAD34232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2" i="1"/>
  <c r="C78" i="1"/>
  <c r="C77" i="1"/>
  <c r="C76" i="1"/>
  <c r="C75" i="1"/>
  <c r="C71" i="1"/>
  <c r="C70" i="1"/>
  <c r="C69" i="1"/>
  <c r="C68" i="1"/>
  <c r="C67" i="1"/>
  <c r="C66" i="1"/>
  <c r="C65" i="1"/>
  <c r="C64" i="1"/>
  <c r="C63" i="1"/>
  <c r="C59" i="1"/>
  <c r="C58" i="1"/>
  <c r="C57" i="1"/>
  <c r="C54" i="1"/>
  <c r="C43" i="1"/>
  <c r="C41" i="1"/>
  <c r="C39" i="1"/>
  <c r="C36" i="1"/>
  <c r="C31" i="1"/>
  <c r="C24" i="1"/>
  <c r="C16" i="1"/>
  <c r="C6" i="1"/>
  <c r="C84" i="1" l="1"/>
  <c r="C21" i="1"/>
  <c r="C74" i="1"/>
  <c r="C23" i="1"/>
  <c r="C62" i="1"/>
  <c r="C38" i="1"/>
  <c r="C35" i="1" s="1"/>
  <c r="C56" i="1"/>
  <c r="C47" i="1" l="1"/>
  <c r="C80" i="1"/>
  <c r="C95" i="1"/>
  <c r="C96" i="1"/>
  <c r="C98" i="1" l="1"/>
  <c r="C100" i="1" l="1"/>
</calcChain>
</file>

<file path=xl/sharedStrings.xml><?xml version="1.0" encoding="utf-8"?>
<sst xmlns="http://schemas.openxmlformats.org/spreadsheetml/2006/main" count="110" uniqueCount="92">
  <si>
    <t>CENTRAL DE DEPOSITO DE VALORES, S.A. DE C.V.</t>
  </si>
  <si>
    <t>BALANCE GENERAL AL 30 DE SEPTIEMBRE DE 2023</t>
  </si>
  <si>
    <t>(Cifras en US$)</t>
  </si>
  <si>
    <t>2023 SEPTIEMBRE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</si>
  <si>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</si>
  <si>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</si>
  <si>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</si>
  <si>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</si>
  <si>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</si>
  <si>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</si>
  <si>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</si>
  <si>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</si>
  <si>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</si>
  <si>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</si>
  <si>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</si>
  <si>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</si>
  <si>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</si>
  <si>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Inmuebles</t>
  </si>
  <si>
    <t>Cuentas por cobrar a largo plazo</t>
  </si>
  <si>
    <t>Activos intangibles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</si>
  <si>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</si>
  <si>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</si>
  <si>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</si>
  <si>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</si>
  <si>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</si>
  <si>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</si>
  <si>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</si>
  <si>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</si>
  <si>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Dividendos por pagar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</si>
  <si>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</si>
  <si>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</si>
  <si>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</si>
  <si>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</si>
  <si>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</si>
  <si>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</si>
  <si>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</si>
  <si>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</si>
  <si>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</si>
  <si>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</si>
  <si>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</si>
  <si>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</si>
  <si>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</si>
  <si>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</si>
  <si>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</si>
  <si>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ESTADO DE RESULTADO ACUMULADO  ENERO - DICIEMBRE 2023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</si>
  <si>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</si>
  <si>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</si>
  <si>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</si>
  <si>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</si>
  <si>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</si>
  <si>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</si>
  <si>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</si>
  <si>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</si>
  <si>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</si>
  <si>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</si>
  <si>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</si>
  <si>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</si>
  <si>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</si>
  <si>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</si>
  <si>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</si>
  <si>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</si>
  <si>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</si>
  <si>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</si>
  <si>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</si>
  <si>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</si>
  <si>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</si>
  <si>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</si>
  <si>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</si>
  <si>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</si>
  <si>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</si>
  <si>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</si>
  <si>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</si>
  <si>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</si>
  <si>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</si>
  <si>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</si>
  <si>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</si>
  <si>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</si>
  <si>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</si>
  <si>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</si>
  <si>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</si>
  <si>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</si>
  <si>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</si>
  <si>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</si>
  <si>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PROVISIÓN PARA INCOBRABILIDAD DE CUENTAS Y DOCUMENTOS POR COBRAR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</si>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</sst>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62"/>
      <name val="Calibri"/>
      <family val="2"/>
      <scheme val="minor"/>
    </font>
    <font>
      <b/>
      <sz val="12"/>
      <color indexed="62"/>
      <name val="Calibri"/>
      <family val="2"/>
      <scheme val="minor"/>
    </font>
    <font>
      <sz val="12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9" fontId="3" fillId="0" borderId="0" xfId="3" applyFont="1" applyBorder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4" fontId="3" fillId="0" borderId="0" xfId="0" applyNumberFormat="1" applyFont="1"/>
    <xf numFmtId="0" fontId="2" fillId="0" borderId="0" xfId="0" applyFont="1"/>
    <xf numFmtId="164" fontId="3" fillId="0" borderId="0" xfId="2" applyNumberFormat="1" applyFont="1" applyFill="1"/>
    <xf numFmtId="43" fontId="3" fillId="0" borderId="0" xfId="1" applyFont="1" applyFill="1"/>
    <xf numFmtId="43" fontId="2" fillId="0" borderId="0" xfId="1" applyFont="1" applyFill="1"/>
    <xf numFmtId="164" fontId="3" fillId="0" borderId="0" xfId="0" applyNumberFormat="1" applyFont="1"/>
    <xf numFmtId="0" fontId="3" fillId="0" borderId="0" xfId="0" quotePrefix="1" applyFont="1" applyAlignment="1">
      <alignment horizontal="left"/>
    </xf>
    <xf numFmtId="43" fontId="3" fillId="0" borderId="2" xfId="1" applyFont="1" applyFill="1" applyBorder="1"/>
    <xf numFmtId="4" fontId="5" fillId="0" borderId="0" xfId="0" applyNumberFormat="1" applyFont="1"/>
    <xf numFmtId="0" fontId="2" fillId="0" borderId="0" xfId="0" quotePrefix="1" applyFont="1" applyAlignment="1">
      <alignment horizontal="left"/>
    </xf>
    <xf numFmtId="43" fontId="3" fillId="0" borderId="0" xfId="1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43" fontId="3" fillId="0" borderId="0" xfId="0" applyNumberFormat="1" applyFont="1"/>
    <xf numFmtId="4" fontId="6" fillId="0" borderId="0" xfId="0" applyNumberFormat="1" applyFont="1"/>
    <xf numFmtId="43" fontId="2" fillId="0" borderId="2" xfId="1" applyFont="1" applyFill="1" applyBorder="1"/>
    <xf numFmtId="44" fontId="3" fillId="0" borderId="0" xfId="2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9" fontId="3" fillId="0" borderId="0" xfId="3" applyFont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3" fillId="0" borderId="0" xfId="0" applyFont="1" applyAlignment="1">
      <alignment horizontal="right"/>
    </xf>
    <xf numFmtId="0" fontId="7" fillId="0" borderId="0" xfId="0" applyFont="1"/>
    <xf numFmtId="164" fontId="7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lsadevaloresv-my.sharepoint.com/personal/dmiranda_cedeval_com/Documents/Documentos/De%20trabajo/Estados%20Financieros%20CEDEVAL/2023/CEDEVAL%20EEFF%20SEPTIEMBRE%202023%20V092023.xlsx" TargetMode="External"/><Relationship Id="rId1" Type="http://schemas.openxmlformats.org/officeDocument/2006/relationships/externalLinkPath" Target="/personal/dmiranda_cedeval_com/Documents/Documentos/De%20trabajo/Estados%20Financieros%20CEDEVAL/2023/CEDEVAL%20EEFF%20SEPTIEMBRE%202023%20V0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"/>
      <sheetName val="Pres Gto"/>
      <sheetName val="Pres Res"/>
      <sheetName val="Ing Real 22"/>
      <sheetName val="Gto Real 22"/>
      <sheetName val="Res Real 22"/>
      <sheetName val="Grafik (2)"/>
      <sheetName val="ER Pres"/>
      <sheetName val="Miles2"/>
      <sheetName val="ER ACUM PRES"/>
      <sheetName val="Acum"/>
      <sheetName val="INDICADORES FINANCIEROS"/>
      <sheetName val="GASTOS"/>
      <sheetName val="IN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O9">
            <v>1293644.76</v>
          </cell>
        </row>
        <row r="10">
          <cell r="O10">
            <v>13843.19</v>
          </cell>
        </row>
        <row r="11">
          <cell r="O11">
            <v>6000</v>
          </cell>
        </row>
        <row r="15">
          <cell r="O15">
            <v>95003.64</v>
          </cell>
        </row>
        <row r="16">
          <cell r="O16">
            <v>44542.720000000001</v>
          </cell>
        </row>
        <row r="17">
          <cell r="O17">
            <v>46689.910000000011</v>
          </cell>
        </row>
        <row r="18">
          <cell r="O18">
            <v>12772.5</v>
          </cell>
        </row>
        <row r="19">
          <cell r="O19">
            <v>493063.0199999999</v>
          </cell>
        </row>
        <row r="20">
          <cell r="O20">
            <v>58759.99</v>
          </cell>
        </row>
        <row r="21">
          <cell r="O21">
            <v>256830.22000000006</v>
          </cell>
        </row>
        <row r="22">
          <cell r="O22">
            <v>22276.38</v>
          </cell>
        </row>
        <row r="23">
          <cell r="O23">
            <v>3873.5499999999997</v>
          </cell>
        </row>
        <row r="26">
          <cell r="O26">
            <v>10448.779999999999</v>
          </cell>
        </row>
        <row r="27">
          <cell r="O27">
            <v>0</v>
          </cell>
        </row>
        <row r="28">
          <cell r="O28">
            <v>6630.7699999999986</v>
          </cell>
        </row>
        <row r="29">
          <cell r="O29">
            <v>0</v>
          </cell>
        </row>
        <row r="33">
          <cell r="O33">
            <v>114815.6</v>
          </cell>
        </row>
        <row r="36">
          <cell r="O36">
            <v>1298.2</v>
          </cell>
        </row>
        <row r="37">
          <cell r="O37">
            <v>649.84</v>
          </cell>
        </row>
        <row r="38">
          <cell r="O38">
            <v>0</v>
          </cell>
        </row>
        <row r="39">
          <cell r="O39">
            <v>1058.04</v>
          </cell>
        </row>
        <row r="40">
          <cell r="O40">
            <v>0</v>
          </cell>
        </row>
        <row r="41">
          <cell r="O41">
            <v>0</v>
          </cell>
        </row>
        <row r="43">
          <cell r="O43">
            <v>2247.73</v>
          </cell>
        </row>
        <row r="44">
          <cell r="O4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F61C-8304-4580-BA97-FF66D4596ED1}">
  <dimension ref="A1:J113"/>
  <sheetViews>
    <sheetView showGridLines="0" tabSelected="1" workbookViewId="0">
      <selection activeCell="D8" sqref="D8"/>
    </sheetView>
  </sheetViews>
  <sheetFormatPr baseColWidth="10" defaultColWidth="13.6328125" defaultRowHeight="15.5" x14ac:dyDescent="0.35"/>
  <cols>
    <col min="1" max="1" width="5.54296875" style="3" customWidth="1"/>
    <col min="2" max="2" width="56.36328125" style="3" customWidth="1"/>
    <col min="3" max="3" width="20.6328125" style="17" bestFit="1" customWidth="1"/>
    <col min="4" max="4" width="13.54296875" style="3" customWidth="1"/>
    <col min="5" max="6" width="14.26953125" style="3" bestFit="1" customWidth="1"/>
    <col min="7" max="16384" width="13.6328125" style="3"/>
  </cols>
  <sheetData>
    <row r="1" spans="1:6" ht="14.25" customHeight="1" x14ac:dyDescent="0.35">
      <c r="A1" s="1" t="s">
        <v>0</v>
      </c>
      <c r="B1" s="2"/>
      <c r="C1" s="2"/>
    </row>
    <row r="2" spans="1:6" ht="14.25" customHeight="1" x14ac:dyDescent="0.35">
      <c r="A2" s="4" t="s">
        <v>1</v>
      </c>
      <c r="B2" s="5"/>
      <c r="C2" s="5"/>
      <c r="D2" s="6"/>
    </row>
    <row r="3" spans="1:6" ht="14.25" customHeight="1" x14ac:dyDescent="0.35">
      <c r="A3" s="4" t="s">
        <v>2</v>
      </c>
      <c r="B3" s="7"/>
      <c r="C3" s="7"/>
      <c r="D3" s="6"/>
    </row>
    <row r="4" spans="1:6" ht="14.25" customHeight="1" thickBot="1" x14ac:dyDescent="0.4">
      <c r="A4" s="8"/>
      <c r="B4" s="9"/>
      <c r="C4" s="10" t="s">
        <v>3</v>
      </c>
      <c r="D4" s="12"/>
    </row>
    <row r="5" spans="1:6" ht="14.25" customHeight="1" x14ac:dyDescent="0.35">
      <c r="A5" s="13" t="s">
        <v>4</v>
      </c>
      <c r="C5" s="14"/>
      <c r="D5" s="6"/>
    </row>
    <row r="6" spans="1:6" ht="14.25" customHeight="1" x14ac:dyDescent="0.35">
      <c r="A6" s="13" t="s">
        <v>5</v>
      </c>
      <c r="C6" s="16">
        <f>SUM(C7:C15)</f>
        <v>2999745.47</v>
      </c>
      <c r="D6" s="6"/>
    </row>
    <row r="7" spans="1:6" ht="14.25" customHeight="1" x14ac:dyDescent="0.35">
      <c r="A7" s="13"/>
      <c r="B7" s="3" t="s">
        <v>6</v>
      </c>
      <c r="C7" s="15">
        <v>300</v>
      </c>
      <c r="D7" s="6"/>
      <c r="E7" s="17"/>
      <c r="F7" s="16"/>
    </row>
    <row r="8" spans="1:6" ht="14.25" customHeight="1" x14ac:dyDescent="0.35">
      <c r="A8" s="13"/>
      <c r="B8" s="18" t="s">
        <v>7</v>
      </c>
      <c r="C8" s="17">
        <v>313428.09999999998</v>
      </c>
      <c r="D8" s="6"/>
      <c r="F8" s="15"/>
    </row>
    <row r="9" spans="1:6" ht="14.25" customHeight="1" x14ac:dyDescent="0.35">
      <c r="A9" s="13"/>
      <c r="B9" s="4" t="s">
        <v>8</v>
      </c>
      <c r="C9" s="17">
        <v>75708.38</v>
      </c>
      <c r="D9" s="12"/>
      <c r="F9" s="17"/>
    </row>
    <row r="10" spans="1:6" ht="14.25" customHeight="1" x14ac:dyDescent="0.35">
      <c r="A10" s="13"/>
      <c r="B10" s="3" t="s">
        <v>9</v>
      </c>
      <c r="C10" s="17">
        <v>1983009.65</v>
      </c>
      <c r="D10" s="12"/>
      <c r="F10" s="17"/>
    </row>
    <row r="11" spans="1:6" ht="14.25" customHeight="1" x14ac:dyDescent="0.35">
      <c r="A11" s="13"/>
      <c r="B11" s="18" t="s">
        <v>10</v>
      </c>
      <c r="C11" s="17">
        <v>475704.89</v>
      </c>
      <c r="D11" s="12"/>
      <c r="F11" s="17"/>
    </row>
    <row r="12" spans="1:6" ht="14.25" customHeight="1" x14ac:dyDescent="0.35">
      <c r="A12" s="13"/>
      <c r="B12" s="18" t="s">
        <v>11</v>
      </c>
      <c r="C12" s="17">
        <v>1245.7</v>
      </c>
      <c r="D12" s="12"/>
      <c r="F12" s="17"/>
    </row>
    <row r="13" spans="1:6" ht="14.25" customHeight="1" x14ac:dyDescent="0.35">
      <c r="A13" s="13"/>
      <c r="B13" s="3" t="s">
        <v>12</v>
      </c>
      <c r="C13" s="17">
        <v>31346.89</v>
      </c>
      <c r="D13" s="12"/>
      <c r="F13" s="17"/>
    </row>
    <row r="14" spans="1:6" ht="14.25" customHeight="1" x14ac:dyDescent="0.35">
      <c r="A14" s="13"/>
      <c r="B14" s="3" t="s">
        <v>13</v>
      </c>
      <c r="C14" s="15">
        <v>32655.63</v>
      </c>
      <c r="D14" s="12"/>
      <c r="F14" s="17"/>
    </row>
    <row r="15" spans="1:6" ht="14.25" customHeight="1" x14ac:dyDescent="0.35">
      <c r="A15" s="13"/>
      <c r="B15" s="3" t="s">
        <v>14</v>
      </c>
      <c r="C15" s="19">
        <v>86346.23</v>
      </c>
      <c r="D15" s="20"/>
      <c r="F15" s="17"/>
    </row>
    <row r="16" spans="1:6" ht="14.25" customHeight="1" x14ac:dyDescent="0.35">
      <c r="A16" s="21" t="s">
        <v>15</v>
      </c>
      <c r="C16" s="16">
        <f>SUM(C17:C20)</f>
        <v>71643.179999999993</v>
      </c>
      <c r="D16" s="12"/>
      <c r="F16" s="22"/>
    </row>
    <row r="17" spans="1:10" ht="14.25" customHeight="1" x14ac:dyDescent="0.35">
      <c r="A17" s="13"/>
      <c r="B17" s="3" t="s">
        <v>16</v>
      </c>
      <c r="C17" s="15">
        <v>37862.39</v>
      </c>
      <c r="D17" s="12"/>
      <c r="F17" s="22"/>
    </row>
    <row r="18" spans="1:10" ht="14.25" customHeight="1" x14ac:dyDescent="0.35">
      <c r="A18" s="13"/>
      <c r="B18" s="3" t="s">
        <v>17</v>
      </c>
      <c r="C18" s="15">
        <v>0</v>
      </c>
      <c r="D18" s="12"/>
      <c r="F18" s="22"/>
    </row>
    <row r="19" spans="1:10" ht="14.25" customHeight="1" x14ac:dyDescent="0.35">
      <c r="A19" s="13"/>
      <c r="B19" s="3" t="s">
        <v>18</v>
      </c>
      <c r="C19" s="22">
        <v>0</v>
      </c>
      <c r="D19" s="12"/>
      <c r="F19" s="23"/>
    </row>
    <row r="20" spans="1:10" ht="13.5" customHeight="1" x14ac:dyDescent="0.35">
      <c r="A20" s="13"/>
      <c r="B20" s="3" t="s">
        <v>19</v>
      </c>
      <c r="C20" s="19">
        <v>33780.79</v>
      </c>
      <c r="D20" s="12"/>
      <c r="F20" s="22"/>
    </row>
    <row r="21" spans="1:10" ht="14.25" customHeight="1" thickBot="1" x14ac:dyDescent="0.4">
      <c r="A21" s="13"/>
      <c r="B21" s="13" t="s">
        <v>20</v>
      </c>
      <c r="C21" s="24">
        <f>C16+C6</f>
        <v>3071388.6500000004</v>
      </c>
      <c r="D21" s="20"/>
      <c r="E21" s="25"/>
      <c r="F21" s="22"/>
      <c r="G21" s="17"/>
    </row>
    <row r="22" spans="1:10" ht="14.25" customHeight="1" thickTop="1" x14ac:dyDescent="0.35">
      <c r="A22" s="13"/>
      <c r="C22" s="15"/>
      <c r="D22" s="20"/>
      <c r="F22" s="22"/>
    </row>
    <row r="23" spans="1:10" ht="14.25" customHeight="1" x14ac:dyDescent="0.35">
      <c r="A23" s="13" t="s">
        <v>21</v>
      </c>
      <c r="C23" s="16">
        <f>C24+C31</f>
        <v>259333.29</v>
      </c>
      <c r="D23" s="20"/>
      <c r="F23" s="22"/>
      <c r="H23" s="12"/>
      <c r="I23" s="12"/>
      <c r="J23" s="12"/>
    </row>
    <row r="24" spans="1:10" ht="14.25" customHeight="1" x14ac:dyDescent="0.35">
      <c r="A24" s="13" t="s">
        <v>22</v>
      </c>
      <c r="C24" s="23">
        <f>SUM(C25:C30)</f>
        <v>233731.32</v>
      </c>
      <c r="D24" s="12"/>
      <c r="F24" s="23"/>
      <c r="H24" s="12"/>
      <c r="I24" s="12"/>
      <c r="J24" s="12"/>
    </row>
    <row r="25" spans="1:10" ht="14.25" customHeight="1" x14ac:dyDescent="0.35">
      <c r="A25" s="13"/>
      <c r="B25" s="3" t="s">
        <v>23</v>
      </c>
      <c r="C25" s="22">
        <v>1039.32</v>
      </c>
      <c r="D25" s="12"/>
      <c r="F25" s="22"/>
      <c r="H25" s="12"/>
      <c r="I25" s="12"/>
      <c r="J25" s="12"/>
    </row>
    <row r="26" spans="1:10" ht="14.25" customHeight="1" x14ac:dyDescent="0.35">
      <c r="A26" s="13"/>
      <c r="B26" s="18" t="s">
        <v>24</v>
      </c>
      <c r="C26" s="15">
        <v>18072.03</v>
      </c>
      <c r="D26" s="26"/>
      <c r="E26" s="17"/>
      <c r="F26" s="23"/>
      <c r="H26" s="12"/>
      <c r="I26" s="12"/>
      <c r="J26" s="12"/>
    </row>
    <row r="27" spans="1:10" ht="14.25" customHeight="1" x14ac:dyDescent="0.35">
      <c r="A27" s="13"/>
      <c r="B27" s="3" t="s">
        <v>25</v>
      </c>
      <c r="C27" s="17">
        <v>76970.789999999994</v>
      </c>
      <c r="D27" s="12"/>
      <c r="F27" s="23"/>
      <c r="H27" s="12"/>
      <c r="I27" s="12"/>
      <c r="J27" s="12"/>
    </row>
    <row r="28" spans="1:10" ht="14.25" customHeight="1" x14ac:dyDescent="0.35">
      <c r="A28" s="13"/>
      <c r="B28" s="3" t="s">
        <v>26</v>
      </c>
      <c r="C28" s="15">
        <v>24680.85</v>
      </c>
      <c r="D28" s="12"/>
      <c r="F28" s="17"/>
      <c r="H28" s="12"/>
      <c r="I28" s="12"/>
      <c r="J28" s="12"/>
    </row>
    <row r="29" spans="1:10" ht="14.25" customHeight="1" x14ac:dyDescent="0.35">
      <c r="A29" s="13"/>
      <c r="B29" s="3" t="s">
        <v>27</v>
      </c>
      <c r="C29" s="15">
        <v>110034.33</v>
      </c>
      <c r="D29" s="12"/>
      <c r="E29" s="17"/>
      <c r="F29" s="22"/>
      <c r="H29" s="12"/>
      <c r="I29" s="12"/>
      <c r="J29" s="12"/>
    </row>
    <row r="30" spans="1:10" ht="14.25" customHeight="1" x14ac:dyDescent="0.35">
      <c r="A30" s="13"/>
      <c r="B30" s="3" t="s">
        <v>28</v>
      </c>
      <c r="C30" s="15">
        <v>2934</v>
      </c>
      <c r="D30" s="12"/>
      <c r="E30" s="17"/>
      <c r="F30" s="22"/>
      <c r="H30" s="12"/>
      <c r="I30" s="12"/>
      <c r="J30" s="12"/>
    </row>
    <row r="31" spans="1:10" ht="14.25" customHeight="1" x14ac:dyDescent="0.35">
      <c r="A31" s="13" t="s">
        <v>29</v>
      </c>
      <c r="C31" s="27">
        <f>SUM(C32:C33)</f>
        <v>25601.97</v>
      </c>
      <c r="D31" s="12"/>
      <c r="F31" s="22"/>
      <c r="H31" s="12"/>
      <c r="I31" s="12"/>
      <c r="J31" s="12"/>
    </row>
    <row r="32" spans="1:10" ht="14.25" customHeight="1" x14ac:dyDescent="0.35">
      <c r="A32" s="13"/>
      <c r="B32" s="3" t="s">
        <v>30</v>
      </c>
      <c r="C32" s="15">
        <v>0</v>
      </c>
      <c r="D32" s="12"/>
      <c r="F32" s="17"/>
      <c r="H32" s="12"/>
      <c r="I32" s="12"/>
      <c r="J32" s="12"/>
    </row>
    <row r="33" spans="1:10" ht="14.25" customHeight="1" x14ac:dyDescent="0.35">
      <c r="A33" s="13"/>
      <c r="B33" s="18" t="s">
        <v>31</v>
      </c>
      <c r="C33" s="19">
        <v>25601.97</v>
      </c>
      <c r="D33" s="12"/>
      <c r="F33" s="22"/>
      <c r="H33" s="12"/>
      <c r="I33" s="12"/>
      <c r="J33" s="12"/>
    </row>
    <row r="34" spans="1:10" ht="14.25" customHeight="1" x14ac:dyDescent="0.35">
      <c r="A34" s="13"/>
      <c r="C34" s="15"/>
      <c r="D34" s="12"/>
      <c r="F34" s="22"/>
      <c r="H34" s="12"/>
      <c r="I34" s="12"/>
      <c r="J34" s="12"/>
    </row>
    <row r="35" spans="1:10" ht="14.25" customHeight="1" x14ac:dyDescent="0.35">
      <c r="A35" s="13" t="s">
        <v>32</v>
      </c>
      <c r="C35" s="16">
        <f>C36+C38+C43+C41</f>
        <v>2812055.3600000003</v>
      </c>
      <c r="D35" s="12"/>
      <c r="F35" s="23"/>
      <c r="H35" s="12"/>
      <c r="I35" s="12"/>
      <c r="J35" s="12"/>
    </row>
    <row r="36" spans="1:10" ht="14.25" customHeight="1" x14ac:dyDescent="0.35">
      <c r="A36" s="13" t="s">
        <v>33</v>
      </c>
      <c r="C36" s="16">
        <f>SUM(C37:C37)</f>
        <v>2000000</v>
      </c>
      <c r="D36" s="12"/>
      <c r="F36" s="22"/>
    </row>
    <row r="37" spans="1:10" ht="14.25" customHeight="1" x14ac:dyDescent="0.35">
      <c r="A37" s="13"/>
      <c r="B37" s="3" t="s">
        <v>34</v>
      </c>
      <c r="C37" s="15">
        <v>2000000</v>
      </c>
      <c r="D37" s="12"/>
      <c r="F37" s="22"/>
    </row>
    <row r="38" spans="1:10" ht="14.25" customHeight="1" x14ac:dyDescent="0.35">
      <c r="A38" s="13" t="s">
        <v>35</v>
      </c>
      <c r="C38" s="16">
        <f>SUM(C39:C40)</f>
        <v>486618.12</v>
      </c>
      <c r="D38" s="12"/>
      <c r="F38" s="22"/>
    </row>
    <row r="39" spans="1:10" ht="14.25" customHeight="1" x14ac:dyDescent="0.35">
      <c r="A39" s="13"/>
      <c r="B39" s="3" t="s">
        <v>36</v>
      </c>
      <c r="C39" s="22">
        <f>296627.55+34792.21</f>
        <v>331419.76</v>
      </c>
      <c r="D39" s="12"/>
      <c r="F39" s="23"/>
    </row>
    <row r="40" spans="1:10" ht="14.25" customHeight="1" x14ac:dyDescent="0.35">
      <c r="A40" s="13"/>
      <c r="B40" s="3" t="s">
        <v>37</v>
      </c>
      <c r="C40" s="22">
        <v>155198.35999999999</v>
      </c>
      <c r="D40" s="12"/>
      <c r="F40" s="23"/>
    </row>
    <row r="41" spans="1:10" ht="14.25" customHeight="1" x14ac:dyDescent="0.35">
      <c r="A41" s="13" t="s">
        <v>38</v>
      </c>
      <c r="C41" s="16">
        <f>SUM(C42:C42)</f>
        <v>-44105.17</v>
      </c>
      <c r="D41" s="12"/>
      <c r="F41" s="22"/>
    </row>
    <row r="42" spans="1:10" ht="14.25" customHeight="1" x14ac:dyDescent="0.35">
      <c r="A42" s="13"/>
      <c r="B42" s="3" t="s">
        <v>39</v>
      </c>
      <c r="C42" s="22">
        <v>-44105.17</v>
      </c>
      <c r="D42" s="12"/>
      <c r="F42" s="23"/>
    </row>
    <row r="43" spans="1:10" ht="14.25" customHeight="1" x14ac:dyDescent="0.35">
      <c r="A43" s="13" t="s">
        <v>40</v>
      </c>
      <c r="C43" s="16">
        <f>+C45+C44</f>
        <v>369542.41</v>
      </c>
      <c r="D43" s="26"/>
      <c r="F43" s="22"/>
    </row>
    <row r="44" spans="1:10" ht="14.25" customHeight="1" x14ac:dyDescent="0.35">
      <c r="A44" s="13"/>
      <c r="B44" s="18" t="s">
        <v>41</v>
      </c>
      <c r="C44" s="15">
        <v>90392.99</v>
      </c>
      <c r="D44" s="12"/>
      <c r="E44" s="25"/>
      <c r="F44" s="22"/>
    </row>
    <row r="45" spans="1:10" ht="14.25" customHeight="1" x14ac:dyDescent="0.35">
      <c r="A45" s="13"/>
      <c r="B45" s="3" t="s">
        <v>42</v>
      </c>
      <c r="C45" s="19">
        <v>279149.42</v>
      </c>
      <c r="D45" s="12"/>
      <c r="E45" s="17"/>
      <c r="F45" s="23"/>
    </row>
    <row r="46" spans="1:10" ht="14.25" customHeight="1" x14ac:dyDescent="0.35">
      <c r="A46" s="13"/>
      <c r="C46" s="15"/>
      <c r="D46" s="12"/>
      <c r="F46" s="22"/>
    </row>
    <row r="47" spans="1:10" ht="14.25" customHeight="1" thickBot="1" x14ac:dyDescent="0.4">
      <c r="A47" s="13"/>
      <c r="B47" s="13" t="s">
        <v>43</v>
      </c>
      <c r="C47" s="24">
        <f>C35+C23</f>
        <v>3071388.6500000004</v>
      </c>
      <c r="D47" s="12"/>
      <c r="E47" s="28"/>
      <c r="F47" s="23"/>
    </row>
    <row r="48" spans="1:10" ht="14.25" customHeight="1" thickTop="1" x14ac:dyDescent="0.35">
      <c r="A48" s="13"/>
      <c r="C48" s="15"/>
      <c r="D48" s="12"/>
      <c r="F48" s="22"/>
      <c r="G48" s="17"/>
    </row>
    <row r="49" spans="1:7" ht="14.25" customHeight="1" x14ac:dyDescent="0.35">
      <c r="A49" s="13"/>
      <c r="C49" s="15"/>
      <c r="D49" s="12"/>
      <c r="F49" s="22"/>
      <c r="G49" s="17"/>
    </row>
    <row r="51" spans="1:7" ht="14.25" customHeight="1" x14ac:dyDescent="0.35">
      <c r="A51" s="1" t="s">
        <v>0</v>
      </c>
      <c r="B51" s="2"/>
      <c r="C51" s="2"/>
    </row>
    <row r="52" spans="1:7" ht="14.25" customHeight="1" x14ac:dyDescent="0.35">
      <c r="A52" s="4" t="s">
        <v>44</v>
      </c>
      <c r="B52" s="5"/>
      <c r="C52" s="5"/>
    </row>
    <row r="53" spans="1:7" ht="14.25" customHeight="1" x14ac:dyDescent="0.35">
      <c r="A53" s="7"/>
      <c r="B53" s="29" t="s">
        <v>2</v>
      </c>
      <c r="C53" s="29"/>
    </row>
    <row r="54" spans="1:7" ht="14.25" customHeight="1" thickBot="1" x14ac:dyDescent="0.4">
      <c r="A54" s="8"/>
      <c r="B54" s="9"/>
      <c r="C54" s="11" t="str">
        <f>C4</f>
        <v>2023 SEPTIEMBRE</v>
      </c>
    </row>
    <row r="56" spans="1:7" ht="14.25" customHeight="1" x14ac:dyDescent="0.35">
      <c r="A56" s="1" t="s">
        <v>45</v>
      </c>
      <c r="B56" s="1" t="s">
        <v>46</v>
      </c>
      <c r="C56" s="30">
        <f>SUM(C57:C59)</f>
        <v>1313487.95</v>
      </c>
      <c r="E56" s="17"/>
      <c r="F56" s="31"/>
    </row>
    <row r="57" spans="1:7" ht="14.25" customHeight="1" x14ac:dyDescent="0.35">
      <c r="A57" s="4" t="s">
        <v>47</v>
      </c>
      <c r="B57" s="18" t="s">
        <v>48</v>
      </c>
      <c r="C57" s="17">
        <f>'[1]R Msual'!O9</f>
        <v>1293644.76</v>
      </c>
    </row>
    <row r="58" spans="1:7" ht="14.25" customHeight="1" x14ac:dyDescent="0.35">
      <c r="A58" s="4" t="s">
        <v>49</v>
      </c>
      <c r="B58" s="4" t="s">
        <v>50</v>
      </c>
      <c r="C58" s="17">
        <f>'[1]R Msual'!O10</f>
        <v>13843.19</v>
      </c>
    </row>
    <row r="59" spans="1:7" ht="14.25" customHeight="1" x14ac:dyDescent="0.35">
      <c r="A59" s="4" t="s">
        <v>51</v>
      </c>
      <c r="B59" s="4" t="s">
        <v>52</v>
      </c>
      <c r="C59" s="17">
        <f>'[1]R Msual'!O11</f>
        <v>6000</v>
      </c>
    </row>
    <row r="60" spans="1:7" ht="14.25" customHeight="1" x14ac:dyDescent="0.35">
      <c r="A60" s="18" t="s">
        <v>53</v>
      </c>
      <c r="B60" s="4" t="s">
        <v>54</v>
      </c>
      <c r="C60" s="17">
        <v>0</v>
      </c>
    </row>
    <row r="61" spans="1:7" ht="14.25" customHeight="1" x14ac:dyDescent="0.35"/>
    <row r="62" spans="1:7" ht="14.25" customHeight="1" x14ac:dyDescent="0.35">
      <c r="A62" s="1" t="s">
        <v>45</v>
      </c>
      <c r="B62" s="1" t="s">
        <v>55</v>
      </c>
      <c r="C62" s="30">
        <f>SUM(C63:C71)</f>
        <v>1033811.93</v>
      </c>
      <c r="E62" s="17"/>
      <c r="F62" s="31"/>
    </row>
    <row r="63" spans="1:7" ht="14.25" customHeight="1" x14ac:dyDescent="0.35">
      <c r="A63" s="4" t="s">
        <v>47</v>
      </c>
      <c r="B63" s="4" t="s">
        <v>56</v>
      </c>
      <c r="C63" s="17">
        <f>'[1]R Msual'!O15</f>
        <v>95003.64</v>
      </c>
    </row>
    <row r="64" spans="1:7" ht="14.25" customHeight="1" x14ac:dyDescent="0.35">
      <c r="A64" s="4" t="s">
        <v>49</v>
      </c>
      <c r="B64" s="4" t="s">
        <v>57</v>
      </c>
      <c r="C64" s="17">
        <f>'[1]R Msual'!O16</f>
        <v>44542.720000000001</v>
      </c>
    </row>
    <row r="65" spans="1:6" ht="14.25" customHeight="1" x14ac:dyDescent="0.35">
      <c r="A65" s="4" t="s">
        <v>51</v>
      </c>
      <c r="B65" s="4" t="s">
        <v>58</v>
      </c>
      <c r="C65" s="17">
        <f>'[1]R Msual'!O17</f>
        <v>46689.910000000011</v>
      </c>
      <c r="F65" s="17"/>
    </row>
    <row r="66" spans="1:6" ht="14.25" customHeight="1" x14ac:dyDescent="0.35">
      <c r="A66" s="4" t="s">
        <v>53</v>
      </c>
      <c r="B66" s="4" t="s">
        <v>59</v>
      </c>
      <c r="C66" s="17">
        <f>'[1]R Msual'!O18</f>
        <v>12772.5</v>
      </c>
    </row>
    <row r="67" spans="1:6" ht="14.25" customHeight="1" x14ac:dyDescent="0.35">
      <c r="A67" s="4" t="s">
        <v>60</v>
      </c>
      <c r="B67" s="4" t="s">
        <v>61</v>
      </c>
      <c r="C67" s="17">
        <f>'[1]R Msual'!O19</f>
        <v>493063.0199999999</v>
      </c>
      <c r="D67" s="17"/>
    </row>
    <row r="68" spans="1:6" ht="14.25" customHeight="1" x14ac:dyDescent="0.35">
      <c r="A68" s="4" t="s">
        <v>62</v>
      </c>
      <c r="B68" s="4" t="s">
        <v>63</v>
      </c>
      <c r="C68" s="17">
        <f>'[1]R Msual'!O20</f>
        <v>58759.99</v>
      </c>
      <c r="D68" s="17"/>
    </row>
    <row r="69" spans="1:6" ht="14.25" customHeight="1" x14ac:dyDescent="0.35">
      <c r="A69" s="4" t="s">
        <v>64</v>
      </c>
      <c r="B69" s="4" t="s">
        <v>65</v>
      </c>
      <c r="C69" s="17">
        <f>'[1]R Msual'!O21</f>
        <v>256830.22000000006</v>
      </c>
      <c r="D69" s="17"/>
    </row>
    <row r="70" spans="1:6" ht="14.25" customHeight="1" x14ac:dyDescent="0.35">
      <c r="A70" s="4" t="s">
        <v>66</v>
      </c>
      <c r="B70" s="4" t="s">
        <v>67</v>
      </c>
      <c r="C70" s="17">
        <f>'[1]R Msual'!O22</f>
        <v>22276.38</v>
      </c>
      <c r="D70" s="17"/>
    </row>
    <row r="71" spans="1:6" ht="14.25" customHeight="1" x14ac:dyDescent="0.35">
      <c r="A71" s="4" t="s">
        <v>68</v>
      </c>
      <c r="B71" s="4" t="s">
        <v>69</v>
      </c>
      <c r="C71" s="17">
        <f>'[1]R Msual'!O23</f>
        <v>3873.5499999999997</v>
      </c>
      <c r="D71" s="17"/>
    </row>
    <row r="72" spans="1:6" ht="14.25" customHeight="1" x14ac:dyDescent="0.35">
      <c r="A72" s="4"/>
      <c r="B72" s="4"/>
    </row>
    <row r="73" spans="1:6" ht="14.25" customHeight="1" x14ac:dyDescent="0.35">
      <c r="A73" s="4"/>
      <c r="B73" s="4"/>
    </row>
    <row r="74" spans="1:6" ht="14.25" customHeight="1" x14ac:dyDescent="0.35">
      <c r="A74" s="1" t="s">
        <v>45</v>
      </c>
      <c r="B74" s="1" t="s">
        <v>70</v>
      </c>
      <c r="C74" s="30">
        <f>SUM(C75:C78)</f>
        <v>17079.549999999996</v>
      </c>
    </row>
    <row r="75" spans="1:6" ht="14.25" customHeight="1" x14ac:dyDescent="0.35">
      <c r="A75" s="4" t="s">
        <v>47</v>
      </c>
      <c r="B75" s="18" t="s">
        <v>71</v>
      </c>
      <c r="C75" s="17">
        <f>'[1]R Msual'!O26</f>
        <v>10448.779999999999</v>
      </c>
    </row>
    <row r="76" spans="1:6" ht="14.25" customHeight="1" x14ac:dyDescent="0.35">
      <c r="A76" s="4" t="s">
        <v>49</v>
      </c>
      <c r="B76" s="4" t="s">
        <v>72</v>
      </c>
      <c r="C76" s="17">
        <f>'[1]R Msual'!O27</f>
        <v>0</v>
      </c>
    </row>
    <row r="77" spans="1:6" ht="14.25" customHeight="1" x14ac:dyDescent="0.35">
      <c r="A77" s="4" t="s">
        <v>51</v>
      </c>
      <c r="B77" s="4" t="s">
        <v>73</v>
      </c>
      <c r="C77" s="17">
        <f>'[1]R Msual'!O28</f>
        <v>6630.7699999999986</v>
      </c>
    </row>
    <row r="78" spans="1:6" ht="14.25" customHeight="1" x14ac:dyDescent="0.35">
      <c r="A78" s="4"/>
      <c r="B78" s="4"/>
      <c r="C78" s="17">
        <f>'[1]R Msual'!O29</f>
        <v>0</v>
      </c>
    </row>
    <row r="79" spans="1:6" ht="14.25" customHeight="1" x14ac:dyDescent="0.35">
      <c r="A79" s="4"/>
      <c r="B79" s="4"/>
    </row>
    <row r="80" spans="1:6" ht="14.25" customHeight="1" thickBot="1" x14ac:dyDescent="0.4">
      <c r="A80" s="4"/>
      <c r="B80" s="1" t="s">
        <v>74</v>
      </c>
      <c r="C80" s="32">
        <f>C56-C62-C74</f>
        <v>262596.46999999991</v>
      </c>
    </row>
    <row r="81" spans="1:10" ht="14.25" customHeight="1" thickTop="1" x14ac:dyDescent="0.35">
      <c r="A81" s="4"/>
      <c r="B81" s="1"/>
    </row>
    <row r="82" spans="1:10" ht="14.25" customHeight="1" x14ac:dyDescent="0.35">
      <c r="A82" s="4" t="s">
        <v>75</v>
      </c>
      <c r="B82" s="1" t="s">
        <v>76</v>
      </c>
      <c r="C82" s="30">
        <f>'[1]R Msual'!O33</f>
        <v>114815.6</v>
      </c>
    </row>
    <row r="83" spans="1:10" ht="14.25" customHeight="1" x14ac:dyDescent="0.35">
      <c r="A83" s="4"/>
      <c r="B83" s="4"/>
    </row>
    <row r="84" spans="1:10" ht="14.25" customHeight="1" x14ac:dyDescent="0.35">
      <c r="A84" s="4" t="s">
        <v>75</v>
      </c>
      <c r="B84" s="1" t="s">
        <v>77</v>
      </c>
      <c r="C84" s="30">
        <f>SUM(C85:C90)</f>
        <v>3006.08</v>
      </c>
    </row>
    <row r="85" spans="1:10" ht="14.25" customHeight="1" x14ac:dyDescent="0.35">
      <c r="A85" s="4" t="s">
        <v>47</v>
      </c>
      <c r="B85" s="4" t="s">
        <v>78</v>
      </c>
      <c r="C85" s="17">
        <f>'[1]R Msual'!O36</f>
        <v>1298.2</v>
      </c>
    </row>
    <row r="86" spans="1:10" ht="14.25" customHeight="1" x14ac:dyDescent="0.35">
      <c r="A86" s="4" t="s">
        <v>49</v>
      </c>
      <c r="B86" s="4" t="s">
        <v>79</v>
      </c>
      <c r="C86" s="17">
        <f>'[1]R Msual'!O37</f>
        <v>649.84</v>
      </c>
    </row>
    <row r="87" spans="1:10" ht="14.25" customHeight="1" x14ac:dyDescent="0.35">
      <c r="A87" s="4" t="s">
        <v>51</v>
      </c>
      <c r="B87" s="4" t="s">
        <v>80</v>
      </c>
      <c r="C87" s="17">
        <f>'[1]R Msual'!O38</f>
        <v>0</v>
      </c>
    </row>
    <row r="88" spans="1:10" ht="14.25" customHeight="1" x14ac:dyDescent="0.35">
      <c r="A88" s="4" t="s">
        <v>53</v>
      </c>
      <c r="B88" s="4" t="s">
        <v>81</v>
      </c>
      <c r="C88" s="17">
        <f>'[1]R Msual'!O39</f>
        <v>1058.04</v>
      </c>
    </row>
    <row r="89" spans="1:10" ht="14.25" customHeight="1" x14ac:dyDescent="0.35">
      <c r="A89" s="4" t="s">
        <v>60</v>
      </c>
      <c r="B89" s="4" t="s">
        <v>82</v>
      </c>
      <c r="C89" s="17">
        <f>'[1]R Msual'!O40</f>
        <v>0</v>
      </c>
    </row>
    <row r="90" spans="1:10" ht="14.25" customHeight="1" x14ac:dyDescent="0.35">
      <c r="A90" s="4" t="s">
        <v>62</v>
      </c>
      <c r="B90" s="4" t="s">
        <v>83</v>
      </c>
      <c r="C90" s="17">
        <f>'[1]R Msual'!O41</f>
        <v>0</v>
      </c>
      <c r="D90" s="13"/>
      <c r="E90" s="13"/>
      <c r="F90" s="13"/>
      <c r="G90" s="13"/>
      <c r="H90" s="13"/>
      <c r="I90" s="13"/>
      <c r="J90" s="13"/>
    </row>
    <row r="91" spans="1:10" ht="14.25" customHeight="1" x14ac:dyDescent="0.35">
      <c r="A91" s="1" t="s">
        <v>84</v>
      </c>
      <c r="B91" s="1" t="s">
        <v>85</v>
      </c>
      <c r="C91" s="30">
        <f>'[1]R Msual'!O43</f>
        <v>2247.73</v>
      </c>
      <c r="D91" s="13"/>
      <c r="E91" s="13"/>
      <c r="F91" s="13"/>
      <c r="G91" s="13"/>
      <c r="H91" s="13"/>
      <c r="I91" s="13"/>
      <c r="J91" s="13"/>
    </row>
    <row r="92" spans="1:10" ht="14.25" customHeight="1" x14ac:dyDescent="0.35">
      <c r="A92" s="1" t="s">
        <v>86</v>
      </c>
      <c r="B92" s="1" t="s">
        <v>87</v>
      </c>
      <c r="C92" s="17">
        <f>'[1]R Msual'!O44</f>
        <v>0</v>
      </c>
      <c r="D92" s="13"/>
      <c r="E92" s="13"/>
      <c r="F92" s="13"/>
      <c r="G92" s="13"/>
      <c r="H92" s="13"/>
      <c r="I92" s="13"/>
      <c r="J92" s="13"/>
    </row>
    <row r="93" spans="1:10" ht="14.25" customHeight="1" x14ac:dyDescent="0.35">
      <c r="A93" s="1"/>
      <c r="B93" s="1" t="s">
        <v>88</v>
      </c>
      <c r="C93" s="30">
        <v>97504.3</v>
      </c>
    </row>
    <row r="94" spans="1:10" ht="14.25" customHeight="1" x14ac:dyDescent="0.35">
      <c r="A94" s="4"/>
      <c r="B94" s="4"/>
    </row>
    <row r="95" spans="1:10" ht="14.25" customHeight="1" x14ac:dyDescent="0.35">
      <c r="A95" s="4"/>
      <c r="B95" s="21" t="s">
        <v>89</v>
      </c>
      <c r="C95" s="33">
        <f>C56+C82+C91+C92</f>
        <v>1430551.28</v>
      </c>
    </row>
    <row r="96" spans="1:10" ht="14.25" customHeight="1" x14ac:dyDescent="0.35">
      <c r="A96" s="4"/>
      <c r="B96" s="21" t="s">
        <v>90</v>
      </c>
      <c r="C96" s="33">
        <f>C62+C74+C84+C92+C93</f>
        <v>1151401.8600000001</v>
      </c>
    </row>
    <row r="97" spans="1:10" ht="14.25" customHeight="1" x14ac:dyDescent="0.35">
      <c r="A97" s="1"/>
      <c r="B97" s="1"/>
      <c r="E97" s="17"/>
      <c r="F97" s="31"/>
    </row>
    <row r="98" spans="1:10" ht="14.25" customHeight="1" thickBot="1" x14ac:dyDescent="0.4">
      <c r="A98" s="4"/>
      <c r="B98" s="21" t="s">
        <v>91</v>
      </c>
      <c r="C98" s="34">
        <f>C95-C96</f>
        <v>279149.41999999993</v>
      </c>
    </row>
    <row r="99" spans="1:10" ht="14.25" customHeight="1" thickTop="1" x14ac:dyDescent="0.35">
      <c r="B99" s="35"/>
    </row>
    <row r="100" spans="1:10" ht="14.25" customHeight="1" x14ac:dyDescent="0.35">
      <c r="B100" s="36"/>
      <c r="C100" s="17">
        <f>C98-C45</f>
        <v>0</v>
      </c>
    </row>
    <row r="101" spans="1:10" ht="14.25" customHeight="1" x14ac:dyDescent="0.35">
      <c r="B101" s="36"/>
      <c r="C101" s="37"/>
    </row>
    <row r="102" spans="1:10" ht="14.25" customHeight="1" x14ac:dyDescent="0.35">
      <c r="B102" s="36"/>
      <c r="C102" s="37"/>
    </row>
    <row r="107" spans="1:10" ht="14.25" customHeight="1" x14ac:dyDescent="0.35"/>
    <row r="111" spans="1:10" s="13" customFormat="1" ht="14.25" customHeight="1" x14ac:dyDescent="0.35">
      <c r="A111" s="3"/>
      <c r="B111" s="3"/>
      <c r="C111" s="17"/>
      <c r="D111" s="3"/>
      <c r="E111" s="3"/>
      <c r="F111" s="3"/>
      <c r="G111" s="3"/>
      <c r="H111" s="3"/>
      <c r="I111" s="3"/>
      <c r="J111" s="3"/>
    </row>
    <row r="112" spans="1:10" s="13" customFormat="1" ht="14.25" customHeight="1" x14ac:dyDescent="0.35">
      <c r="A112" s="3"/>
      <c r="B112" s="3"/>
      <c r="C112" s="17"/>
      <c r="D112" s="3"/>
      <c r="E112" s="3"/>
      <c r="F112" s="3"/>
      <c r="G112" s="3"/>
      <c r="H112" s="3"/>
      <c r="I112" s="3"/>
      <c r="J112" s="3"/>
    </row>
    <row r="113" spans="1:10" s="13" customFormat="1" ht="14.25" customHeight="1" x14ac:dyDescent="0.35">
      <c r="A113" s="3"/>
      <c r="B113" s="3"/>
      <c r="C113" s="17"/>
      <c r="D113" s="3"/>
      <c r="E113" s="3"/>
      <c r="F113" s="3"/>
      <c r="G113" s="3"/>
      <c r="H113" s="3"/>
      <c r="I113" s="3"/>
      <c r="J113" s="3"/>
    </row>
  </sheetData>
  <sheetProtection algorithmName="SHA-512" hashValue="NKGgdMfaBV6hMYoD7IbSaZ7hilMop8ycXM9WsqNcSoKq7jTIfmAIrGSZJovKhsQUma8kRxRpIb+D/gXbdV50Dg==" saltValue="EUpXHmxdB/cuqlR4+i/cGg==" spinCount="100000" sheet="1" objects="1" scenarios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Diego Miranda</cp:lastModifiedBy>
  <cp:lastPrinted>2023-10-30T21:54:55Z</cp:lastPrinted>
  <dcterms:created xsi:type="dcterms:W3CDTF">2023-10-30T21:52:41Z</dcterms:created>
  <dcterms:modified xsi:type="dcterms:W3CDTF">2023-10-30T21:57:17Z</dcterms:modified>
</cp:coreProperties>
</file>