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_melendez\Documents\2023\septiembre\"/>
    </mc:Choice>
  </mc:AlternateContent>
  <xr:revisionPtr revIDLastSave="0" documentId="13_ncr:1_{C57E125C-D065-40B5-81B6-96ED6D1921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3" i="1" l="1"/>
  <c r="O101" i="1" l="1"/>
  <c r="O116" i="1" s="1"/>
  <c r="M124" i="1"/>
  <c r="M123" i="1"/>
  <c r="M47" i="1"/>
  <c r="O122" i="1" l="1"/>
  <c r="O6" i="1"/>
  <c r="O20" i="1"/>
  <c r="O59" i="1"/>
  <c r="M89" i="1"/>
  <c r="M39" i="1"/>
  <c r="O34" i="1" s="1"/>
  <c r="M81" i="1"/>
  <c r="M70" i="1"/>
  <c r="M64" i="1"/>
  <c r="O79" i="1" l="1"/>
  <c r="O51" i="1"/>
  <c r="O63" i="1"/>
  <c r="O100" i="1" l="1"/>
  <c r="O121" i="1" s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<sst xmlns="http://schemas.openxmlformats.org/spreadsheetml/2006/main" count="124" uniqueCount="114">
  <si>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</si>
  <si>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</si>
  <si>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</si>
  <si>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</si>
  <si>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</si>
  <si>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</si>
  <si>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</si>
  <si>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</si>
  <si>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</si>
  <si>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</si>
  <si>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</si>
  <si>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</si>
  <si>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</si>
  <si>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</si>
  <si>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</si>
  <si>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</si>
  <si>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</si>
  <si>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</si>
  <si>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</si>
  <si>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</si>
  <si>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</si>
  <si>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</si>
  <si>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</si>
  <si>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</si>
  <si>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</si>
  <si>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</si>
  <si>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</si>
  <si>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</si>
  <si>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</si>
  <si>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</si>
  <si>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</si>
  <si>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</si>
  <si>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</si>
  <si>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</si>
  <si>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</si>
  <si>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</si>
  <si>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</si>
  <si>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</si>
  <si>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</si>
  <si>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</si>
  <si>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</si>
  <si>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</si>
  <si>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</si>
  <si>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</si>
  <si>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</si>
  <si>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</si>
  <si>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</si>
  <si>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</si>
  <si>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</si>
  <si>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</si>
  <si>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</si>
  <si>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</si>
  <si>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</si>
  <si>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</si>
  <si>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</si>
  <si>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</si>
  <si>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</si>
  <si>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</si>
  <si>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</si>
  <si>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</si>
  <si>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</si>
  <si>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</si>
  <si>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</si>
  <si>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</si>
  <si>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</si>
  <si>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</si>
  <si>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</si>
  <si>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</si>
  <si>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</si>
  <si>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</si>
  <si>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</si>
  <si>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</si>
  <si>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</si>
  <si>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</si>
  <si>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</si>
  <si>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</si>
  <si>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</si>
  <si>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</si>
  <si>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</si>
  <si>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</si>
  <si>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</si>
  <si>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</si>
  <si>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</si>
  <si>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</si>
  <si>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</si>
  <si>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</si>
  <si>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</si>
  <si>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</si>
  <si>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</si>
  <si>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</si>
  <si>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</si>
  <si>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</si>
  <si>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</si>
  <si>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</si>
  <si>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</si>
  <si>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</si>
  <si>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</si>
  <si>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</si>
  <si>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</si>
  <si>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</si>
  <si>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</si>
  <si>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</si>
  <si>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</si>
  <si>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</si>
  <si>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</si>
  <si>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</si>
  <si>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</si>
  <si>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</si>
  <si>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</si>
  <si>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</si>
  <si>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</si>
  <si>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Edwin René López G.                                                        Efraín  Alexander Meléndez </t>
  </si>
  <si>
    <t xml:space="preserve">    Gerente de Finanzas                                                              Contador General</t>
  </si>
  <si>
    <t>BALANCE GENERAL AL 30 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</si>
</sst>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zoomScale="110" zoomScaleNormal="110" workbookViewId="0">
      <selection activeCell="Q121" sqref="Q121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3.140625" style="3" customWidth="1"/>
    <col min="8" max="11" width="0" style="3" hidden="1" customWidth="1"/>
    <col min="12" max="12" width="14.14062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1" t="s">
        <v>113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6"/>
      <c r="M5" s="6"/>
      <c r="N5" s="6"/>
      <c r="O5" s="6"/>
    </row>
    <row r="6" spans="1:20" ht="15" customHeight="1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1"/>
      <c r="M6" s="13"/>
      <c r="N6" s="13"/>
      <c r="O6" s="15">
        <f>SUM(M7:M15)</f>
        <v>184962.78119000001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30584.379629999999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v>1500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v>152878.40156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7473.7915800000001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145474.53717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5615.9201299999995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-5685.8473199999999</v>
      </c>
      <c r="M19" s="16"/>
      <c r="N19" s="16"/>
      <c r="O19" s="16"/>
    </row>
    <row r="20" spans="1:16" ht="15" customHeight="1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"/>
      <c r="M20" s="13"/>
      <c r="N20" s="13"/>
      <c r="O20" s="15">
        <f>SUM(M22:M32)</f>
        <v>4519.5663299999997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482.38216999999997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63.966989999999996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3399.1252599999998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v>632.82392000000004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20.370270000000001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208.27094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7.3121899999999993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396.87052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-58.732010000000002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3" t="s">
        <v>29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"/>
      <c r="M34" s="13"/>
      <c r="N34" s="13"/>
      <c r="O34" s="15">
        <f>+M39+M47</f>
        <v>6476.7445899999984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SUM(L40:L46)</f>
        <v>5586.289859999999</v>
      </c>
      <c r="N39" s="13"/>
      <c r="O39" s="16"/>
    </row>
    <row r="40" spans="1:16" ht="15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4218.9928899999995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2394.1409399999998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532.58746999999994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685.82014000000004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47.059519999999999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0.41526999999999997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-2292.7263700000003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SUM(L48:L49)</f>
        <v>890.45472999999993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432.19204999999999</v>
      </c>
      <c r="M48" s="16"/>
      <c r="N48" s="16"/>
      <c r="O48" s="16"/>
    </row>
    <row r="49" spans="1:16" ht="15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458.26267999999999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3" t="s">
        <v>46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"/>
      <c r="M51" s="13"/>
      <c r="N51" s="13"/>
      <c r="O51" s="17">
        <f>+O6+O20+O34</f>
        <v>195959.09211</v>
      </c>
    </row>
    <row r="52" spans="1:16" ht="15" hidden="1" customHeight="1" x14ac:dyDescent="0.25">
      <c r="A52" s="24" t="s">
        <v>47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1"/>
      <c r="M52" s="13"/>
      <c r="N52" s="13"/>
      <c r="O52" s="15"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3" t="s">
        <v>52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1"/>
      <c r="M59" s="13"/>
      <c r="N59" s="13"/>
      <c r="O59" s="15">
        <f>SUM(M60:M61)</f>
        <v>83783.939119999995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65000.49123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18783.447889999999</v>
      </c>
      <c r="N61" s="13"/>
      <c r="O61" s="16"/>
    </row>
    <row r="62" spans="1:16" ht="15" customHeight="1" x14ac:dyDescent="0.25">
      <c r="A62" s="23" t="s">
        <v>55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6"/>
      <c r="M62" s="16"/>
      <c r="N62" s="16"/>
      <c r="O62" s="16"/>
    </row>
    <row r="63" spans="1:16" ht="18" customHeight="1" x14ac:dyDescent="0.25">
      <c r="A63" s="23" t="s">
        <v>56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"/>
      <c r="M63" s="13"/>
      <c r="N63" s="13"/>
      <c r="O63" s="15">
        <f>+M64+M70+M74+M75</f>
        <v>168582.00809999998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SUM(L65:L69)</f>
        <v>101092.62100999999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6111.4189999999999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18978.420879999998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65363.291669999999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9575.1836400000011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1064.30582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SUM(L71:L73)</f>
        <v>49681.34938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3405.98981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43818.640509999997</v>
      </c>
      <c r="M72" s="16"/>
      <c r="N72" s="16"/>
      <c r="O72" s="16"/>
    </row>
    <row r="73" spans="1:16" ht="15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2456.7190599999999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1434.96721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16373.0705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3" t="s">
        <v>68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1"/>
      <c r="M79" s="13"/>
      <c r="N79" s="13"/>
      <c r="O79" s="15">
        <f>+M81+M89+M95+M96</f>
        <v>2628.10455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SUM(L82:L88)</f>
        <v>1226.6122399999999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73.673259999999999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595.79205000000002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243.95916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104.07953999999999</v>
      </c>
      <c r="M86" s="16"/>
      <c r="N86" s="16"/>
      <c r="O86" s="16"/>
    </row>
    <row r="87" spans="1:15" ht="15" hidden="1" customHeight="1" x14ac:dyDescent="0.25">
      <c r="A87" s="4"/>
      <c r="B87" s="4"/>
      <c r="C87" s="25" t="s">
        <v>110</v>
      </c>
      <c r="D87" s="25"/>
      <c r="E87" s="25"/>
      <c r="F87" s="25"/>
      <c r="G87" s="25"/>
      <c r="H87" s="25"/>
      <c r="I87" s="25"/>
      <c r="J87" s="25"/>
      <c r="K87" s="25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5" t="s">
        <v>26</v>
      </c>
      <c r="D88" s="25"/>
      <c r="E88" s="25"/>
      <c r="F88" s="25"/>
      <c r="G88" s="25"/>
      <c r="H88" s="25"/>
      <c r="I88" s="25"/>
      <c r="J88" s="25"/>
      <c r="K88" s="25"/>
      <c r="L88" s="13">
        <v>209.10823000000002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SUM(L90:L94)</f>
        <v>176.20286999999999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97.943910000000002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9.220930000000001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34.537120000000002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6" t="s">
        <v>79</v>
      </c>
      <c r="C94" s="26"/>
      <c r="D94" s="26"/>
      <c r="E94" s="26"/>
      <c r="F94" s="26"/>
      <c r="G94" s="26"/>
      <c r="H94" s="26"/>
      <c r="I94" s="26"/>
      <c r="J94" s="26"/>
      <c r="K94" s="13">
        <v>2</v>
      </c>
      <c r="L94" s="13">
        <v>34.500910000000005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519.84767999999997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705.44176000000004</v>
      </c>
      <c r="N96" s="13"/>
      <c r="O96" s="16"/>
    </row>
    <row r="97" spans="1:16" ht="15" hidden="1" customHeight="1" x14ac:dyDescent="0.25">
      <c r="A97" s="23" t="s">
        <v>82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1"/>
      <c r="M97" s="13"/>
      <c r="N97" s="13"/>
      <c r="O97" s="15"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3" t="s">
        <v>85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1"/>
      <c r="M100" s="13"/>
      <c r="N100" s="13"/>
      <c r="O100" s="17">
        <f>+O63+O79</f>
        <v>171210.11264999997</v>
      </c>
    </row>
    <row r="101" spans="1:16" ht="21.75" customHeight="1" thickTop="1" x14ac:dyDescent="0.25">
      <c r="A101" s="23" t="s">
        <v>86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1"/>
      <c r="M101" s="13"/>
      <c r="N101" s="13"/>
      <c r="O101" s="13">
        <f>+M102+M103+M108+M109+M110</f>
        <v>24748.979460000002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18200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</f>
        <v>2520.9827300000002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2520.9827300000002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3.4989899999999996</v>
      </c>
      <c r="N108" s="13"/>
      <c r="O108" s="16"/>
    </row>
    <row r="109" spans="1:16" ht="15" customHeight="1" x14ac:dyDescent="0.25">
      <c r="A109" s="4"/>
      <c r="B109" s="25" t="s">
        <v>94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13">
        <v>910.91168000000152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v>3113.5860600000001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2883.9622300000001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229.62383</v>
      </c>
      <c r="M115" s="16"/>
      <c r="N115" s="16"/>
      <c r="O115" s="16"/>
    </row>
    <row r="116" spans="1:16" ht="15" customHeight="1" x14ac:dyDescent="0.25">
      <c r="A116" s="23" t="s">
        <v>100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1"/>
      <c r="M116" s="13"/>
      <c r="N116" s="13"/>
      <c r="O116" s="18">
        <f>+O101</f>
        <v>24748.979460000002</v>
      </c>
    </row>
    <row r="117" spans="1:16" ht="15" hidden="1" customHeight="1" x14ac:dyDescent="0.25">
      <c r="A117" s="23" t="s">
        <v>101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1"/>
      <c r="M117" s="13"/>
      <c r="N117" s="13"/>
      <c r="O117" s="15"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23.25" customHeight="1" thickBot="1" x14ac:dyDescent="0.3">
      <c r="A121" s="23" t="s">
        <v>107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1"/>
      <c r="M121" s="13"/>
      <c r="N121" s="13"/>
      <c r="O121" s="17">
        <f>+O100+O116</f>
        <v>195959.09210999997</v>
      </c>
    </row>
    <row r="122" spans="1:16" ht="20.25" customHeight="1" thickTop="1" x14ac:dyDescent="0.25">
      <c r="A122" s="23" t="s">
        <v>104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1"/>
      <c r="M122" s="13"/>
      <c r="N122" s="13"/>
      <c r="O122" s="15">
        <f>SUM(M123:M124)</f>
        <v>83783.939119999995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65000.49123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18783.447889999999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111</v>
      </c>
      <c r="K129" s="11"/>
      <c r="L129" s="11"/>
      <c r="M129" s="11"/>
      <c r="N129" s="11"/>
      <c r="O129" s="11"/>
    </row>
    <row r="130" spans="1:15" x14ac:dyDescent="0.25">
      <c r="A130" s="9" t="s">
        <v>112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2023-10-06T21:03:34Z</cp:lastPrinted>
  <dcterms:created xsi:type="dcterms:W3CDTF">2011-03-04T20:56:38Z</dcterms:created>
  <dcterms:modified xsi:type="dcterms:W3CDTF">2023-10-11T00:39:40Z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