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3\"/>
    </mc:Choice>
  </mc:AlternateContent>
  <xr:revisionPtr revIDLastSave="0" documentId="13_ncr:1_{B26FF05E-EBE7-41DD-A6CC-0465518CDC63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H41" i="11"/>
  <c r="H37" i="11"/>
  <c r="H36" i="11"/>
  <c r="H19" i="11"/>
  <c r="H15" i="11"/>
  <c r="G57" i="2"/>
  <c r="G49" i="2"/>
  <c r="G42" i="2"/>
  <c r="G41" i="2"/>
  <c r="G40" i="2"/>
  <c r="G36" i="2"/>
  <c r="G35" i="2"/>
  <c r="G20" i="2"/>
  <c r="G22" i="2"/>
  <c r="G14" i="2"/>
  <c r="G16" i="2"/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59" i="2" s="1"/>
  <c r="G60" i="2" s="1"/>
  <c r="E9" i="3"/>
  <c r="E17" i="3" s="1"/>
  <c r="G24" i="2" l="1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<sst xmlns="http://schemas.openxmlformats.org/spreadsheetml/2006/main" count="665" uniqueCount="341">
  <si>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</si>
  <si>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</si>
  <si>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</si>
  <si>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</si>
  <si>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</si>
  <si>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</si>
  <si>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</si>
  <si>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</si>
  <si>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</si>
  <si>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</si>
  <si>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</si>
  <si>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</si>
  <si>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</si>
  <si>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</si>
  <si>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</si>
  <si>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</si>
  <si>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</si>
  <si>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</si>
  <si>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</si>
  <si>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</si>
  <si>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</si>
  <si>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</si>
  <si>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</si>
  <si>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</si>
  <si>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</si>
  <si>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</si>
  <si>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</si>
  <si>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</si>
  <si>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</si>
  <si>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</si>
  <si>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</si>
  <si>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</si>
  <si>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</si>
  <si>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</si>
  <si>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</si>
  <si>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</si>
  <si>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</si>
  <si>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</si>
  <si>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</si>
  <si>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</si>
  <si>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</si>
  <si>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</si>
  <si>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</si>
  <si>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</si>
  <si>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</si>
  <si>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</si>
  <si>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</si>
  <si>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</si>
  <si>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</si>
  <si>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</si>
  <si>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</si>
  <si>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</si>
  <si>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</si>
  <si>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</si>
  <si>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</si>
  <si>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</si>
  <si>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</si>
  <si>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</si>
  <si>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</si>
  <si>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</si>
  <si>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</si>
  <si>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</si>
  <si>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</si>
  <si>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</si>
  <si>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</si>
  <si>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</si>
  <si>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</si>
  <si>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</si>
  <si>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</si>
  <si>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</si>
  <si>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</si>
  <si>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</si>
  <si>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</si>
  <si>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</si>
  <si>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</si>
  <si>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</si>
  <si>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</si>
  <si>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</si>
  <si>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</si>
  <si>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</si>
  <si>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</si>
  <si>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</si>
  <si>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</si>
  <si>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</si>
  <si>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</si>
  <si>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</si>
  <si>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</si>
  <si>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</si>
  <si>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</si>
  <si>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</si>
  <si>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</si>
  <si>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</si>
  <si>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</si>
  <si>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</si>
  <si>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</si>
  <si>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</si>
  <si>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</si>
  <si>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</si>
  <si>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</si>
  <si>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</si>
  <si>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</si>
  <si>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</si>
  <si>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</si>
  <si>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</si>
  <si>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</si>
  <si>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</si>
  <si>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</si>
  <si>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</si>
  <si>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</si>
  <si>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</si>
  <si>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</si>
  <si>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</si>
  <si>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</si>
  <si>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</si>
  <si>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</si>
  <si>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</si>
  <si>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</si>
  <si>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</si>
  <si>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</si>
  <si>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</si>
  <si>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</si>
  <si>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</si>
  <si>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</si>
  <si>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</si>
  <si>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</si>
  <si>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</si>
  <si>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</si>
  <si>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</si>
  <si>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</si>
  <si>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</si>
  <si>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</si>
  <si>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</si>
  <si>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</si>
  <si>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</si>
  <si>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</si>
  <si>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</si>
  <si>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</si>
  <si>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</si>
  <si>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</si>
  <si>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</si>
  <si>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</si>
  <si>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</si>
  <si>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</si>
  <si>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</si>
  <si>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</si>
  <si>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</si>
  <si>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</si>
  <si>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</si>
  <si>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</si>
  <si>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</si>
  <si>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</si>
  <si>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</si>
  <si>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</si>
  <si>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</si>
  <si>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</si>
  <si>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</si>
  <si>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</si>
  <si>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</si>
  <si>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</si>
  <si>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</si>
  <si>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</si>
  <si>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</si>
  <si>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</si>
  <si>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</si>
  <si>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</si>
  <si>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</si>
  <si>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</si>
  <si>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</si>
  <si>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</si>
  <si>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</si>
  <si>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</si>
  <si>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</si>
  <si>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</si>
  <si>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</si>
  <si>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</si>
  <si>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</si>
  <si>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</si>
  <si>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</si>
  <si>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</si>
  <si>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</si>
  <si>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</si>
  <si>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</si>
  <si>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</si>
  <si>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</si>
  <si>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</si>
  <si>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</si>
  <si>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</si>
  <si>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</si>
  <si>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</si>
  <si>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</si>
  <si>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</si>
  <si>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</si>
  <si>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</si>
  <si>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</si>
  <si>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</si>
  <si>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</si>
  <si>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</si>
  <si>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</si>
  <si>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</si>
  <si>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</si>
  <si>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</si>
  <si>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</si>
  <si>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</si>
  <si>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</si>
  <si>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</si>
  <si>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</si>
  <si>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</si>
  <si>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</si>
  <si>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</si>
  <si>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</si>
  <si>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</si>
  <si>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</si>
  <si>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</si>
  <si>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</si>
  <si>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</si>
  <si>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</si>
  <si>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</si>
  <si>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</si>
  <si>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</si>
  <si>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</si>
  <si>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</si>
  <si>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</si>
  <si>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</si>
  <si>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</si>
  <si>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</si>
  <si>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</si>
  <si>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</si>
  <si>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</si>
  <si>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</si>
  <si>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</si>
  <si>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</si>
  <si>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</si>
  <si>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</si>
  <si>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</si>
  <si>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</si>
  <si>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</si>
  <si>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</si>
  <si>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</si>
  <si>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</si>
  <si>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</si>
  <si>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</si>
  <si>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</si>
  <si>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</si>
  <si>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</si>
  <si>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</si>
  <si>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</si>
  <si>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</si>
  <si>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</si>
  <si>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</si>
  <si>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</si>
  <si>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</si>
  <si>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</si>
  <si>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</si>
  <si>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</si>
  <si>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</si>
  <si>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</si>
  <si>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</si>
  <si>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</si>
  <si>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</si>
  <si>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</si>
  <si>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</si>
  <si>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</si>
  <si>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</si>
  <si>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</si>
  <si>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</si>
  <si>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</si>
  <si>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</si>
  <si>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</si>
  <si>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</si>
  <si>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</si>
  <si>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</si>
  <si>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</si>
  <si>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</si>
  <si>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</si>
  <si>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</si>
  <si>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</si>
  <si>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</si>
  <si>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</si>
  <si>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</si>
  <si>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</si>
  <si>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</si>
  <si>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</si>
  <si>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</si>
  <si>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</si>
  <si>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</si>
  <si>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</si>
  <si>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</si>
  <si>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</si>
  <si>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</si>
  <si>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</si>
  <si>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</si>
  <si>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</si>
  <si>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</si>
  <si>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</si>
  <si>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</si>
  <si>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</si>
  <si>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</si>
  <si>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</si>
  <si>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</si>
  <si>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</si>
  <si>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</si>
  <si>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</si>
  <si>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</si>
  <si>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</si>
  <si>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</si>
  <si>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</si>
  <si>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</si>
  <si>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</si>
  <si>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</si>
  <si>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</si>
  <si>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</si>
  <si>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</si>
  <si>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</si>
  <si>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</si>
  <si>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</si>
  <si>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</si>
  <si>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</si>
  <si>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</si>
  <si>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</si>
  <si>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</si>
  <si>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</si>
  <si>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</si>
  <si>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</si>
  <si>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</si>
  <si>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</si>
  <si>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</si>
  <si>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</si>
  <si>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</si>
  <si>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</si>
  <si>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</si>
  <si>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</si>
  <si>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</si>
  <si>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</si>
  <si>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</si>
  <si>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</si>
  <si>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</si>
  <si>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</si>
  <si>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31.08.2022</t>
  </si>
  <si>
    <t>30.09.2023</t>
  </si>
  <si>
    <t>ESTADO DE RESULTADOS DEL 1o.DE ENERO AL 30 DE SEPTIEMBRE 2023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</si>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</sst>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165" fontId="5" fillId="0" borderId="0" xfId="1" applyFont="1" applyBorder="1"/>
    <xf numFmtId="4" fontId="0" fillId="33" borderId="0" xfId="0" applyNumberForma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H20" sqref="H20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8" t="s">
        <v>74</v>
      </c>
      <c r="C6" s="128"/>
      <c r="D6" s="128"/>
      <c r="E6" s="128"/>
      <c r="F6" s="128"/>
      <c r="G6" s="128"/>
      <c r="H6" s="128"/>
      <c r="I6" s="128"/>
      <c r="J6" s="128"/>
    </row>
    <row r="7" spans="2:13" ht="13" x14ac:dyDescent="0.3">
      <c r="B7" s="129" t="s">
        <v>339</v>
      </c>
      <c r="C7" s="129"/>
      <c r="D7" s="129"/>
      <c r="E7" s="129"/>
      <c r="F7" s="129"/>
      <c r="G7" s="129"/>
      <c r="H7" s="129"/>
      <c r="I7" s="129"/>
      <c r="J7" s="129"/>
    </row>
    <row r="8" spans="2:13" ht="13" x14ac:dyDescent="0.3">
      <c r="B8" s="129" t="s">
        <v>0</v>
      </c>
      <c r="C8" s="129"/>
      <c r="D8" s="129"/>
      <c r="E8" s="129"/>
      <c r="F8" s="129"/>
      <c r="G8" s="129"/>
      <c r="H8" s="129"/>
      <c r="I8" s="129"/>
      <c r="J8" s="12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338</v>
      </c>
      <c r="I12" s="10"/>
      <c r="J12" s="11" t="s">
        <v>337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f>(-'Lista de Saldos IM'!E147-'Lista de Saldos IM'!E146-'Lista de Saldos IM'!E148)/1000</f>
        <v>2099.7693100000001</v>
      </c>
      <c r="I15" s="62"/>
      <c r="J15" s="76">
        <v>1999.9807499999999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2099.7693100000001</v>
      </c>
      <c r="I17" s="62"/>
      <c r="J17" s="63">
        <f>+J15</f>
        <v>1999.9807499999999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f>('Lista de Saldos IM'!E154+'Lista de Saldos IM'!E155+'Lista de Saldos IM'!E156+'Lista de Saldos IM'!E158+'Lista de Saldos IM'!E160+'Lista de Saldos IM'!E161+'Lista de Saldos IM'!E164+'Lista de Saldos IM'!E171+'Lista de Saldos IM'!E175+'Lista de Saldos IM'!E174+'Lista de Saldos IM'!E162+'Lista de Saldos IM'!E165+'Lista de Saldos IM'!E166)/1000</f>
        <v>534.03157999999996</v>
      </c>
      <c r="I19" s="62"/>
      <c r="J19" s="76">
        <v>911.86916000000019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1565.7377300000003</v>
      </c>
      <c r="I21" s="62"/>
      <c r="J21" s="63">
        <f>+J17-J19</f>
        <v>1088.1115899999998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1565.7377300000003</v>
      </c>
      <c r="I32" s="62"/>
      <c r="J32" s="63">
        <f>+J21-J30</f>
        <v>1088.1115899999998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120"/>
      <c r="H36" s="121">
        <f>('Lista de Saldos IM'!E184+'Lista de Saldos IM'!E183+'Lista de Saldos IM'!E216)/1000</f>
        <v>436.59236000000004</v>
      </c>
      <c r="I36" s="62"/>
      <c r="J36" s="87">
        <v>335.21993000000003</v>
      </c>
      <c r="K36" s="8"/>
    </row>
    <row r="37" spans="2:11" x14ac:dyDescent="0.25">
      <c r="D37" s="8" t="s">
        <v>11</v>
      </c>
      <c r="E37" s="8"/>
      <c r="F37" s="8"/>
      <c r="G37" s="120"/>
      <c r="H37" s="92">
        <f>('Lista de Saldos IM'!E143+'Lista de Saldos IM'!E144+'Lista de Saldos IM'!E145+'Lista de Saldos IM'!E149+'Lista de Saldos IM'!E150+'Lista de Saldos IM'!E151+'Lista de Saldos IM'!E170+'Lista de Saldos IM'!E185)/1000</f>
        <v>-260.08699999999993</v>
      </c>
      <c r="I37" s="62"/>
      <c r="J37" s="53">
        <v>-291.10951</v>
      </c>
      <c r="K37" s="62"/>
    </row>
    <row r="38" spans="2:11" x14ac:dyDescent="0.25">
      <c r="D38" s="8" t="s">
        <v>12</v>
      </c>
      <c r="E38" s="8"/>
      <c r="F38" s="8"/>
      <c r="G38" s="120"/>
      <c r="H38" s="121"/>
      <c r="I38" s="62"/>
      <c r="J38" s="87">
        <v>0</v>
      </c>
      <c r="K38" s="8"/>
    </row>
    <row r="39" spans="2:11" x14ac:dyDescent="0.25">
      <c r="H39" s="121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120"/>
      <c r="H40" s="121"/>
      <c r="I40" s="62"/>
      <c r="J40" s="87"/>
      <c r="K40" s="8"/>
    </row>
    <row r="41" spans="2:11" x14ac:dyDescent="0.25">
      <c r="B41" s="8"/>
      <c r="C41" s="25" t="s">
        <v>77</v>
      </c>
      <c r="D41" s="8"/>
      <c r="E41" s="8"/>
      <c r="F41" s="8"/>
      <c r="G41" s="120"/>
      <c r="H41" s="122">
        <f>(-'Lista de Saldos IM'!E178-'Lista de Saldos IM'!E177)/1000</f>
        <v>12.269500000000001</v>
      </c>
      <c r="I41" s="62"/>
      <c r="J41" s="76">
        <v>-12.768199999999998</v>
      </c>
      <c r="K41" s="62"/>
    </row>
    <row r="42" spans="2:11" x14ac:dyDescent="0.25">
      <c r="B42" s="8"/>
      <c r="C42" s="8"/>
      <c r="D42" s="8"/>
      <c r="E42" s="8"/>
      <c r="F42" s="8"/>
      <c r="G42" s="120"/>
      <c r="H42" s="121"/>
      <c r="I42" s="62"/>
      <c r="J42" s="87"/>
      <c r="K42" s="8"/>
    </row>
    <row r="43" spans="2:11" x14ac:dyDescent="0.25">
      <c r="H43" s="121"/>
      <c r="I43" s="62"/>
      <c r="J43" s="87"/>
      <c r="K43" s="2"/>
    </row>
    <row r="44" spans="2:11" ht="13" x14ac:dyDescent="0.3">
      <c r="B44" s="12"/>
      <c r="C44" s="130" t="s">
        <v>70</v>
      </c>
      <c r="D44" s="130"/>
      <c r="E44" s="130"/>
      <c r="F44" s="130"/>
      <c r="G44" s="123"/>
      <c r="H44" s="124">
        <f>H32-H35-H36-H37-H38+H41+H42</f>
        <v>1401.5018700000003</v>
      </c>
      <c r="I44" s="63"/>
      <c r="J44" s="63">
        <f>J32-J35-J36-J37-J38+J41</f>
        <v>1031.2329699999998</v>
      </c>
      <c r="K44" s="63"/>
    </row>
    <row r="45" spans="2:11" x14ac:dyDescent="0.25">
      <c r="B45" s="12"/>
      <c r="H45" s="121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120"/>
      <c r="H46" s="121"/>
      <c r="I46" s="62"/>
      <c r="J46" s="87"/>
      <c r="K46" s="8"/>
    </row>
    <row r="47" spans="2:11" x14ac:dyDescent="0.25">
      <c r="H47" s="121"/>
      <c r="I47" s="62"/>
      <c r="J47" s="87"/>
      <c r="K47" s="20"/>
    </row>
    <row r="48" spans="2:11" x14ac:dyDescent="0.25">
      <c r="C48" s="12" t="s">
        <v>15</v>
      </c>
      <c r="H48" s="121">
        <f>'Lista de Saldos IM'!E180/1000</f>
        <v>283.99509</v>
      </c>
      <c r="I48" s="62"/>
      <c r="J48" s="87">
        <v>274.13976000000002</v>
      </c>
      <c r="K48" s="62"/>
    </row>
    <row r="49" spans="2:11" x14ac:dyDescent="0.25">
      <c r="B49" s="8"/>
      <c r="C49" s="27" t="s">
        <v>79</v>
      </c>
      <c r="H49" s="121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1117.5067800000002</v>
      </c>
      <c r="I52" s="62"/>
      <c r="J52" s="59">
        <f>J44-J48-J49</f>
        <v>757.09320999999977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26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31" t="s">
        <v>81</v>
      </c>
      <c r="H60" s="131"/>
      <c r="I60" s="13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tabSelected="1" view="pageBreakPreview" zoomScale="80" zoomScaleNormal="90" zoomScaleSheetLayoutView="80" workbookViewId="0">
      <selection activeCell="G22" sqref="G2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8" t="s">
        <v>74</v>
      </c>
      <c r="C6" s="128"/>
      <c r="D6" s="128"/>
      <c r="E6" s="128"/>
      <c r="F6" s="128"/>
      <c r="G6" s="128"/>
      <c r="H6" s="128"/>
      <c r="I6" s="128"/>
    </row>
    <row r="7" spans="2:11" ht="13" x14ac:dyDescent="0.3">
      <c r="B7" s="130" t="s">
        <v>95</v>
      </c>
      <c r="C7" s="136"/>
      <c r="D7" s="136"/>
      <c r="E7" s="136"/>
      <c r="F7" s="136"/>
      <c r="G7" s="136"/>
      <c r="H7" s="136"/>
      <c r="I7" s="136"/>
    </row>
    <row r="8" spans="2:11" ht="13" x14ac:dyDescent="0.3">
      <c r="B8" s="136" t="s">
        <v>16</v>
      </c>
      <c r="C8" s="136"/>
      <c r="D8" s="136"/>
      <c r="E8" s="136"/>
      <c r="F8" s="136"/>
      <c r="G8" s="136"/>
      <c r="H8" s="136"/>
      <c r="I8" s="13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338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1155.1080400000001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IM'!E62)/1000</f>
        <v>22026.93965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93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IM'!E66+'Lista de Saldos IM'!E64+'Lista de Saldos IM'!E65)/1000</f>
        <v>222.87578999999999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94">
        <f>SUM(G13:G16)</f>
        <v>23404.923479999998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19457.979729999995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93">
        <f>('Lista de Saldos IM'!E67+'Lista de Saldos IM'!E68)/1000</f>
        <v>5894.7929100000001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25352.772639999996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48757.696119999993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f>-'Lista de Saldos IM'!E100/1000</f>
        <v>17156.46011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IM'!E101/1000</f>
        <v>638.52989000000002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f>SUM(G35:G37)</f>
        <v>17794.990000000002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IM'!E103)/1000</f>
        <v>26.407810000000001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IM'!E106)/1000</f>
        <v>438.27420000000001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IM'!E119-'Lista de Saldos IM'!E105-'Lista de Saldos IM'!E123-'Lista de Saldos IM'!E124)/1000</f>
        <v>621.96578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1086.64779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f>G38+G43</f>
        <v>18881.637790000001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119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IM'!E122-'Lista de Saldos IM'!E125-'Lista de Saldos IM'!E126-'Lista de Saldos IM'!E129)/1000</f>
        <v>13808.665009999999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f>SUM(G48:G49)</f>
        <v>15383.446019999999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f>+G44+G51</f>
        <v>34265.083809999996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1117.5067800000002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f>SUM(G57:G59)</f>
        <v>14492.61188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f>+G53+G60</f>
        <v>48757.695689999993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118"/>
      <c r="H64"/>
      <c r="I64" s="115"/>
    </row>
    <row r="65" spans="2:9" x14ac:dyDescent="0.25">
      <c r="B65"/>
      <c r="C65"/>
      <c r="D65"/>
      <c r="E65"/>
      <c r="F65"/>
      <c r="G65" s="125"/>
      <c r="H65" s="25"/>
      <c r="I65" s="25"/>
    </row>
    <row r="66" spans="2:9" x14ac:dyDescent="0.25">
      <c r="B66" s="25"/>
      <c r="C66" s="25"/>
      <c r="D66" s="25"/>
      <c r="E66" s="25"/>
      <c r="F66" s="25"/>
      <c r="G66" s="117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33" t="s">
        <v>78</v>
      </c>
      <c r="C69" s="133"/>
      <c r="D69" s="25"/>
      <c r="F69" s="137" t="s">
        <v>81</v>
      </c>
      <c r="G69" s="138"/>
      <c r="H69" s="25"/>
      <c r="I69" s="32"/>
    </row>
    <row r="70" spans="2:9" x14ac:dyDescent="0.25">
      <c r="B70" s="133"/>
      <c r="C70" s="133"/>
      <c r="D70" s="25"/>
      <c r="E70"/>
      <c r="F70" s="134"/>
      <c r="G70" s="134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5"/>
      <c r="C73" s="135"/>
      <c r="D73" s="135"/>
      <c r="E73" s="135"/>
      <c r="F73" s="135"/>
      <c r="G73" s="135"/>
      <c r="H73" s="135"/>
      <c r="I73" s="25"/>
    </row>
    <row r="74" spans="2:9" x14ac:dyDescent="0.25">
      <c r="B74" s="135"/>
      <c r="C74" s="135"/>
      <c r="D74" s="135"/>
      <c r="E74" s="135"/>
      <c r="F74" s="135"/>
      <c r="G74" s="135"/>
      <c r="H74" s="135"/>
    </row>
    <row r="75" spans="2:9" x14ac:dyDescent="0.25">
      <c r="B75" s="132"/>
      <c r="C75" s="132"/>
      <c r="D75" s="132"/>
      <c r="E75" s="132"/>
      <c r="F75" s="132"/>
      <c r="G75" s="132"/>
      <c r="H75" s="132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E21" sqref="E21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340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9" t="s">
        <v>35</v>
      </c>
      <c r="C7" s="139"/>
      <c r="D7" s="139"/>
      <c r="E7" s="139"/>
      <c r="F7" s="139"/>
      <c r="G7" s="139"/>
      <c r="H7" s="13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109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1102.0573800000002</v>
      </c>
      <c r="F11" s="25"/>
      <c r="G11" s="25"/>
      <c r="H11" s="109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110">
        <f>'Lista de Saldos IM'!E48/1000</f>
        <v>52.890660000000004</v>
      </c>
      <c r="F13" s="25"/>
      <c r="G13" s="25"/>
      <c r="H13" s="110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1155.1080400000003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39" t="s">
        <v>39</v>
      </c>
      <c r="C20" s="139"/>
      <c r="D20" s="139"/>
      <c r="E20" s="139"/>
      <c r="F20" s="139"/>
      <c r="G20" s="139"/>
      <c r="H20" s="139"/>
    </row>
    <row r="22" spans="2:14" x14ac:dyDescent="0.25">
      <c r="B22" s="1" t="s">
        <v>40</v>
      </c>
      <c r="E22" s="25">
        <f>('Lista de Saldos IM'!E51)/1000</f>
        <v>13828.699720000001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93">
        <f>('Lista de Saldos IM'!E53+'Lista de Saldos IM'!E52)/1000</f>
        <v>8225.94283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93">
        <f>('Lista de Saldos IM'!E60+'Lista de Saldos IM'!E61)/1000</f>
        <v>-35.733639999999987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109">
        <f>('Lista de Saldos IM'!G55)/1000</f>
        <v>8.0307399999999998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22026.93965</v>
      </c>
      <c r="F30" s="49"/>
      <c r="G30" s="49"/>
      <c r="H30" s="48">
        <f>SUM(H22:H29)</f>
        <v>21041.019820000001</v>
      </c>
      <c r="J30" s="23"/>
      <c r="N30" s="95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39" t="s">
        <v>19</v>
      </c>
      <c r="C32" s="139"/>
      <c r="D32" s="139"/>
      <c r="E32" s="139"/>
      <c r="F32" s="139"/>
      <c r="G32" s="139"/>
      <c r="H32" s="139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39" t="s">
        <v>50</v>
      </c>
      <c r="C57" s="139"/>
      <c r="D57" s="139"/>
      <c r="E57" s="139"/>
      <c r="F57" s="139"/>
      <c r="G57" s="139"/>
      <c r="H57" s="139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f>('Lista de Saldos IM'!E66+'Lista de Saldos IM'!E64+'Lista de Saldos IM'!E65)/1000</f>
        <v>222.87578999999999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222.87578999999999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39" t="s">
        <v>52</v>
      </c>
      <c r="C83" s="139"/>
      <c r="D83" s="139"/>
      <c r="E83" s="139"/>
      <c r="F83" s="139"/>
      <c r="G83" s="139"/>
      <c r="H83" s="139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f>'Lista de Saldos IM'!E71/1000</f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f>'Lista de Saldos IM'!E75/1000</f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f>('Lista de Saldos IM'!E76+'Lista de Saldos IM'!E77+'Lista de Saldos IM'!E78+'Lista de Saldos IM'!E80)/1000</f>
        <v>10372.7963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f>('Lista de Saldos IM'!E83+'Lista de Saldos IM'!E82)/1000</f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f>'Lista de Saldos IM'!E81/1000</f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f>'Lista de Saldos IM'!E97/1000</f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f>('Lista de Saldos IM'!E93+'Lista de Saldos IM'!E79+'Lista de Saldos IM'!E96)/1000</f>
        <v>-4952.8173799999986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19457.979730000006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332</v>
      </c>
      <c r="C105" s="2"/>
      <c r="D105" s="2"/>
      <c r="E105" s="25">
        <f>'Lista de Saldos IM'!E68/1000</f>
        <v>995.29025999999999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333</v>
      </c>
      <c r="C107" s="2"/>
      <c r="D107" s="2"/>
      <c r="E107" s="25">
        <f>'Lista de Saldos IM'!E67/1000</f>
        <v>4899.5026500000004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5894.7929100000001</v>
      </c>
      <c r="F108" s="8"/>
      <c r="G108" s="8"/>
      <c r="H108" s="72">
        <f>+H105+H107</f>
        <v>4960</v>
      </c>
    </row>
    <row r="109" spans="2:8" ht="13.5" thickTop="1" x14ac:dyDescent="0.3">
      <c r="B109" s="139" t="s">
        <v>59</v>
      </c>
      <c r="C109" s="139"/>
      <c r="D109" s="139"/>
      <c r="E109" s="139"/>
      <c r="F109" s="139"/>
      <c r="G109" s="139"/>
      <c r="H109" s="139"/>
    </row>
    <row r="111" spans="2:8" x14ac:dyDescent="0.25">
      <c r="B111" s="1" t="s">
        <v>60</v>
      </c>
      <c r="E111" s="25">
        <f>BALANCE!G35</f>
        <v>17156.46011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638.52989000000002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17794.990000000002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39" t="s">
        <v>62</v>
      </c>
      <c r="C119" s="139"/>
      <c r="D119" s="139"/>
      <c r="E119" s="139"/>
      <c r="F119" s="139"/>
      <c r="G119" s="139"/>
      <c r="H119" s="139"/>
    </row>
    <row r="120" spans="2:11" x14ac:dyDescent="0.25">
      <c r="B120" s="1" t="s">
        <v>63</v>
      </c>
      <c r="E120" s="25">
        <f>BALANCE!G40</f>
        <v>26.407810000000001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621.96578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f>-'Lista de Saldos IM'!E106/1000</f>
        <v>438.27420000000001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1086.64779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39" t="s">
        <v>65</v>
      </c>
      <c r="C127" s="139"/>
      <c r="D127" s="139"/>
      <c r="E127" s="139"/>
      <c r="F127" s="139"/>
      <c r="G127" s="139"/>
      <c r="H127" s="139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BALANCE!G49</f>
        <v>13808.665009999999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13808.665009999999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99" zoomScale="80" zoomScaleNormal="80" workbookViewId="0">
      <selection activeCell="F213" sqref="F213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100</v>
      </c>
      <c r="B6" s="96" t="s">
        <v>101</v>
      </c>
      <c r="C6" s="97" t="s">
        <v>102</v>
      </c>
      <c r="D6" s="97" t="s">
        <v>103</v>
      </c>
      <c r="E6" s="98" t="s">
        <v>104</v>
      </c>
      <c r="F6" s="98" t="s">
        <v>105</v>
      </c>
      <c r="G6" s="98" t="s">
        <v>106</v>
      </c>
      <c r="I6" s="96" t="s">
        <v>107</v>
      </c>
      <c r="J6" s="96" t="s">
        <v>108</v>
      </c>
      <c r="K6" s="98" t="s">
        <v>109</v>
      </c>
      <c r="L6" s="98" t="s">
        <v>110</v>
      </c>
      <c r="M6" s="98" t="s">
        <v>111</v>
      </c>
    </row>
    <row r="7" spans="1:13" customFormat="1" ht="12.5" x14ac:dyDescent="0.25">
      <c r="A7" t="s">
        <v>112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112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112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103">
        <v>148042.76999999999</v>
      </c>
      <c r="F10" s="103">
        <v>207274.81</v>
      </c>
      <c r="G10" s="79"/>
      <c r="I10">
        <v>1112100191</v>
      </c>
      <c r="J10" t="s">
        <v>113</v>
      </c>
      <c r="K10" s="103">
        <v>148042.76999999999</v>
      </c>
      <c r="L10" s="103">
        <v>207274.81</v>
      </c>
      <c r="M10" s="79"/>
    </row>
    <row r="11" spans="1:13" customFormat="1" ht="12.5" x14ac:dyDescent="0.25">
      <c r="A11" t="s">
        <v>112</v>
      </c>
      <c r="B11">
        <v>139</v>
      </c>
      <c r="C11" s="111">
        <v>1112100192</v>
      </c>
      <c r="D11" t="s">
        <v>114</v>
      </c>
      <c r="E11" s="81"/>
      <c r="F11" s="81"/>
      <c r="G11" s="79"/>
      <c r="I11" s="111">
        <v>1112100192</v>
      </c>
      <c r="J11" t="s">
        <v>114</v>
      </c>
      <c r="K11" s="81"/>
      <c r="L11" s="81"/>
      <c r="M11" s="79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103"/>
      <c r="F12" s="103"/>
      <c r="G12" s="79"/>
      <c r="I12">
        <v>1112100193</v>
      </c>
      <c r="J12" t="s">
        <v>115</v>
      </c>
      <c r="K12" s="103"/>
      <c r="L12" s="103"/>
      <c r="M12" s="79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81"/>
      <c r="F13" s="81"/>
      <c r="G13" s="79"/>
      <c r="I13">
        <v>1112100196</v>
      </c>
      <c r="J13" t="s">
        <v>116</v>
      </c>
      <c r="K13" s="81"/>
      <c r="L13" s="81"/>
      <c r="M13" s="79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103"/>
      <c r="F14" s="103"/>
      <c r="G14" s="79"/>
      <c r="I14">
        <v>1112100197</v>
      </c>
      <c r="J14" t="s">
        <v>117</v>
      </c>
      <c r="K14" s="103"/>
      <c r="L14" s="103"/>
      <c r="M14" s="79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9"/>
      <c r="F15" s="79"/>
      <c r="G15" s="79"/>
      <c r="I15">
        <v>1112100201</v>
      </c>
      <c r="J15" t="s">
        <v>118</v>
      </c>
      <c r="K15" s="79"/>
      <c r="L15" s="79"/>
      <c r="M15" s="79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9"/>
      <c r="F16" s="79"/>
      <c r="G16" s="79"/>
      <c r="I16">
        <v>1112100203</v>
      </c>
      <c r="J16" t="s">
        <v>119</v>
      </c>
      <c r="K16" s="79"/>
      <c r="L16" s="79"/>
      <c r="M16" s="79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9"/>
      <c r="F17" s="79"/>
      <c r="G17" s="79"/>
      <c r="I17">
        <v>1112100207</v>
      </c>
      <c r="J17" t="s">
        <v>120</v>
      </c>
      <c r="K17" s="79"/>
      <c r="L17" s="79"/>
      <c r="M17" s="79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103">
        <v>13762.91</v>
      </c>
      <c r="F18" s="103">
        <v>220387.96</v>
      </c>
      <c r="G18" s="79"/>
      <c r="I18">
        <v>1112100221</v>
      </c>
      <c r="J18" t="s">
        <v>121</v>
      </c>
      <c r="K18" s="103">
        <v>13762.91</v>
      </c>
      <c r="L18" s="103">
        <v>220387.96</v>
      </c>
      <c r="M18" s="79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9"/>
      <c r="F19" s="79"/>
      <c r="G19" s="79"/>
      <c r="I19">
        <v>1112100222</v>
      </c>
      <c r="J19" t="s">
        <v>122</v>
      </c>
      <c r="K19" s="79"/>
      <c r="L19" s="79"/>
      <c r="M19" s="79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103"/>
      <c r="F20" s="103"/>
      <c r="G20" s="79"/>
      <c r="I20">
        <v>1112100223</v>
      </c>
      <c r="J20" t="s">
        <v>123</v>
      </c>
      <c r="K20" s="103"/>
      <c r="L20" s="103"/>
      <c r="M20" s="79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103"/>
      <c r="F21" s="103"/>
      <c r="G21" s="79"/>
      <c r="I21">
        <v>1112100226</v>
      </c>
      <c r="J21" t="s">
        <v>124</v>
      </c>
      <c r="K21" s="103"/>
      <c r="L21" s="103"/>
      <c r="M21" s="79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103"/>
      <c r="F22" s="103"/>
      <c r="G22" s="79"/>
      <c r="I22">
        <v>1112100227</v>
      </c>
      <c r="J22" t="s">
        <v>125</v>
      </c>
      <c r="K22" s="103"/>
      <c r="L22" s="103"/>
      <c r="M22" s="79"/>
    </row>
    <row r="23" spans="1:13" customFormat="1" ht="12.5" x14ac:dyDescent="0.25">
      <c r="A23" t="s">
        <v>112</v>
      </c>
      <c r="C23">
        <v>1112100331</v>
      </c>
      <c r="D23" t="s">
        <v>126</v>
      </c>
      <c r="E23" s="79">
        <v>92.09</v>
      </c>
      <c r="F23" s="79">
        <v>92.09</v>
      </c>
      <c r="G23" s="79"/>
      <c r="I23">
        <v>1112100331</v>
      </c>
      <c r="J23" t="s">
        <v>126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112</v>
      </c>
      <c r="B24">
        <v>139</v>
      </c>
      <c r="C24" s="111">
        <v>1112100333</v>
      </c>
      <c r="D24" t="s">
        <v>127</v>
      </c>
      <c r="E24" s="79"/>
      <c r="F24" s="79"/>
      <c r="G24" s="79"/>
      <c r="I24" s="111">
        <v>1112100333</v>
      </c>
      <c r="J24" t="s">
        <v>127</v>
      </c>
      <c r="K24" s="79"/>
      <c r="L24" s="79"/>
      <c r="M24" s="79"/>
    </row>
    <row r="25" spans="1:13" customFormat="1" ht="12.5" x14ac:dyDescent="0.25">
      <c r="A25" t="s">
        <v>112</v>
      </c>
      <c r="B25">
        <v>139</v>
      </c>
      <c r="C25" s="111">
        <v>1112100337</v>
      </c>
      <c r="D25" t="s">
        <v>128</v>
      </c>
      <c r="E25" s="79"/>
      <c r="F25" s="79"/>
      <c r="G25" s="79"/>
      <c r="I25" s="111">
        <v>1112100337</v>
      </c>
      <c r="J25" t="s">
        <v>128</v>
      </c>
      <c r="K25" s="79"/>
      <c r="L25" s="79"/>
      <c r="M25" s="79"/>
    </row>
    <row r="26" spans="1:13" customFormat="1" ht="12.5" x14ac:dyDescent="0.25">
      <c r="A26" t="s">
        <v>112</v>
      </c>
      <c r="C26">
        <v>1112100341</v>
      </c>
      <c r="D26" t="s">
        <v>126</v>
      </c>
      <c r="E26" s="103">
        <v>47302.98</v>
      </c>
      <c r="F26" s="103">
        <v>128883.2</v>
      </c>
      <c r="G26" s="79"/>
      <c r="I26">
        <v>1112100341</v>
      </c>
      <c r="J26" t="s">
        <v>126</v>
      </c>
      <c r="K26" s="103">
        <v>47302.98</v>
      </c>
      <c r="L26" s="103">
        <v>128883.2</v>
      </c>
      <c r="M26" s="79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103"/>
      <c r="F27" s="103"/>
      <c r="G27" s="79"/>
      <c r="I27">
        <v>1112100343</v>
      </c>
      <c r="J27" t="s">
        <v>129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81"/>
      <c r="F29" s="81"/>
      <c r="G29" s="79"/>
      <c r="I29">
        <v>1112100346</v>
      </c>
      <c r="J29" t="s">
        <v>130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130</v>
      </c>
      <c r="E30" s="103"/>
      <c r="F30" s="103"/>
      <c r="G30" s="79"/>
      <c r="I30" s="111">
        <v>1112100346</v>
      </c>
      <c r="J30" t="s">
        <v>130</v>
      </c>
      <c r="K30" s="103"/>
      <c r="L30" s="103"/>
      <c r="M30" s="79"/>
    </row>
    <row r="31" spans="1:13" customFormat="1" ht="12.5" x14ac:dyDescent="0.25">
      <c r="A31" t="s">
        <v>112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131</v>
      </c>
      <c r="E32" s="103"/>
      <c r="F32" s="103"/>
      <c r="G32" s="79"/>
      <c r="I32" s="111">
        <v>1112100347</v>
      </c>
      <c r="J32" t="s">
        <v>131</v>
      </c>
      <c r="K32" s="103"/>
      <c r="L32" s="103"/>
      <c r="M32" s="79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9"/>
      <c r="F33" s="79"/>
      <c r="G33" s="79"/>
      <c r="I33">
        <v>1112100348</v>
      </c>
      <c r="J33" t="s">
        <v>132</v>
      </c>
      <c r="K33" s="79"/>
      <c r="L33" s="79"/>
      <c r="M33" s="79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9">
        <v>1997.75</v>
      </c>
      <c r="F34" s="79">
        <v>1997.75</v>
      </c>
      <c r="G34" s="79"/>
      <c r="I34">
        <v>1112104181</v>
      </c>
      <c r="J34" t="s">
        <v>133</v>
      </c>
      <c r="K34" s="79">
        <v>1997.75</v>
      </c>
      <c r="L34" s="79">
        <v>1997.75</v>
      </c>
      <c r="M34" s="79"/>
    </row>
    <row r="35" spans="1:15" customFormat="1" ht="12.5" x14ac:dyDescent="0.25">
      <c r="A35" t="s">
        <v>112</v>
      </c>
      <c r="B35">
        <v>139</v>
      </c>
      <c r="C35" s="111">
        <v>1112104183</v>
      </c>
      <c r="D35" t="s">
        <v>134</v>
      </c>
      <c r="E35" s="79"/>
      <c r="F35" s="79"/>
      <c r="G35" s="79"/>
      <c r="I35" s="111">
        <v>1112104183</v>
      </c>
      <c r="J35" t="s">
        <v>134</v>
      </c>
      <c r="K35" s="79"/>
      <c r="L35" s="79"/>
      <c r="M35" s="79"/>
    </row>
    <row r="36" spans="1:15" customFormat="1" ht="12.5" x14ac:dyDescent="0.25">
      <c r="A36" t="s">
        <v>112</v>
      </c>
      <c r="B36">
        <v>139</v>
      </c>
      <c r="C36" s="111">
        <v>1112104187</v>
      </c>
      <c r="D36" t="s">
        <v>135</v>
      </c>
      <c r="E36" s="79"/>
      <c r="F36" s="79"/>
      <c r="G36" s="79"/>
      <c r="I36" s="111">
        <v>1112104187</v>
      </c>
      <c r="J36" t="s">
        <v>135</v>
      </c>
      <c r="K36" s="79"/>
      <c r="L36" s="79"/>
      <c r="M36" s="79"/>
    </row>
    <row r="37" spans="1:15" customFormat="1" ht="12.5" x14ac:dyDescent="0.25">
      <c r="A37" t="s">
        <v>112</v>
      </c>
      <c r="B37">
        <v>139</v>
      </c>
      <c r="C37" s="111">
        <v>1112104191</v>
      </c>
      <c r="D37" t="s">
        <v>136</v>
      </c>
      <c r="E37" s="103">
        <v>0</v>
      </c>
      <c r="F37" s="103">
        <v>0</v>
      </c>
      <c r="G37" s="79"/>
      <c r="I37" s="111">
        <v>1112104191</v>
      </c>
      <c r="J37" t="s">
        <v>136</v>
      </c>
      <c r="K37" s="103">
        <v>0</v>
      </c>
      <c r="L37" s="103">
        <v>0</v>
      </c>
      <c r="M37" s="79"/>
    </row>
    <row r="38" spans="1:15" customFormat="1" ht="12.5" x14ac:dyDescent="0.25">
      <c r="A38" t="s">
        <v>112</v>
      </c>
      <c r="B38">
        <v>139</v>
      </c>
      <c r="C38" s="111">
        <v>1112104193</v>
      </c>
      <c r="D38" t="s">
        <v>137</v>
      </c>
      <c r="E38" s="103"/>
      <c r="F38" s="103"/>
      <c r="G38" s="79"/>
      <c r="I38" s="111">
        <v>1112104193</v>
      </c>
      <c r="J38" t="s">
        <v>137</v>
      </c>
      <c r="K38" s="103"/>
      <c r="L38" s="103"/>
      <c r="M38" s="79"/>
    </row>
    <row r="39" spans="1:15" customFormat="1" ht="12.5" x14ac:dyDescent="0.25">
      <c r="A39" t="s">
        <v>112</v>
      </c>
      <c r="B39">
        <v>139</v>
      </c>
      <c r="C39" s="111">
        <v>1112104197</v>
      </c>
      <c r="D39" t="s">
        <v>138</v>
      </c>
      <c r="E39" s="103"/>
      <c r="F39" s="103"/>
      <c r="G39" s="79"/>
      <c r="I39" s="111">
        <v>1112104197</v>
      </c>
      <c r="J39" t="s">
        <v>138</v>
      </c>
      <c r="K39" s="103"/>
      <c r="L39" s="103"/>
      <c r="M39" s="79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103"/>
      <c r="F40" s="103"/>
      <c r="G40" s="79"/>
      <c r="I40">
        <v>1112100423</v>
      </c>
      <c r="J40" t="s">
        <v>139</v>
      </c>
      <c r="K40" s="103"/>
      <c r="L40" s="103"/>
      <c r="M40" s="79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103">
        <v>28465.91</v>
      </c>
      <c r="F41" s="103">
        <v>638405.29</v>
      </c>
      <c r="G41" s="79"/>
      <c r="I41">
        <v>1112100421</v>
      </c>
      <c r="J41" t="s">
        <v>140</v>
      </c>
      <c r="K41" s="103">
        <v>28465.91</v>
      </c>
      <c r="L41" s="103">
        <v>638405.29</v>
      </c>
      <c r="M41" s="79"/>
      <c r="N41" s="99"/>
      <c r="O41" s="99"/>
    </row>
    <row r="42" spans="1:15" customFormat="1" ht="12.5" x14ac:dyDescent="0.25">
      <c r="C42">
        <v>1112100451</v>
      </c>
      <c r="D42" t="s">
        <v>321</v>
      </c>
      <c r="E42" s="103">
        <v>97036.12</v>
      </c>
      <c r="F42" s="103">
        <v>74812.59</v>
      </c>
      <c r="G42" s="79"/>
      <c r="I42">
        <v>1112100451</v>
      </c>
      <c r="J42" t="s">
        <v>321</v>
      </c>
      <c r="K42" s="103">
        <v>97036.12</v>
      </c>
      <c r="L42" s="103">
        <v>74812.59</v>
      </c>
      <c r="M42" s="79"/>
      <c r="N42" s="99"/>
      <c r="O42" s="99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103">
        <v>18295.34</v>
      </c>
      <c r="F43" s="103">
        <v>23811.64</v>
      </c>
      <c r="G43" s="81"/>
      <c r="I43">
        <v>1112100461</v>
      </c>
      <c r="J43" t="s">
        <v>322</v>
      </c>
      <c r="K43" s="103">
        <v>18295.34</v>
      </c>
      <c r="L43" s="103">
        <v>23811.64</v>
      </c>
      <c r="M43" s="79"/>
    </row>
    <row r="44" spans="1:15" customFormat="1" ht="12.5" x14ac:dyDescent="0.25">
      <c r="C44">
        <v>1112100427</v>
      </c>
      <c r="D44" t="s">
        <v>140</v>
      </c>
      <c r="E44" s="103"/>
      <c r="F44" s="103"/>
      <c r="G44" s="81"/>
      <c r="I44">
        <v>1112100427</v>
      </c>
      <c r="J44" t="s">
        <v>140</v>
      </c>
      <c r="K44" s="103"/>
      <c r="L44" s="103"/>
      <c r="M44" s="79"/>
    </row>
    <row r="45" spans="1:15" customFormat="1" ht="12.5" x14ac:dyDescent="0.25">
      <c r="C45">
        <v>1112410000</v>
      </c>
      <c r="D45" t="s">
        <v>325</v>
      </c>
      <c r="E45" s="103"/>
      <c r="F45" s="103"/>
      <c r="G45" s="81"/>
      <c r="I45">
        <v>1112410000</v>
      </c>
      <c r="J45" t="s">
        <v>325</v>
      </c>
      <c r="K45" s="103"/>
      <c r="L45" s="103"/>
      <c r="M45" s="79"/>
    </row>
    <row r="46" spans="1:15" customFormat="1" ht="12.5" x14ac:dyDescent="0.25">
      <c r="C46">
        <v>1112420000</v>
      </c>
      <c r="D46" t="s">
        <v>326</v>
      </c>
      <c r="E46" s="103"/>
      <c r="F46" s="103"/>
      <c r="G46" s="81"/>
      <c r="I46">
        <v>1112420000</v>
      </c>
      <c r="J46" t="s">
        <v>326</v>
      </c>
      <c r="K46" s="103"/>
      <c r="L46" s="103"/>
      <c r="M46" s="79"/>
    </row>
    <row r="47" spans="1:15" customFormat="1" ht="12.5" x14ac:dyDescent="0.25">
      <c r="C47">
        <v>1112310000</v>
      </c>
      <c r="D47" t="s">
        <v>300</v>
      </c>
      <c r="E47" s="103">
        <v>747061.51</v>
      </c>
      <c r="F47" s="103">
        <v>1368446.34</v>
      </c>
      <c r="G47" s="81"/>
      <c r="I47">
        <v>1112310000</v>
      </c>
      <c r="J47" t="s">
        <v>300</v>
      </c>
      <c r="K47" s="103">
        <v>747061.51</v>
      </c>
      <c r="L47" s="103">
        <v>1368446.34</v>
      </c>
      <c r="M47" s="79"/>
    </row>
    <row r="48" spans="1:15" customFormat="1" ht="12.5" x14ac:dyDescent="0.25">
      <c r="A48" t="s">
        <v>112</v>
      </c>
      <c r="B48">
        <v>139</v>
      </c>
      <c r="C48" s="111">
        <v>1113000000</v>
      </c>
      <c r="D48" t="s">
        <v>38</v>
      </c>
      <c r="E48" s="103">
        <v>52890.66</v>
      </c>
      <c r="F48" s="103">
        <v>55475.21</v>
      </c>
      <c r="G48" s="79"/>
      <c r="I48" s="111">
        <v>1113000000</v>
      </c>
      <c r="J48" t="s">
        <v>38</v>
      </c>
      <c r="K48" s="103">
        <v>52890.66</v>
      </c>
      <c r="L48" s="103">
        <v>55475.21</v>
      </c>
      <c r="M48" s="79"/>
    </row>
    <row r="49" spans="1:13" customFormat="1" x14ac:dyDescent="0.35">
      <c r="E49" s="82">
        <v>1155108.04</v>
      </c>
      <c r="F49" s="82">
        <v>2719746.88</v>
      </c>
      <c r="G49" s="82">
        <v>0</v>
      </c>
      <c r="K49" s="82">
        <v>1155108.04</v>
      </c>
      <c r="L49" s="82">
        <v>2719746.88</v>
      </c>
      <c r="M49" s="82">
        <v>0</v>
      </c>
    </row>
    <row r="50" spans="1:13" customFormat="1" ht="12.5" x14ac:dyDescent="0.25">
      <c r="A50" t="s">
        <v>141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293</v>
      </c>
      <c r="E51" s="103">
        <v>13828699.720000001</v>
      </c>
      <c r="F51" s="103">
        <v>11905678.390000001</v>
      </c>
      <c r="G51" s="79"/>
      <c r="I51" s="111">
        <v>1131500000</v>
      </c>
      <c r="J51" t="s">
        <v>293</v>
      </c>
      <c r="K51" s="103">
        <v>13828699.720000001</v>
      </c>
      <c r="L51" s="103">
        <v>11905678.390000001</v>
      </c>
      <c r="M51" s="79"/>
    </row>
    <row r="52" spans="1:13" customFormat="1" ht="12.5" x14ac:dyDescent="0.25">
      <c r="A52" t="s">
        <v>142</v>
      </c>
      <c r="B52">
        <v>139</v>
      </c>
      <c r="C52" s="111">
        <v>1131300000</v>
      </c>
      <c r="D52" t="s">
        <v>143</v>
      </c>
      <c r="E52" s="103">
        <v>6726421.1799999997</v>
      </c>
      <c r="F52" s="103">
        <v>6736474.1500000004</v>
      </c>
      <c r="G52" s="79"/>
      <c r="H52" s="79"/>
      <c r="I52" s="111">
        <v>1131300000</v>
      </c>
      <c r="J52" t="s">
        <v>143</v>
      </c>
      <c r="K52" s="103">
        <v>6726421.1799999997</v>
      </c>
      <c r="L52" s="103">
        <v>6736474.1500000004</v>
      </c>
      <c r="M52" s="79"/>
    </row>
    <row r="53" spans="1:13" customFormat="1" ht="12.5" x14ac:dyDescent="0.25">
      <c r="C53" s="111">
        <v>1131600000</v>
      </c>
      <c r="D53" t="s">
        <v>294</v>
      </c>
      <c r="E53" s="103">
        <v>1499521.65</v>
      </c>
      <c r="F53" s="103">
        <v>1500007.04</v>
      </c>
      <c r="G53" s="79"/>
      <c r="H53" s="79"/>
      <c r="I53" s="111">
        <v>1131600000</v>
      </c>
      <c r="J53" t="s">
        <v>294</v>
      </c>
      <c r="K53" s="103">
        <v>1499521.65</v>
      </c>
      <c r="L53" s="103">
        <v>1500007.04</v>
      </c>
      <c r="M53" s="79"/>
    </row>
    <row r="54" spans="1:13" customFormat="1" ht="12.5" x14ac:dyDescent="0.25">
      <c r="A54" t="s">
        <v>144</v>
      </c>
      <c r="B54">
        <v>139</v>
      </c>
      <c r="C54" s="111">
        <v>1132500000</v>
      </c>
      <c r="D54" t="s">
        <v>145</v>
      </c>
      <c r="E54" s="79"/>
      <c r="F54" s="79"/>
      <c r="G54" s="79">
        <v>15292487.73</v>
      </c>
      <c r="H54" s="100"/>
      <c r="I54" s="111">
        <v>1132500000</v>
      </c>
      <c r="J54" t="s">
        <v>145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295</v>
      </c>
      <c r="E55" s="79">
        <v>2309</v>
      </c>
      <c r="F55" s="79">
        <v>2309</v>
      </c>
      <c r="G55" s="79">
        <v>8030.74</v>
      </c>
      <c r="H55" s="100"/>
      <c r="I55" s="111">
        <v>1132200000</v>
      </c>
      <c r="J55" t="s">
        <v>295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144</v>
      </c>
      <c r="B56">
        <v>139</v>
      </c>
      <c r="C56" s="111">
        <v>1133200000</v>
      </c>
      <c r="D56" t="s">
        <v>146</v>
      </c>
      <c r="E56" s="103">
        <v>2809.1</v>
      </c>
      <c r="F56" s="103">
        <v>2809.1</v>
      </c>
      <c r="G56" s="79"/>
      <c r="I56" s="111">
        <v>1133200000</v>
      </c>
      <c r="J56" t="s">
        <v>146</v>
      </c>
      <c r="K56" s="103">
        <v>2809.1</v>
      </c>
      <c r="L56" s="103">
        <v>2809.1</v>
      </c>
      <c r="M56" s="79"/>
    </row>
    <row r="57" spans="1:13" customFormat="1" ht="12.5" x14ac:dyDescent="0.25">
      <c r="A57" t="s">
        <v>144</v>
      </c>
      <c r="B57">
        <v>139</v>
      </c>
      <c r="C57" s="111">
        <v>1133210000</v>
      </c>
      <c r="D57" t="s">
        <v>147</v>
      </c>
      <c r="E57" s="79"/>
      <c r="F57" s="79"/>
      <c r="G57" s="79"/>
      <c r="I57" s="111">
        <v>1133210000</v>
      </c>
      <c r="J57" t="s">
        <v>147</v>
      </c>
      <c r="K57" s="79"/>
      <c r="L57" s="79"/>
      <c r="M57" s="79"/>
    </row>
    <row r="58" spans="1:13" customFormat="1" ht="12.5" x14ac:dyDescent="0.25">
      <c r="A58" t="s">
        <v>144</v>
      </c>
      <c r="B58">
        <v>139</v>
      </c>
      <c r="C58" s="111">
        <v>1140000000</v>
      </c>
      <c r="D58" t="s">
        <v>148</v>
      </c>
      <c r="E58" s="79"/>
      <c r="F58" s="79"/>
      <c r="G58" s="79"/>
      <c r="I58" s="111">
        <v>1140000000</v>
      </c>
      <c r="J58" t="s">
        <v>148</v>
      </c>
      <c r="K58" s="79"/>
      <c r="L58" s="79"/>
      <c r="M58" s="79"/>
    </row>
    <row r="59" spans="1:13" customFormat="1" ht="12.5" x14ac:dyDescent="0.25">
      <c r="A59" t="s">
        <v>144</v>
      </c>
      <c r="B59">
        <v>139</v>
      </c>
      <c r="C59" s="111">
        <v>1141000000</v>
      </c>
      <c r="D59" t="s">
        <v>149</v>
      </c>
      <c r="E59" s="103">
        <v>2912.64</v>
      </c>
      <c r="F59" s="103">
        <v>2965.78</v>
      </c>
      <c r="G59" s="79"/>
      <c r="I59" s="111">
        <v>1141000000</v>
      </c>
      <c r="J59" t="s">
        <v>149</v>
      </c>
      <c r="K59" s="103">
        <v>2912.64</v>
      </c>
      <c r="L59" s="103">
        <v>2965.78</v>
      </c>
      <c r="M59" s="79"/>
    </row>
    <row r="60" spans="1:13" customFormat="1" ht="12.5" x14ac:dyDescent="0.25">
      <c r="C60" s="112">
        <v>1134100000</v>
      </c>
      <c r="D60" t="s">
        <v>319</v>
      </c>
      <c r="E60" s="79">
        <v>-235467.68</v>
      </c>
      <c r="F60" s="79">
        <v>-219390.26</v>
      </c>
      <c r="G60" s="79">
        <v>-16077.419999999984</v>
      </c>
      <c r="I60" s="112">
        <v>1134100000</v>
      </c>
      <c r="J60" t="s">
        <v>319</v>
      </c>
      <c r="K60" s="79">
        <v>-235467.68</v>
      </c>
      <c r="L60" s="79">
        <v>-219390.26</v>
      </c>
      <c r="M60" s="79"/>
    </row>
    <row r="61" spans="1:13" customFormat="1" ht="12.5" x14ac:dyDescent="0.25">
      <c r="C61" s="112"/>
      <c r="E61" s="79">
        <v>199734.04</v>
      </c>
      <c r="F61" s="79">
        <v>199734.04</v>
      </c>
      <c r="G61" s="79"/>
      <c r="I61" s="112">
        <v>1134200000</v>
      </c>
      <c r="J61" t="s">
        <v>336</v>
      </c>
      <c r="K61" s="79">
        <v>199734.04</v>
      </c>
      <c r="L61" s="79">
        <v>199734.04</v>
      </c>
      <c r="M61" s="79"/>
    </row>
    <row r="62" spans="1:13" customFormat="1" x14ac:dyDescent="0.35">
      <c r="E62" s="83">
        <v>-27702.899999999994</v>
      </c>
      <c r="F62" s="83">
        <v>-11572.339999999997</v>
      </c>
      <c r="G62" s="83">
        <v>15300518.470000001</v>
      </c>
      <c r="K62" s="83">
        <v>-27702.899999999994</v>
      </c>
      <c r="L62" s="83">
        <v>-11572.339999999997</v>
      </c>
      <c r="M62" s="83">
        <v>0</v>
      </c>
    </row>
    <row r="63" spans="1:13" customFormat="1" ht="12.5" x14ac:dyDescent="0.25">
      <c r="A63" t="s">
        <v>150</v>
      </c>
      <c r="B63">
        <v>139</v>
      </c>
      <c r="C63">
        <v>1125000000</v>
      </c>
      <c r="D63" t="s">
        <v>151</v>
      </c>
      <c r="E63" s="79"/>
      <c r="F63" s="79"/>
      <c r="G63" s="79"/>
      <c r="I63">
        <v>1125000000</v>
      </c>
      <c r="J63" t="s">
        <v>151</v>
      </c>
      <c r="K63" s="79"/>
      <c r="L63" s="79"/>
      <c r="M63" s="79"/>
    </row>
    <row r="64" spans="1:13" customFormat="1" ht="12.5" x14ac:dyDescent="0.25">
      <c r="A64" t="s">
        <v>152</v>
      </c>
      <c r="B64">
        <v>139</v>
      </c>
      <c r="C64">
        <v>1151000000</v>
      </c>
      <c r="D64" t="s">
        <v>153</v>
      </c>
      <c r="E64" s="103">
        <v>10191.790000000001</v>
      </c>
      <c r="F64" s="103">
        <v>6181.05</v>
      </c>
      <c r="G64" s="79"/>
      <c r="I64">
        <v>1151000000</v>
      </c>
      <c r="J64" t="s">
        <v>153</v>
      </c>
      <c r="K64" s="103">
        <v>10191.790000000001</v>
      </c>
      <c r="L64" s="103">
        <v>6181.05</v>
      </c>
      <c r="M64" s="79"/>
    </row>
    <row r="65" spans="1:13" customFormat="1" ht="12.5" x14ac:dyDescent="0.25">
      <c r="C65">
        <v>1152000000</v>
      </c>
      <c r="D65" t="s">
        <v>335</v>
      </c>
      <c r="E65" s="103">
        <v>64376.69</v>
      </c>
      <c r="F65" s="103">
        <v>96565.05</v>
      </c>
      <c r="G65" s="79"/>
      <c r="I65">
        <v>1152000000</v>
      </c>
      <c r="J65" t="s">
        <v>335</v>
      </c>
      <c r="K65" s="103">
        <v>64376.69</v>
      </c>
      <c r="L65" s="103">
        <v>96565.05</v>
      </c>
      <c r="M65" s="79"/>
    </row>
    <row r="66" spans="1:13" customFormat="1" ht="12.5" x14ac:dyDescent="0.25">
      <c r="A66" t="s">
        <v>152</v>
      </c>
      <c r="B66">
        <v>139</v>
      </c>
      <c r="C66">
        <v>1164000000</v>
      </c>
      <c r="D66" t="s">
        <v>20</v>
      </c>
      <c r="E66" s="103">
        <v>148307.31</v>
      </c>
      <c r="F66" s="103">
        <v>115378.22</v>
      </c>
      <c r="G66" s="79">
        <v>222875.79</v>
      </c>
      <c r="I66">
        <v>1164000000</v>
      </c>
      <c r="J66" t="s">
        <v>20</v>
      </c>
      <c r="K66" s="103">
        <v>148307.31</v>
      </c>
      <c r="L66" s="103">
        <v>115378.22</v>
      </c>
      <c r="M66" s="79"/>
    </row>
    <row r="67" spans="1:13" customFormat="1" ht="12.5" x14ac:dyDescent="0.25">
      <c r="C67">
        <v>1201000000</v>
      </c>
      <c r="D67" t="s">
        <v>327</v>
      </c>
      <c r="E67" s="103">
        <v>4899502.6500000004</v>
      </c>
      <c r="F67" s="103">
        <v>4914075.96</v>
      </c>
      <c r="G67" s="79"/>
      <c r="I67">
        <v>1201000000</v>
      </c>
      <c r="J67" t="s">
        <v>327</v>
      </c>
      <c r="K67" s="103">
        <v>4899502.6500000004</v>
      </c>
      <c r="L67" s="103">
        <v>4914075.96</v>
      </c>
      <c r="M67" s="79"/>
    </row>
    <row r="68" spans="1:13" customFormat="1" ht="12.5" x14ac:dyDescent="0.25">
      <c r="A68" t="s">
        <v>154</v>
      </c>
      <c r="B68">
        <v>139</v>
      </c>
      <c r="C68">
        <v>1202000000</v>
      </c>
      <c r="D68" t="s">
        <v>155</v>
      </c>
      <c r="E68" s="103">
        <v>995290.26</v>
      </c>
      <c r="F68" s="103">
        <v>1000000</v>
      </c>
      <c r="G68" s="79"/>
      <c r="I68">
        <v>1202000000</v>
      </c>
      <c r="J68" t="s">
        <v>155</v>
      </c>
      <c r="K68" s="103">
        <v>995290.26</v>
      </c>
      <c r="L68" s="103">
        <v>1000000</v>
      </c>
      <c r="M68" s="79"/>
    </row>
    <row r="69" spans="1:13" customFormat="1" ht="12.5" x14ac:dyDescent="0.25">
      <c r="A69" t="s">
        <v>156</v>
      </c>
      <c r="B69">
        <v>139</v>
      </c>
      <c r="C69">
        <v>1301100000</v>
      </c>
      <c r="D69" t="s">
        <v>157</v>
      </c>
      <c r="E69" s="79">
        <v>3320394.53</v>
      </c>
      <c r="F69" s="79">
        <v>3320394.53</v>
      </c>
      <c r="G69" s="79"/>
      <c r="I69">
        <v>1301100000</v>
      </c>
      <c r="J69" t="s">
        <v>157</v>
      </c>
      <c r="K69" s="79">
        <v>3320394.53</v>
      </c>
      <c r="L69" s="79">
        <v>3320394.53</v>
      </c>
      <c r="M69" s="79"/>
    </row>
    <row r="70" spans="1:13" customFormat="1" ht="12.5" x14ac:dyDescent="0.25">
      <c r="A70" t="s">
        <v>156</v>
      </c>
      <c r="B70">
        <v>139</v>
      </c>
      <c r="C70">
        <v>1301200000</v>
      </c>
      <c r="D70" t="s">
        <v>158</v>
      </c>
      <c r="E70" s="79">
        <v>621313.49</v>
      </c>
      <c r="F70" s="79">
        <v>621313.49</v>
      </c>
      <c r="G70" s="79"/>
      <c r="I70">
        <v>1301200000</v>
      </c>
      <c r="J70" t="s">
        <v>158</v>
      </c>
      <c r="K70" s="79">
        <v>621313.49</v>
      </c>
      <c r="L70" s="79">
        <v>621313.49</v>
      </c>
      <c r="M70" s="79"/>
    </row>
    <row r="71" spans="1:13" customFormat="1" x14ac:dyDescent="0.35">
      <c r="E71" s="84">
        <v>3941708.0199999996</v>
      </c>
      <c r="F71" s="84">
        <v>3941708.0199999996</v>
      </c>
      <c r="G71" s="84">
        <v>0</v>
      </c>
      <c r="K71" s="84">
        <v>3941708.0199999996</v>
      </c>
      <c r="L71" s="84">
        <v>3941708.0199999996</v>
      </c>
      <c r="M71" s="84">
        <v>0</v>
      </c>
    </row>
    <row r="72" spans="1:13" customFormat="1" ht="12.5" x14ac:dyDescent="0.25">
      <c r="A72" t="s">
        <v>159</v>
      </c>
      <c r="B72">
        <v>139</v>
      </c>
      <c r="C72">
        <v>1302100000</v>
      </c>
      <c r="D72" t="s">
        <v>160</v>
      </c>
      <c r="E72" s="79">
        <v>6433809.5300000003</v>
      </c>
      <c r="F72" s="79">
        <v>6433809.5300000003</v>
      </c>
      <c r="G72" s="79"/>
      <c r="I72">
        <v>1302100000</v>
      </c>
      <c r="J72" t="s">
        <v>160</v>
      </c>
      <c r="K72" s="79">
        <v>6433809.5300000003</v>
      </c>
      <c r="L72" s="79">
        <v>6433809.5300000003</v>
      </c>
      <c r="M72" s="79"/>
    </row>
    <row r="73" spans="1:13" customFormat="1" ht="12.5" x14ac:dyDescent="0.25">
      <c r="A73" t="s">
        <v>159</v>
      </c>
      <c r="B73">
        <v>139</v>
      </c>
      <c r="C73">
        <v>1302200000</v>
      </c>
      <c r="D73" t="s">
        <v>161</v>
      </c>
      <c r="E73" s="79">
        <v>2728919.75</v>
      </c>
      <c r="F73" s="79">
        <v>2728919.75</v>
      </c>
      <c r="G73" s="79"/>
      <c r="I73">
        <v>1302200000</v>
      </c>
      <c r="J73" t="s">
        <v>161</v>
      </c>
      <c r="K73" s="79">
        <v>2728919.75</v>
      </c>
      <c r="L73" s="79">
        <v>2728919.75</v>
      </c>
      <c r="M73" s="79"/>
    </row>
    <row r="74" spans="1:13" customFormat="1" ht="12.5" x14ac:dyDescent="0.25">
      <c r="A74" t="s">
        <v>159</v>
      </c>
      <c r="B74">
        <v>139</v>
      </c>
      <c r="C74" s="111">
        <v>1303100000</v>
      </c>
      <c r="D74" t="s">
        <v>162</v>
      </c>
      <c r="E74" s="79">
        <v>325427</v>
      </c>
      <c r="F74" s="79">
        <v>325427</v>
      </c>
      <c r="G74" s="79"/>
      <c r="I74" s="111">
        <v>1303100000</v>
      </c>
      <c r="J74" t="s">
        <v>162</v>
      </c>
      <c r="K74" s="79">
        <v>325427</v>
      </c>
      <c r="L74" s="79">
        <v>325427</v>
      </c>
      <c r="M74" s="79"/>
    </row>
    <row r="75" spans="1:13" customFormat="1" x14ac:dyDescent="0.35">
      <c r="E75" s="82">
        <v>9488156.2800000012</v>
      </c>
      <c r="F75" s="82">
        <v>9488156.2800000012</v>
      </c>
      <c r="G75" s="82">
        <v>0</v>
      </c>
      <c r="K75" s="82">
        <v>9488156.2800000012</v>
      </c>
      <c r="L75" s="82">
        <v>9488156.2800000012</v>
      </c>
      <c r="M75" s="82">
        <v>0</v>
      </c>
    </row>
    <row r="76" spans="1:13" customFormat="1" ht="12.5" x14ac:dyDescent="0.25">
      <c r="A76" t="s">
        <v>163</v>
      </c>
      <c r="B76">
        <v>139</v>
      </c>
      <c r="C76">
        <v>1304100000</v>
      </c>
      <c r="D76" t="s">
        <v>164</v>
      </c>
      <c r="E76" s="103">
        <v>8550918.8100000005</v>
      </c>
      <c r="F76" s="103">
        <v>8550918.8100000005</v>
      </c>
      <c r="G76" s="79"/>
      <c r="I76">
        <v>1304100000</v>
      </c>
      <c r="J76" t="s">
        <v>164</v>
      </c>
      <c r="K76" s="103">
        <v>8550918.8100000005</v>
      </c>
      <c r="L76" s="103">
        <v>8550918.8100000005</v>
      </c>
      <c r="M76" s="79"/>
    </row>
    <row r="77" spans="1:13" customFormat="1" ht="12.5" x14ac:dyDescent="0.25">
      <c r="C77">
        <v>1304200000</v>
      </c>
      <c r="D77" t="s">
        <v>165</v>
      </c>
      <c r="E77" s="79">
        <v>1667461</v>
      </c>
      <c r="F77" s="79">
        <v>1667461</v>
      </c>
      <c r="G77" s="79"/>
      <c r="I77">
        <v>1304200000</v>
      </c>
      <c r="J77" t="s">
        <v>165</v>
      </c>
      <c r="K77" s="79">
        <v>1667461</v>
      </c>
      <c r="L77" s="79">
        <v>1667461</v>
      </c>
      <c r="M77" s="79"/>
    </row>
    <row r="78" spans="1:13" customFormat="1" ht="12.5" x14ac:dyDescent="0.25">
      <c r="A78" t="s">
        <v>163</v>
      </c>
      <c r="C78">
        <v>1304500000</v>
      </c>
      <c r="D78" t="s">
        <v>166</v>
      </c>
      <c r="E78" s="113"/>
      <c r="F78" s="113"/>
      <c r="G78" s="79"/>
      <c r="I78">
        <v>1304500000</v>
      </c>
      <c r="J78" t="s">
        <v>166</v>
      </c>
      <c r="K78" s="113"/>
      <c r="L78" s="113"/>
      <c r="M78" s="79"/>
    </row>
    <row r="79" spans="1:13" customFormat="1" ht="12.5" x14ac:dyDescent="0.25">
      <c r="C79">
        <v>1304510000</v>
      </c>
      <c r="D79" t="s">
        <v>167</v>
      </c>
      <c r="E79" s="113"/>
      <c r="F79" s="113"/>
      <c r="G79" s="79"/>
      <c r="I79">
        <v>1304510000</v>
      </c>
      <c r="J79" t="s">
        <v>167</v>
      </c>
      <c r="K79" s="113"/>
      <c r="L79" s="113"/>
      <c r="M79" s="79"/>
    </row>
    <row r="80" spans="1:13" customFormat="1" ht="12.5" x14ac:dyDescent="0.25">
      <c r="C80">
        <v>1307100000</v>
      </c>
      <c r="D80" t="s">
        <v>289</v>
      </c>
      <c r="E80" s="103">
        <v>154416.49</v>
      </c>
      <c r="F80" s="103">
        <v>154416.49</v>
      </c>
      <c r="G80" s="79"/>
      <c r="I80">
        <v>1307100000</v>
      </c>
      <c r="J80" t="s">
        <v>289</v>
      </c>
      <c r="K80" s="103">
        <v>154416.49</v>
      </c>
      <c r="L80" s="103">
        <v>154416.49</v>
      </c>
      <c r="M80" s="79"/>
    </row>
    <row r="81" spans="1:13" customFormat="1" ht="12.5" x14ac:dyDescent="0.25">
      <c r="A81" t="s">
        <v>168</v>
      </c>
      <c r="B81">
        <v>139</v>
      </c>
      <c r="C81">
        <v>1308100000</v>
      </c>
      <c r="D81" t="s">
        <v>169</v>
      </c>
      <c r="E81" s="103">
        <v>224916.92</v>
      </c>
      <c r="F81" s="103">
        <v>224916.92</v>
      </c>
      <c r="G81" s="79"/>
      <c r="I81">
        <v>1308100000</v>
      </c>
      <c r="J81" t="s">
        <v>169</v>
      </c>
      <c r="K81" s="103">
        <v>224916.92</v>
      </c>
      <c r="L81" s="103">
        <v>224916.92</v>
      </c>
      <c r="M81" s="79"/>
    </row>
    <row r="82" spans="1:13" customFormat="1" ht="12.5" x14ac:dyDescent="0.25">
      <c r="A82" s="101" t="s">
        <v>170</v>
      </c>
      <c r="C82">
        <v>1309100000</v>
      </c>
      <c r="D82" t="s">
        <v>170</v>
      </c>
      <c r="E82" s="103">
        <v>240639.81</v>
      </c>
      <c r="F82" s="103">
        <v>240639.81</v>
      </c>
      <c r="G82" s="79"/>
      <c r="I82">
        <v>1309100000</v>
      </c>
      <c r="J82" t="s">
        <v>170</v>
      </c>
      <c r="K82" s="103">
        <v>240639.81</v>
      </c>
      <c r="L82" s="103">
        <v>240639.81</v>
      </c>
      <c r="M82" s="79"/>
    </row>
    <row r="83" spans="1:13" customFormat="1" ht="12.5" x14ac:dyDescent="0.25">
      <c r="A83" s="101"/>
      <c r="C83">
        <v>1309200000</v>
      </c>
      <c r="D83" t="s">
        <v>171</v>
      </c>
      <c r="E83" s="79">
        <v>14585.9</v>
      </c>
      <c r="F83" s="79">
        <v>14585.9</v>
      </c>
      <c r="G83" s="79"/>
      <c r="I83">
        <v>1309200000</v>
      </c>
      <c r="J83" t="s">
        <v>171</v>
      </c>
      <c r="K83" s="79">
        <v>14585.9</v>
      </c>
      <c r="L83" s="79">
        <v>14585.9</v>
      </c>
      <c r="M83" s="79"/>
    </row>
    <row r="84" spans="1:13" customFormat="1" ht="12.5" x14ac:dyDescent="0.25">
      <c r="A84" t="s">
        <v>172</v>
      </c>
      <c r="C84">
        <v>1309340000</v>
      </c>
      <c r="D84" t="s">
        <v>173</v>
      </c>
      <c r="E84" s="79">
        <v>-3399.9</v>
      </c>
      <c r="F84" s="79">
        <v>-3048.9</v>
      </c>
      <c r="G84" s="79"/>
      <c r="I84">
        <v>1309340000</v>
      </c>
      <c r="J84" t="s">
        <v>173</v>
      </c>
      <c r="K84" s="79">
        <v>-3399.9</v>
      </c>
      <c r="L84" s="79">
        <v>-3048.9</v>
      </c>
      <c r="M84" s="79"/>
    </row>
    <row r="85" spans="1:13" customFormat="1" ht="12.5" x14ac:dyDescent="0.25">
      <c r="A85" t="s">
        <v>172</v>
      </c>
      <c r="B85">
        <v>139</v>
      </c>
      <c r="C85">
        <v>1302310000</v>
      </c>
      <c r="D85" t="s">
        <v>174</v>
      </c>
      <c r="E85" s="79"/>
      <c r="F85" s="79"/>
      <c r="G85" s="79"/>
      <c r="I85">
        <v>1302310000</v>
      </c>
      <c r="J85" t="s">
        <v>174</v>
      </c>
      <c r="K85" s="79"/>
      <c r="L85" s="79"/>
      <c r="M85" s="79"/>
    </row>
    <row r="86" spans="1:13" customFormat="1" ht="12.5" x14ac:dyDescent="0.25">
      <c r="C86">
        <v>1307310000</v>
      </c>
      <c r="D86" t="s">
        <v>290</v>
      </c>
      <c r="E86" s="79">
        <v>-27703.49</v>
      </c>
      <c r="F86" s="79">
        <v>-24996.49</v>
      </c>
      <c r="G86" s="79"/>
      <c r="I86">
        <v>1307310000</v>
      </c>
      <c r="J86" t="s">
        <v>290</v>
      </c>
      <c r="K86" s="79">
        <v>-27703.49</v>
      </c>
      <c r="L86" s="79">
        <v>-24996.49</v>
      </c>
      <c r="M86" s="79"/>
    </row>
    <row r="87" spans="1:13" customFormat="1" ht="12.5" x14ac:dyDescent="0.25">
      <c r="A87" t="s">
        <v>172</v>
      </c>
      <c r="B87">
        <v>139</v>
      </c>
      <c r="C87">
        <v>1302320000</v>
      </c>
      <c r="D87" t="s">
        <v>175</v>
      </c>
      <c r="E87" s="79"/>
      <c r="F87" s="79"/>
      <c r="G87" s="79"/>
      <c r="I87">
        <v>1302320000</v>
      </c>
      <c r="J87" t="s">
        <v>175</v>
      </c>
      <c r="K87" s="79"/>
      <c r="L87" s="79"/>
      <c r="M87" s="79"/>
    </row>
    <row r="88" spans="1:13" customFormat="1" ht="12.5" x14ac:dyDescent="0.25">
      <c r="A88" t="s">
        <v>159</v>
      </c>
      <c r="B88">
        <v>139</v>
      </c>
      <c r="C88" s="111">
        <v>1303310000</v>
      </c>
      <c r="D88" t="s">
        <v>176</v>
      </c>
      <c r="E88" s="79"/>
      <c r="F88" s="79"/>
      <c r="G88" s="79"/>
      <c r="I88" s="111">
        <v>1303310000</v>
      </c>
      <c r="J88" t="s">
        <v>176</v>
      </c>
      <c r="K88" s="79"/>
      <c r="L88" s="79"/>
      <c r="M88" s="79"/>
    </row>
    <row r="89" spans="1:13" customFormat="1" ht="12.5" x14ac:dyDescent="0.25">
      <c r="A89" t="s">
        <v>172</v>
      </c>
      <c r="B89">
        <v>139</v>
      </c>
      <c r="C89">
        <v>1304310000</v>
      </c>
      <c r="D89" t="s">
        <v>177</v>
      </c>
      <c r="E89" s="79">
        <v>-4971321.8099999996</v>
      </c>
      <c r="F89" s="79">
        <v>-4919643.8099999996</v>
      </c>
      <c r="G89" s="79"/>
      <c r="I89">
        <v>1304310000</v>
      </c>
      <c r="J89" t="s">
        <v>177</v>
      </c>
      <c r="K89" s="79">
        <v>-4971321.8099999996</v>
      </c>
      <c r="L89" s="79">
        <v>-4919643.8099999996</v>
      </c>
      <c r="M89" s="79"/>
    </row>
    <row r="90" spans="1:13" customFormat="1" ht="12.5" x14ac:dyDescent="0.25">
      <c r="C90">
        <v>1304320000</v>
      </c>
      <c r="D90" t="s">
        <v>178</v>
      </c>
      <c r="E90" s="103">
        <v>328562</v>
      </c>
      <c r="F90" s="103">
        <v>312243</v>
      </c>
      <c r="G90" s="79"/>
      <c r="I90">
        <v>1304320000</v>
      </c>
      <c r="J90" t="s">
        <v>178</v>
      </c>
      <c r="K90" s="103">
        <v>328562</v>
      </c>
      <c r="L90" s="103">
        <v>312243</v>
      </c>
      <c r="M90" s="79"/>
    </row>
    <row r="91" spans="1:13" customFormat="1" ht="12.5" x14ac:dyDescent="0.25">
      <c r="A91" t="s">
        <v>172</v>
      </c>
      <c r="C91">
        <v>1309310000</v>
      </c>
      <c r="D91" t="s">
        <v>179</v>
      </c>
      <c r="E91" s="81">
        <v>-88053.81</v>
      </c>
      <c r="F91" s="81">
        <v>-81383.81</v>
      </c>
      <c r="G91" s="79"/>
      <c r="I91">
        <v>1309310000</v>
      </c>
      <c r="J91" t="s">
        <v>179</v>
      </c>
      <c r="K91" s="81">
        <v>-88053.81</v>
      </c>
      <c r="L91" s="81">
        <v>-81383.81</v>
      </c>
      <c r="M91" s="79"/>
    </row>
    <row r="92" spans="1:13" customFormat="1" ht="12.5" x14ac:dyDescent="0.25">
      <c r="A92" t="s">
        <v>172</v>
      </c>
      <c r="B92">
        <v>139</v>
      </c>
      <c r="C92">
        <v>1308310000</v>
      </c>
      <c r="D92" t="s">
        <v>180</v>
      </c>
      <c r="E92" s="79">
        <v>-131169.92000000001</v>
      </c>
      <c r="F92" s="79">
        <v>-127422.92</v>
      </c>
      <c r="G92" s="79"/>
      <c r="I92">
        <v>1308310000</v>
      </c>
      <c r="J92" t="s">
        <v>180</v>
      </c>
      <c r="K92" s="79">
        <v>-131169.92000000001</v>
      </c>
      <c r="L92" s="79">
        <v>-127422.92</v>
      </c>
      <c r="M92" s="79"/>
    </row>
    <row r="93" spans="1:13" customFormat="1" x14ac:dyDescent="0.35">
      <c r="E93" s="85">
        <v>-4893086.9299999988</v>
      </c>
      <c r="F93" s="85">
        <v>-4844252.9299999988</v>
      </c>
      <c r="G93" s="85">
        <v>0</v>
      </c>
      <c r="K93" s="85">
        <v>-4893086.9299999988</v>
      </c>
      <c r="L93" s="85">
        <v>-4844252.9299999988</v>
      </c>
      <c r="M93" s="85">
        <v>0</v>
      </c>
    </row>
    <row r="94" spans="1:13" customFormat="1" ht="12.5" x14ac:dyDescent="0.25">
      <c r="C94">
        <v>1531000000</v>
      </c>
      <c r="D94" t="s">
        <v>82</v>
      </c>
      <c r="E94" s="79">
        <v>28762.57</v>
      </c>
      <c r="F94" s="79">
        <v>28762.57</v>
      </c>
      <c r="G94" s="79"/>
      <c r="I94">
        <v>1531000000</v>
      </c>
      <c r="J94" t="s">
        <v>82</v>
      </c>
      <c r="K94" s="79">
        <v>28762.57</v>
      </c>
      <c r="L94" s="79">
        <v>28762.57</v>
      </c>
      <c r="M94" s="79"/>
    </row>
    <row r="95" spans="1:13" customFormat="1" ht="12.5" x14ac:dyDescent="0.25">
      <c r="C95">
        <v>1315000000</v>
      </c>
      <c r="D95" t="s">
        <v>307</v>
      </c>
      <c r="E95" s="79">
        <v>127993.88</v>
      </c>
      <c r="F95" s="79">
        <v>127993.88</v>
      </c>
      <c r="G95" s="79"/>
      <c r="I95">
        <v>1315000000</v>
      </c>
      <c r="J95" t="s">
        <v>307</v>
      </c>
      <c r="K95" s="79">
        <v>127993.88</v>
      </c>
      <c r="L95" s="79">
        <v>127993.88</v>
      </c>
      <c r="M95" s="79"/>
    </row>
    <row r="96" spans="1:13" customFormat="1" ht="12.5" x14ac:dyDescent="0.25">
      <c r="C96">
        <v>1315010000</v>
      </c>
      <c r="D96" t="s">
        <v>308</v>
      </c>
      <c r="E96" s="79">
        <v>-59730.45</v>
      </c>
      <c r="F96" s="79">
        <v>-57597.22</v>
      </c>
      <c r="G96" s="79">
        <v>-2133.2299999999959</v>
      </c>
      <c r="I96">
        <v>1315010000</v>
      </c>
      <c r="J96" t="s">
        <v>308</v>
      </c>
      <c r="K96" s="79">
        <v>-59730.45</v>
      </c>
      <c r="L96" s="79">
        <v>-57597.22</v>
      </c>
      <c r="M96" s="79"/>
    </row>
    <row r="97" spans="1:13" customFormat="1" ht="12.5" x14ac:dyDescent="0.25">
      <c r="A97" t="s">
        <v>181</v>
      </c>
      <c r="B97">
        <v>139</v>
      </c>
      <c r="C97" s="111">
        <v>1319999999</v>
      </c>
      <c r="D97" t="s">
        <v>96</v>
      </c>
      <c r="E97" s="79"/>
      <c r="F97" s="79"/>
      <c r="G97" s="79">
        <v>0</v>
      </c>
      <c r="I97" s="111">
        <v>1319999999</v>
      </c>
      <c r="J97" t="s">
        <v>96</v>
      </c>
      <c r="K97" s="79"/>
      <c r="L97" s="79"/>
      <c r="M97" s="79"/>
    </row>
    <row r="98" spans="1:13" customFormat="1" ht="12.5" x14ac:dyDescent="0.25">
      <c r="C98">
        <v>1311000000</v>
      </c>
      <c r="D98" t="s">
        <v>314</v>
      </c>
      <c r="E98" s="103"/>
      <c r="F98" s="103"/>
      <c r="G98" s="79"/>
      <c r="I98">
        <v>1311000000</v>
      </c>
      <c r="J98" t="s">
        <v>314</v>
      </c>
      <c r="K98" s="103"/>
      <c r="L98" s="103"/>
      <c r="M98" s="79"/>
    </row>
    <row r="99" spans="1:13" customFormat="1" ht="12.5" x14ac:dyDescent="0.25">
      <c r="A99" t="s">
        <v>182</v>
      </c>
      <c r="B99">
        <v>139</v>
      </c>
      <c r="C99">
        <v>1501000000</v>
      </c>
      <c r="D99" t="s">
        <v>183</v>
      </c>
      <c r="E99" s="79">
        <v>0</v>
      </c>
      <c r="F99" s="79">
        <v>0</v>
      </c>
      <c r="G99" s="79"/>
      <c r="I99">
        <v>1501000000</v>
      </c>
      <c r="J99" t="s">
        <v>183</v>
      </c>
      <c r="K99" s="79">
        <v>0</v>
      </c>
      <c r="L99" s="79">
        <v>0</v>
      </c>
      <c r="M99" s="79"/>
    </row>
    <row r="100" spans="1:13" customFormat="1" ht="12.5" x14ac:dyDescent="0.25">
      <c r="A100" t="s">
        <v>184</v>
      </c>
      <c r="B100">
        <v>139</v>
      </c>
      <c r="C100">
        <v>2111000000</v>
      </c>
      <c r="D100" t="s">
        <v>185</v>
      </c>
      <c r="E100" s="79">
        <v>-17156460.109999999</v>
      </c>
      <c r="F100" s="79">
        <v>-16602493.859999999</v>
      </c>
      <c r="G100" s="79">
        <v>-553966.25</v>
      </c>
      <c r="I100">
        <v>2111000000</v>
      </c>
      <c r="J100" t="s">
        <v>185</v>
      </c>
      <c r="K100" s="79">
        <v>-17156460.109999999</v>
      </c>
      <c r="L100" s="79">
        <v>-16602493.859999999</v>
      </c>
      <c r="M100" s="79"/>
    </row>
    <row r="101" spans="1:13" customFormat="1" ht="12.5" x14ac:dyDescent="0.25">
      <c r="A101" t="s">
        <v>186</v>
      </c>
      <c r="B101">
        <v>139</v>
      </c>
      <c r="C101">
        <v>2112000000</v>
      </c>
      <c r="D101" t="s">
        <v>187</v>
      </c>
      <c r="E101" s="79">
        <v>-638529.89</v>
      </c>
      <c r="F101" s="79">
        <v>-637383.79</v>
      </c>
      <c r="G101" s="79">
        <v>-1146.0999999999767</v>
      </c>
      <c r="I101">
        <v>2112000000</v>
      </c>
      <c r="J101" t="s">
        <v>187</v>
      </c>
      <c r="K101" s="79">
        <v>-638529.89</v>
      </c>
      <c r="L101" s="79">
        <v>-637383.79</v>
      </c>
      <c r="M101" s="79"/>
    </row>
    <row r="102" spans="1:13" customFormat="1" ht="12.5" x14ac:dyDescent="0.25">
      <c r="A102" t="s">
        <v>186</v>
      </c>
      <c r="B102">
        <v>139</v>
      </c>
      <c r="C102">
        <v>2114000000</v>
      </c>
      <c r="D102" t="s">
        <v>188</v>
      </c>
      <c r="E102" s="79">
        <v>0</v>
      </c>
      <c r="F102" s="79">
        <v>0</v>
      </c>
      <c r="G102" s="79">
        <v>0</v>
      </c>
      <c r="I102">
        <v>2114000000</v>
      </c>
      <c r="J102" t="s">
        <v>188</v>
      </c>
      <c r="K102" s="79">
        <v>0</v>
      </c>
      <c r="L102" s="79">
        <v>0</v>
      </c>
      <c r="M102" s="79"/>
    </row>
    <row r="103" spans="1:13" customFormat="1" ht="12.5" x14ac:dyDescent="0.25">
      <c r="C103">
        <v>2115000000</v>
      </c>
      <c r="D103" t="s">
        <v>309</v>
      </c>
      <c r="E103" s="79">
        <v>-26407.81</v>
      </c>
      <c r="F103" s="79">
        <v>-26128.11</v>
      </c>
      <c r="G103" s="79">
        <v>-279.70000000000073</v>
      </c>
      <c r="I103">
        <v>2115000000</v>
      </c>
      <c r="J103" t="s">
        <v>309</v>
      </c>
      <c r="K103" s="79">
        <v>-26407.81</v>
      </c>
      <c r="L103" s="79">
        <v>-26128.11</v>
      </c>
      <c r="M103" s="79"/>
    </row>
    <row r="104" spans="1:13" customFormat="1" ht="12.5" x14ac:dyDescent="0.25">
      <c r="A104" t="s">
        <v>189</v>
      </c>
      <c r="C104">
        <v>2203000000</v>
      </c>
      <c r="D104" t="s">
        <v>190</v>
      </c>
      <c r="E104" s="79"/>
      <c r="F104" s="79"/>
      <c r="G104" s="79">
        <v>0</v>
      </c>
      <c r="I104">
        <v>2203000000</v>
      </c>
      <c r="J104" t="s">
        <v>190</v>
      </c>
      <c r="K104" s="79"/>
      <c r="L104" s="79"/>
      <c r="M104" s="79"/>
    </row>
    <row r="105" spans="1:13" customFormat="1" ht="12.5" x14ac:dyDescent="0.25">
      <c r="A105" t="s">
        <v>191</v>
      </c>
      <c r="B105">
        <v>139</v>
      </c>
      <c r="C105">
        <v>2121000000</v>
      </c>
      <c r="D105" t="s">
        <v>62</v>
      </c>
      <c r="E105" s="79">
        <v>-3893.4</v>
      </c>
      <c r="F105" s="79">
        <v>-3675</v>
      </c>
      <c r="G105" s="79">
        <v>-218.40000000000009</v>
      </c>
      <c r="I105">
        <v>2121000000</v>
      </c>
      <c r="J105" t="s">
        <v>62</v>
      </c>
      <c r="K105" s="79">
        <v>-3893.4</v>
      </c>
      <c r="L105" s="79">
        <v>-3675</v>
      </c>
      <c r="M105" s="79"/>
    </row>
    <row r="106" spans="1:13" customFormat="1" ht="12.5" x14ac:dyDescent="0.25">
      <c r="A106" t="s">
        <v>192</v>
      </c>
      <c r="B106">
        <v>139</v>
      </c>
      <c r="C106">
        <v>2122000000</v>
      </c>
      <c r="D106" t="s">
        <v>193</v>
      </c>
      <c r="E106" s="79">
        <v>-438274.2</v>
      </c>
      <c r="F106" s="79">
        <v>-439688.71</v>
      </c>
      <c r="G106" s="79">
        <v>1414.5100000000093</v>
      </c>
      <c r="I106">
        <v>2122000000</v>
      </c>
      <c r="J106" t="s">
        <v>193</v>
      </c>
      <c r="K106" s="79">
        <v>-438274.2</v>
      </c>
      <c r="L106" s="79">
        <v>-439688.71</v>
      </c>
      <c r="M106" s="79"/>
    </row>
    <row r="107" spans="1:13" customFormat="1" ht="12.5" x14ac:dyDescent="0.25">
      <c r="A107" t="s">
        <v>194</v>
      </c>
      <c r="B107">
        <v>139</v>
      </c>
      <c r="C107">
        <v>2133200000</v>
      </c>
      <c r="D107" t="s">
        <v>195</v>
      </c>
      <c r="E107" s="79">
        <v>-3825.34</v>
      </c>
      <c r="F107" s="79">
        <v>-4236.87</v>
      </c>
      <c r="G107" s="79">
        <v>411.52999999999975</v>
      </c>
      <c r="I107">
        <v>2133200000</v>
      </c>
      <c r="J107" t="s">
        <v>195</v>
      </c>
      <c r="K107" s="79">
        <v>-3825.34</v>
      </c>
      <c r="L107" s="79">
        <v>-4236.87</v>
      </c>
      <c r="M107" s="79"/>
    </row>
    <row r="108" spans="1:13" customFormat="1" ht="12.5" x14ac:dyDescent="0.25">
      <c r="C108" s="111">
        <v>2133700000</v>
      </c>
      <c r="D108" t="s">
        <v>196</v>
      </c>
      <c r="E108" s="79"/>
      <c r="F108" s="79"/>
      <c r="G108" s="79">
        <v>0</v>
      </c>
      <c r="I108" s="111">
        <v>2133700000</v>
      </c>
      <c r="J108" t="s">
        <v>196</v>
      </c>
      <c r="K108" s="79"/>
      <c r="L108" s="79"/>
      <c r="M108" s="79"/>
    </row>
    <row r="109" spans="1:13" customFormat="1" ht="12.5" x14ac:dyDescent="0.25">
      <c r="A109" t="s">
        <v>194</v>
      </c>
      <c r="B109">
        <v>139</v>
      </c>
      <c r="C109">
        <v>2137000000</v>
      </c>
      <c r="D109" t="s">
        <v>197</v>
      </c>
      <c r="E109" s="79">
        <v>-152719.79</v>
      </c>
      <c r="F109" s="79">
        <v>-138048.41</v>
      </c>
      <c r="G109" s="79">
        <v>-14671.380000000005</v>
      </c>
      <c r="I109">
        <v>2137000000</v>
      </c>
      <c r="J109" t="s">
        <v>197</v>
      </c>
      <c r="K109" s="79">
        <v>-152719.79</v>
      </c>
      <c r="L109" s="79">
        <v>-138048.41</v>
      </c>
      <c r="M109" s="79"/>
    </row>
    <row r="110" spans="1:13" customFormat="1" ht="12.5" x14ac:dyDescent="0.25">
      <c r="A110" t="s">
        <v>194</v>
      </c>
      <c r="B110">
        <v>139</v>
      </c>
      <c r="C110" s="111">
        <v>2140000000</v>
      </c>
      <c r="D110" t="s">
        <v>198</v>
      </c>
      <c r="E110" s="79">
        <v>-38185.75</v>
      </c>
      <c r="F110" s="79">
        <v>-43859.95</v>
      </c>
      <c r="G110" s="79">
        <v>5674.1999999999971</v>
      </c>
      <c r="I110" s="111">
        <v>2140000000</v>
      </c>
      <c r="J110" t="s">
        <v>198</v>
      </c>
      <c r="K110" s="79">
        <v>-38185.75</v>
      </c>
      <c r="L110" s="79">
        <v>-43859.95</v>
      </c>
      <c r="M110" s="79"/>
    </row>
    <row r="111" spans="1:13" customFormat="1" ht="12.5" x14ac:dyDescent="0.25">
      <c r="C111" s="111">
        <v>2141000000</v>
      </c>
      <c r="D111" t="s">
        <v>323</v>
      </c>
      <c r="E111" s="79"/>
      <c r="F111" s="79"/>
      <c r="G111" s="79">
        <v>0</v>
      </c>
      <c r="I111" s="111">
        <v>2141000000</v>
      </c>
      <c r="J111" t="s">
        <v>323</v>
      </c>
      <c r="K111" s="79"/>
      <c r="L111" s="79"/>
      <c r="M111" s="79"/>
    </row>
    <row r="112" spans="1:13" customFormat="1" ht="12.5" x14ac:dyDescent="0.25">
      <c r="C112">
        <v>2131000000</v>
      </c>
      <c r="D112" t="s">
        <v>199</v>
      </c>
      <c r="E112" s="80">
        <v>-463.47</v>
      </c>
      <c r="F112" s="80"/>
      <c r="G112" s="79">
        <v>-463.47</v>
      </c>
      <c r="I112">
        <v>2131000000</v>
      </c>
      <c r="J112" t="s">
        <v>199</v>
      </c>
      <c r="K112" s="80">
        <v>-463.47</v>
      </c>
      <c r="L112" s="80"/>
      <c r="M112" s="79"/>
    </row>
    <row r="113" spans="1:13" customFormat="1" ht="12.5" x14ac:dyDescent="0.25">
      <c r="C113">
        <v>2134500000</v>
      </c>
      <c r="D113" t="s">
        <v>334</v>
      </c>
      <c r="E113" s="81">
        <v>-11363.19</v>
      </c>
      <c r="F113" s="81">
        <v>-11363.19</v>
      </c>
      <c r="G113" s="79">
        <v>0</v>
      </c>
      <c r="I113">
        <v>2134500000</v>
      </c>
      <c r="J113" t="s">
        <v>334</v>
      </c>
      <c r="K113" s="81">
        <v>-11363.19</v>
      </c>
      <c r="L113" s="81">
        <v>-11363.19</v>
      </c>
      <c r="M113" s="79"/>
    </row>
    <row r="114" spans="1:13" customFormat="1" ht="12.5" x14ac:dyDescent="0.25">
      <c r="A114" t="s">
        <v>194</v>
      </c>
      <c r="C114">
        <v>2134130000</v>
      </c>
      <c r="D114" t="s">
        <v>200</v>
      </c>
      <c r="E114" s="79">
        <v>-875</v>
      </c>
      <c r="F114" s="79">
        <v>-875</v>
      </c>
      <c r="G114" s="79">
        <v>0</v>
      </c>
      <c r="I114">
        <v>2134130000</v>
      </c>
      <c r="J114" t="s">
        <v>200</v>
      </c>
      <c r="K114" s="79">
        <v>-875</v>
      </c>
      <c r="L114" s="79">
        <v>-875</v>
      </c>
      <c r="M114" s="79"/>
    </row>
    <row r="115" spans="1:13" customFormat="1" ht="12.5" x14ac:dyDescent="0.25">
      <c r="A115" t="s">
        <v>194</v>
      </c>
      <c r="C115">
        <v>2180200000</v>
      </c>
      <c r="D115" t="s">
        <v>201</v>
      </c>
      <c r="E115" s="79">
        <v>-56395.57</v>
      </c>
      <c r="F115" s="79">
        <v>-107255.54</v>
      </c>
      <c r="G115" s="79">
        <v>50859.969999999994</v>
      </c>
      <c r="I115">
        <v>2180200000</v>
      </c>
      <c r="J115" t="s">
        <v>201</v>
      </c>
      <c r="K115" s="79">
        <v>-56395.57</v>
      </c>
      <c r="L115" s="79">
        <v>-107255.54</v>
      </c>
      <c r="M115" s="79"/>
    </row>
    <row r="116" spans="1:13" customFormat="1" ht="12.5" x14ac:dyDescent="0.25">
      <c r="A116" t="s">
        <v>194</v>
      </c>
      <c r="C116">
        <v>2134020000</v>
      </c>
      <c r="D116" t="s">
        <v>202</v>
      </c>
      <c r="E116" s="79">
        <v>-15141.96</v>
      </c>
      <c r="F116" s="79">
        <v>-13310.2</v>
      </c>
      <c r="G116" s="79">
        <v>-1831.7599999999984</v>
      </c>
      <c r="I116">
        <v>2134020000</v>
      </c>
      <c r="J116" t="s">
        <v>202</v>
      </c>
      <c r="K116" s="79">
        <v>-15141.96</v>
      </c>
      <c r="L116" s="79">
        <v>-13310.2</v>
      </c>
      <c r="M116" s="79"/>
    </row>
    <row r="117" spans="1:13" customFormat="1" ht="12.5" x14ac:dyDescent="0.25">
      <c r="A117" t="s">
        <v>194</v>
      </c>
      <c r="C117">
        <v>2134080000</v>
      </c>
      <c r="D117" t="s">
        <v>203</v>
      </c>
      <c r="E117" s="79">
        <v>-592</v>
      </c>
      <c r="F117" s="79">
        <v>-512</v>
      </c>
      <c r="G117" s="79">
        <v>-80</v>
      </c>
      <c r="I117">
        <v>2134080000</v>
      </c>
      <c r="J117" t="s">
        <v>203</v>
      </c>
      <c r="K117" s="79">
        <v>-592</v>
      </c>
      <c r="L117" s="79">
        <v>-512</v>
      </c>
      <c r="M117" s="79"/>
    </row>
    <row r="118" spans="1:13" customFormat="1" ht="12.5" x14ac:dyDescent="0.25">
      <c r="A118" t="s">
        <v>194</v>
      </c>
      <c r="C118">
        <v>2134160000</v>
      </c>
      <c r="D118" t="s">
        <v>204</v>
      </c>
      <c r="E118" s="79">
        <v>-592.63</v>
      </c>
      <c r="F118" s="79">
        <v>-323.83</v>
      </c>
      <c r="G118" s="79">
        <v>-268.8</v>
      </c>
      <c r="I118">
        <v>2134160000</v>
      </c>
      <c r="J118" t="s">
        <v>204</v>
      </c>
      <c r="K118" s="79">
        <v>-592.63</v>
      </c>
      <c r="L118" s="79">
        <v>-323.83</v>
      </c>
      <c r="M118" s="79"/>
    </row>
    <row r="119" spans="1:13" customFormat="1" x14ac:dyDescent="0.35">
      <c r="E119" s="86">
        <v>-280154.7</v>
      </c>
      <c r="F119" s="86">
        <v>-319784.99</v>
      </c>
      <c r="G119" s="86">
        <v>39630.289999999979</v>
      </c>
      <c r="K119" s="86">
        <v>-280154.7</v>
      </c>
      <c r="L119" s="86">
        <v>-319784.99</v>
      </c>
      <c r="M119" s="86">
        <v>0</v>
      </c>
    </row>
    <row r="120" spans="1:13" customFormat="1" ht="12.5" x14ac:dyDescent="0.25">
      <c r="A120" t="s">
        <v>205</v>
      </c>
      <c r="B120">
        <v>139</v>
      </c>
      <c r="C120">
        <v>2134060000</v>
      </c>
      <c r="D120" t="s">
        <v>206</v>
      </c>
      <c r="E120" s="79">
        <v>-15142.03</v>
      </c>
      <c r="F120" s="79">
        <v>-13310.25</v>
      </c>
      <c r="G120" s="79">
        <v>-1831.7800000000007</v>
      </c>
      <c r="I120">
        <v>2134060000</v>
      </c>
      <c r="J120" t="s">
        <v>206</v>
      </c>
      <c r="K120" s="79">
        <v>-15142.03</v>
      </c>
      <c r="L120" s="79">
        <v>-13310.25</v>
      </c>
      <c r="M120" s="79"/>
    </row>
    <row r="121" spans="1:13" customFormat="1" ht="12.5" x14ac:dyDescent="0.25">
      <c r="C121">
        <v>2134060001</v>
      </c>
      <c r="D121" t="s">
        <v>329</v>
      </c>
      <c r="E121" s="79">
        <v>-3673</v>
      </c>
      <c r="F121" s="79">
        <v>-3673</v>
      </c>
      <c r="G121" s="79">
        <v>0</v>
      </c>
      <c r="I121">
        <v>2134060001</v>
      </c>
      <c r="J121" t="s">
        <v>329</v>
      </c>
      <c r="K121" s="79">
        <v>-3673</v>
      </c>
      <c r="L121" s="79">
        <v>-3673</v>
      </c>
      <c r="M121" s="79"/>
    </row>
    <row r="122" spans="1:13" customFormat="1" x14ac:dyDescent="0.35">
      <c r="E122" s="86">
        <v>-18815.03</v>
      </c>
      <c r="F122" s="86">
        <v>-16983.25</v>
      </c>
      <c r="G122" s="86">
        <v>-1831.7800000000007</v>
      </c>
      <c r="K122" s="86">
        <v>-18815.03</v>
      </c>
      <c r="L122" s="86">
        <v>-16983.25</v>
      </c>
      <c r="M122" s="86">
        <v>0</v>
      </c>
    </row>
    <row r="123" spans="1:13" customFormat="1" ht="12.5" x14ac:dyDescent="0.25">
      <c r="A123" t="s">
        <v>207</v>
      </c>
      <c r="B123">
        <v>139</v>
      </c>
      <c r="C123">
        <v>2151000000</v>
      </c>
      <c r="D123" t="s">
        <v>208</v>
      </c>
      <c r="E123" s="79">
        <v>-218484.68</v>
      </c>
      <c r="F123" s="79">
        <v>-216900.23</v>
      </c>
      <c r="G123" s="79">
        <v>-1584.4499999999825</v>
      </c>
      <c r="I123">
        <v>2151000000</v>
      </c>
      <c r="J123" t="s">
        <v>208</v>
      </c>
      <c r="K123" s="79">
        <v>-218484.68</v>
      </c>
      <c r="L123" s="79">
        <v>-216900.23</v>
      </c>
      <c r="M123" s="79"/>
    </row>
    <row r="124" spans="1:13" customFormat="1" ht="12.5" x14ac:dyDescent="0.25">
      <c r="A124" t="s">
        <v>209</v>
      </c>
      <c r="B124">
        <v>139</v>
      </c>
      <c r="C124">
        <v>2190000000</v>
      </c>
      <c r="D124" t="s">
        <v>210</v>
      </c>
      <c r="E124" s="79">
        <v>-119433</v>
      </c>
      <c r="F124" s="79">
        <v>-139338.5</v>
      </c>
      <c r="G124" s="79"/>
      <c r="I124">
        <v>2190000000</v>
      </c>
      <c r="J124" t="s">
        <v>210</v>
      </c>
      <c r="K124" s="79">
        <v>-119433</v>
      </c>
      <c r="L124" s="79">
        <v>-139338.5</v>
      </c>
      <c r="M124" s="79"/>
    </row>
    <row r="125" spans="1:13" customFormat="1" ht="12.5" x14ac:dyDescent="0.25">
      <c r="A125" t="s">
        <v>211</v>
      </c>
      <c r="B125">
        <v>139</v>
      </c>
      <c r="C125">
        <v>2201000000</v>
      </c>
      <c r="D125" t="s">
        <v>212</v>
      </c>
      <c r="E125" s="79">
        <v>-11038055.369999999</v>
      </c>
      <c r="F125" s="79">
        <v>-11085636.66</v>
      </c>
      <c r="G125" s="79"/>
      <c r="I125">
        <v>2201000000</v>
      </c>
      <c r="J125" t="s">
        <v>212</v>
      </c>
      <c r="K125" s="79">
        <v>-11038055.369999999</v>
      </c>
      <c r="L125" s="79">
        <v>-11085636.66</v>
      </c>
      <c r="M125" s="79"/>
    </row>
    <row r="126" spans="1:13" customFormat="1" ht="12.5" x14ac:dyDescent="0.25">
      <c r="C126">
        <v>2202000000</v>
      </c>
      <c r="D126" t="s">
        <v>297</v>
      </c>
      <c r="E126" s="79">
        <v>-2700000</v>
      </c>
      <c r="F126" s="79">
        <v>-2956000</v>
      </c>
      <c r="G126" s="79"/>
      <c r="I126">
        <v>2202000000</v>
      </c>
      <c r="J126" t="s">
        <v>297</v>
      </c>
      <c r="K126" s="79">
        <v>-2700000</v>
      </c>
      <c r="L126" s="79">
        <v>-2956000</v>
      </c>
      <c r="M126" s="79"/>
    </row>
    <row r="127" spans="1:13" customFormat="1" ht="12.5" x14ac:dyDescent="0.25">
      <c r="A127" t="s">
        <v>213</v>
      </c>
      <c r="B127">
        <v>139</v>
      </c>
      <c r="C127">
        <v>2301000000</v>
      </c>
      <c r="D127" t="s">
        <v>31</v>
      </c>
      <c r="E127" s="79">
        <v>-2301697</v>
      </c>
      <c r="F127" s="79">
        <v>-2301697</v>
      </c>
      <c r="G127" s="79"/>
      <c r="I127">
        <v>2301000000</v>
      </c>
      <c r="J127" t="s">
        <v>31</v>
      </c>
      <c r="K127" s="79">
        <v>-2301697</v>
      </c>
      <c r="L127" s="79">
        <v>-2301697</v>
      </c>
      <c r="M127" s="79"/>
    </row>
    <row r="128" spans="1:13" customFormat="1" ht="12.5" x14ac:dyDescent="0.25">
      <c r="C128">
        <v>2205100000</v>
      </c>
      <c r="D128" t="s">
        <v>83</v>
      </c>
      <c r="E128" s="79">
        <v>-1603544.01</v>
      </c>
      <c r="F128" s="79">
        <v>-1603544.01</v>
      </c>
      <c r="G128" s="79"/>
      <c r="I128">
        <v>2205100000</v>
      </c>
      <c r="J128" t="s">
        <v>83</v>
      </c>
      <c r="K128" s="79">
        <v>-1603544.01</v>
      </c>
      <c r="L128" s="79">
        <v>-1603544.01</v>
      </c>
      <c r="M128" s="79"/>
    </row>
    <row r="129" spans="1:13" customFormat="1" ht="12.5" x14ac:dyDescent="0.25">
      <c r="C129">
        <v>2205500000</v>
      </c>
      <c r="D129" t="s">
        <v>310</v>
      </c>
      <c r="E129" s="79">
        <v>-51794.61</v>
      </c>
      <c r="F129" s="79">
        <v>-54151.68</v>
      </c>
      <c r="G129" s="79"/>
      <c r="I129">
        <v>2205500000</v>
      </c>
      <c r="J129" t="s">
        <v>310</v>
      </c>
      <c r="K129" s="79">
        <v>-51794.61</v>
      </c>
      <c r="L129" s="79">
        <v>-54151.68</v>
      </c>
      <c r="M129" s="79"/>
    </row>
    <row r="130" spans="1:13" customFormat="1" ht="12.5" x14ac:dyDescent="0.25">
      <c r="A130" t="s">
        <v>211</v>
      </c>
      <c r="C130" s="111">
        <v>2302300000</v>
      </c>
      <c r="D130" t="s">
        <v>214</v>
      </c>
      <c r="E130" s="79"/>
      <c r="F130" s="79"/>
      <c r="G130" s="79"/>
      <c r="I130" s="111">
        <v>2302300000</v>
      </c>
      <c r="J130" t="s">
        <v>214</v>
      </c>
      <c r="K130" s="79"/>
      <c r="L130" s="79"/>
      <c r="M130" s="79"/>
    </row>
    <row r="131" spans="1:13" customFormat="1" ht="12.5" x14ac:dyDescent="0.25">
      <c r="A131" t="s">
        <v>215</v>
      </c>
      <c r="B131">
        <v>139</v>
      </c>
      <c r="C131">
        <v>2303100000</v>
      </c>
      <c r="D131" t="s">
        <v>216</v>
      </c>
      <c r="E131" s="79"/>
      <c r="F131" s="79"/>
      <c r="G131" s="79"/>
      <c r="I131">
        <v>2303100000</v>
      </c>
      <c r="J131" t="s">
        <v>216</v>
      </c>
      <c r="K131" s="79"/>
      <c r="L131" s="79"/>
      <c r="M131" s="79"/>
    </row>
    <row r="132" spans="1:13" customFormat="1" ht="12.5" x14ac:dyDescent="0.25">
      <c r="A132" t="s">
        <v>215</v>
      </c>
      <c r="B132">
        <v>139</v>
      </c>
      <c r="C132">
        <v>2303200000</v>
      </c>
      <c r="D132" t="s">
        <v>217</v>
      </c>
      <c r="E132" s="79"/>
      <c r="F132" s="79"/>
      <c r="G132" s="79"/>
      <c r="I132">
        <v>2303200000</v>
      </c>
      <c r="J132" t="s">
        <v>217</v>
      </c>
      <c r="K132" s="79"/>
      <c r="L132" s="79"/>
      <c r="M132" s="79"/>
    </row>
    <row r="133" spans="1:13" customFormat="1" ht="12.5" x14ac:dyDescent="0.25">
      <c r="C133">
        <v>2303250000</v>
      </c>
      <c r="D133" t="s">
        <v>218</v>
      </c>
      <c r="E133" s="79">
        <v>458071.37</v>
      </c>
      <c r="F133" s="79">
        <v>458071.37</v>
      </c>
      <c r="G133" s="79"/>
      <c r="I133">
        <v>2303250000</v>
      </c>
      <c r="J133" t="s">
        <v>218</v>
      </c>
      <c r="K133" s="79">
        <v>458071.37</v>
      </c>
      <c r="L133" s="79">
        <v>458071.37</v>
      </c>
      <c r="M133" s="79"/>
    </row>
    <row r="134" spans="1:13" customFormat="1" ht="12.5" x14ac:dyDescent="0.25">
      <c r="C134">
        <v>2303400000</v>
      </c>
      <c r="D134" t="s">
        <v>219</v>
      </c>
      <c r="E134" s="79">
        <v>-1529058.57</v>
      </c>
      <c r="F134" s="79">
        <v>-1529058.57</v>
      </c>
      <c r="G134" s="79"/>
      <c r="I134">
        <v>2303400000</v>
      </c>
      <c r="J134" t="s">
        <v>219</v>
      </c>
      <c r="K134" s="79">
        <v>-1529058.57</v>
      </c>
      <c r="L134" s="79">
        <v>-1529058.57</v>
      </c>
      <c r="M134" s="79"/>
    </row>
    <row r="135" spans="1:13" customFormat="1" ht="12.5" x14ac:dyDescent="0.25">
      <c r="B135">
        <v>139</v>
      </c>
      <c r="C135">
        <v>2307450000</v>
      </c>
      <c r="D135" t="s">
        <v>220</v>
      </c>
      <c r="E135" s="79"/>
      <c r="F135" s="79"/>
      <c r="G135" s="79"/>
      <c r="I135">
        <v>2307450000</v>
      </c>
      <c r="J135" t="s">
        <v>220</v>
      </c>
      <c r="K135" s="79"/>
      <c r="L135" s="79"/>
      <c r="M135" s="79"/>
    </row>
    <row r="136" spans="1:13" customFormat="1" ht="12.5" x14ac:dyDescent="0.25">
      <c r="A136" t="s">
        <v>221</v>
      </c>
      <c r="B136">
        <v>139</v>
      </c>
      <c r="C136">
        <v>2307460000</v>
      </c>
      <c r="D136" t="s">
        <v>222</v>
      </c>
      <c r="E136" s="79">
        <v>-151350.65</v>
      </c>
      <c r="F136" s="79">
        <v>-151350.65</v>
      </c>
      <c r="G136" s="79"/>
      <c r="I136">
        <v>2307460000</v>
      </c>
      <c r="J136" t="s">
        <v>222</v>
      </c>
      <c r="K136" s="79">
        <v>-151350.65</v>
      </c>
      <c r="L136" s="79">
        <v>-151350.65</v>
      </c>
      <c r="M136" s="79"/>
    </row>
    <row r="137" spans="1:13" customFormat="1" x14ac:dyDescent="0.35">
      <c r="E137" s="85">
        <v>-1222337.8500000001</v>
      </c>
      <c r="F137" s="85">
        <v>-1222337.8500000001</v>
      </c>
      <c r="G137" s="85">
        <v>0</v>
      </c>
      <c r="K137" s="85">
        <v>-1222337.8500000001</v>
      </c>
      <c r="L137" s="85">
        <v>-1222337.8500000001</v>
      </c>
      <c r="M137" s="85">
        <v>0</v>
      </c>
    </row>
    <row r="138" spans="1:13" customFormat="1" ht="12.5" x14ac:dyDescent="0.25">
      <c r="A138" t="s">
        <v>221</v>
      </c>
      <c r="B138">
        <v>139</v>
      </c>
      <c r="C138">
        <v>2307300000</v>
      </c>
      <c r="D138" t="s">
        <v>223</v>
      </c>
      <c r="E138" s="79">
        <v>-7807598.9400000004</v>
      </c>
      <c r="F138" s="79">
        <v>-7807598.9400000004</v>
      </c>
      <c r="G138" s="79"/>
      <c r="I138">
        <v>2307300000</v>
      </c>
      <c r="J138" t="s">
        <v>223</v>
      </c>
      <c r="K138" s="79">
        <v>-7807598.9400000004</v>
      </c>
      <c r="L138" s="79">
        <v>-7807598.9400000004</v>
      </c>
      <c r="M138" s="79"/>
    </row>
    <row r="139" spans="1:13" customFormat="1" ht="12.5" x14ac:dyDescent="0.25">
      <c r="A139" t="s">
        <v>224</v>
      </c>
      <c r="B139">
        <v>139</v>
      </c>
      <c r="C139">
        <v>2304001000</v>
      </c>
      <c r="D139" t="s">
        <v>225</v>
      </c>
      <c r="E139" s="79">
        <v>-460339.4</v>
      </c>
      <c r="F139" s="79">
        <v>-460339.4</v>
      </c>
      <c r="G139" s="79"/>
      <c r="I139">
        <v>2304001000</v>
      </c>
      <c r="J139" t="s">
        <v>225</v>
      </c>
      <c r="K139" s="79">
        <v>-460339.4</v>
      </c>
      <c r="L139" s="79">
        <v>-460339.4</v>
      </c>
      <c r="M139" s="79"/>
    </row>
    <row r="140" spans="1:13" customFormat="1" ht="12.5" x14ac:dyDescent="0.25">
      <c r="A140" t="s">
        <v>221</v>
      </c>
      <c r="C140">
        <v>2307100000</v>
      </c>
      <c r="D140" t="s">
        <v>226</v>
      </c>
      <c r="E140" s="79">
        <v>-1583131.91</v>
      </c>
      <c r="F140" s="79">
        <v>-1583131.91</v>
      </c>
      <c r="G140" s="79"/>
      <c r="I140">
        <v>2307100000</v>
      </c>
      <c r="J140" t="s">
        <v>226</v>
      </c>
      <c r="K140" s="79">
        <v>-1583131.91</v>
      </c>
      <c r="L140" s="79">
        <v>-1583131.91</v>
      </c>
      <c r="M140" s="79"/>
    </row>
    <row r="141" spans="1:13" customFormat="1" ht="18.5" x14ac:dyDescent="0.45">
      <c r="B141" s="102" t="s">
        <v>227</v>
      </c>
      <c r="E141" s="79"/>
      <c r="F141" s="79"/>
      <c r="G141" s="79"/>
      <c r="K141" s="79"/>
      <c r="L141" s="79"/>
      <c r="M141" s="79"/>
    </row>
    <row r="142" spans="1:13" customFormat="1" ht="12.5" x14ac:dyDescent="0.25">
      <c r="E142" s="79"/>
      <c r="F142" s="79"/>
      <c r="G142" s="79"/>
      <c r="K142" s="79"/>
      <c r="L142" s="79"/>
      <c r="M142" s="79"/>
    </row>
    <row r="143" spans="1:13" customFormat="1" ht="12.5" x14ac:dyDescent="0.25">
      <c r="A143" t="s">
        <v>228</v>
      </c>
      <c r="B143">
        <v>139</v>
      </c>
      <c r="C143">
        <v>3101000000</v>
      </c>
      <c r="D143" t="s">
        <v>229</v>
      </c>
      <c r="E143" s="79">
        <v>-1063669.52</v>
      </c>
      <c r="F143" s="79">
        <v>-957211.25</v>
      </c>
      <c r="G143" s="79">
        <v>-106458.27000000002</v>
      </c>
      <c r="I143">
        <v>3101000000</v>
      </c>
      <c r="J143" t="s">
        <v>229</v>
      </c>
      <c r="K143" s="79">
        <v>-1063669.52</v>
      </c>
      <c r="L143" s="79">
        <v>-957211.25</v>
      </c>
      <c r="M143" s="79">
        <v>-106458.27000000002</v>
      </c>
    </row>
    <row r="144" spans="1:13" customFormat="1" ht="12.5" x14ac:dyDescent="0.25">
      <c r="A144" t="s">
        <v>228</v>
      </c>
      <c r="B144">
        <v>139</v>
      </c>
      <c r="C144">
        <v>3101010000</v>
      </c>
      <c r="D144" t="s">
        <v>230</v>
      </c>
      <c r="E144" s="79">
        <v>-924506.49</v>
      </c>
      <c r="F144" s="79">
        <v>-834098</v>
      </c>
      <c r="G144" s="79">
        <v>-90408.489999999991</v>
      </c>
      <c r="I144">
        <v>3101010000</v>
      </c>
      <c r="J144" t="s">
        <v>230</v>
      </c>
      <c r="K144" s="79">
        <v>-924506.49</v>
      </c>
      <c r="L144" s="79">
        <v>-834098</v>
      </c>
      <c r="M144" s="79">
        <v>-90408.489999999991</v>
      </c>
    </row>
    <row r="145" spans="1:13" customFormat="1" ht="12.5" x14ac:dyDescent="0.25">
      <c r="C145">
        <v>3101020000</v>
      </c>
      <c r="D145" t="s">
        <v>324</v>
      </c>
      <c r="E145" s="79">
        <v>-26161.99</v>
      </c>
      <c r="F145" s="79">
        <v>-22712.33</v>
      </c>
      <c r="G145" s="79">
        <v>-3449.66</v>
      </c>
      <c r="I145">
        <v>3101020000</v>
      </c>
      <c r="J145" t="s">
        <v>324</v>
      </c>
      <c r="K145" s="79">
        <v>-26161.99</v>
      </c>
      <c r="L145" s="79">
        <v>-22712.33</v>
      </c>
      <c r="M145" s="79">
        <v>-3449.66</v>
      </c>
    </row>
    <row r="146" spans="1:13" customFormat="1" ht="12.5" x14ac:dyDescent="0.25">
      <c r="A146" t="s">
        <v>231</v>
      </c>
      <c r="B146">
        <v>139</v>
      </c>
      <c r="C146">
        <v>3102000000</v>
      </c>
      <c r="D146" t="s">
        <v>232</v>
      </c>
      <c r="E146" s="79">
        <v>-1905013.59</v>
      </c>
      <c r="F146" s="79">
        <v>-1691093.87</v>
      </c>
      <c r="G146" s="79">
        <v>-213919.71999999997</v>
      </c>
      <c r="I146">
        <v>3102000000</v>
      </c>
      <c r="J146" t="s">
        <v>232</v>
      </c>
      <c r="K146" s="79">
        <v>-1905013.59</v>
      </c>
      <c r="L146" s="79">
        <v>-1691093.87</v>
      </c>
      <c r="M146" s="79">
        <v>-213919.71999999997</v>
      </c>
    </row>
    <row r="147" spans="1:13" customFormat="1" ht="12.5" x14ac:dyDescent="0.25">
      <c r="A147" t="s">
        <v>234</v>
      </c>
      <c r="C147">
        <v>3102010000</v>
      </c>
      <c r="D147" t="s">
        <v>304</v>
      </c>
      <c r="E147" s="79">
        <v>-184755.72</v>
      </c>
      <c r="F147" s="79">
        <v>-164202.14000000001</v>
      </c>
      <c r="G147" s="79">
        <v>-20553.579999999987</v>
      </c>
      <c r="I147">
        <v>3102010000</v>
      </c>
      <c r="J147" t="s">
        <v>304</v>
      </c>
      <c r="K147" s="79">
        <v>-184755.72</v>
      </c>
      <c r="L147" s="79">
        <v>-164202.14000000001</v>
      </c>
      <c r="M147" s="79">
        <v>-20553.579999999987</v>
      </c>
    </row>
    <row r="148" spans="1:13" customFormat="1" ht="12.5" x14ac:dyDescent="0.25">
      <c r="B148">
        <v>139</v>
      </c>
      <c r="C148">
        <v>3103000000</v>
      </c>
      <c r="D148" t="s">
        <v>233</v>
      </c>
      <c r="E148" s="79">
        <v>-10000</v>
      </c>
      <c r="F148" s="79">
        <v>-10000</v>
      </c>
      <c r="G148" s="79">
        <v>0</v>
      </c>
      <c r="I148">
        <v>3103000000</v>
      </c>
      <c r="J148" t="s">
        <v>233</v>
      </c>
      <c r="K148" s="79">
        <v>-10000</v>
      </c>
      <c r="L148" s="79">
        <v>-10000</v>
      </c>
      <c r="M148" s="79">
        <v>0</v>
      </c>
    </row>
    <row r="149" spans="1:13" customFormat="1" ht="12.5" x14ac:dyDescent="0.25">
      <c r="C149">
        <v>3103010000</v>
      </c>
      <c r="D149" t="s">
        <v>331</v>
      </c>
      <c r="E149" s="79">
        <v>-36528.94</v>
      </c>
      <c r="F149" s="79">
        <v>-35394.54</v>
      </c>
      <c r="G149" s="79">
        <v>-1134.4000000000015</v>
      </c>
      <c r="I149">
        <v>3103010000</v>
      </c>
      <c r="J149" t="s">
        <v>331</v>
      </c>
      <c r="K149" s="79">
        <v>-36528.94</v>
      </c>
      <c r="L149" s="79">
        <v>-35394.54</v>
      </c>
      <c r="M149" s="79">
        <v>-1134.4000000000015</v>
      </c>
    </row>
    <row r="150" spans="1:13" customFormat="1" ht="12.5" x14ac:dyDescent="0.25">
      <c r="A150" t="s">
        <v>235</v>
      </c>
      <c r="B150">
        <v>139</v>
      </c>
      <c r="C150">
        <v>4001000000</v>
      </c>
      <c r="D150" t="s">
        <v>73</v>
      </c>
      <c r="E150" s="103">
        <v>770176.83</v>
      </c>
      <c r="F150" s="103">
        <v>684513.02</v>
      </c>
      <c r="G150" s="79">
        <v>85663.809999999939</v>
      </c>
      <c r="I150">
        <v>4001000000</v>
      </c>
      <c r="J150" t="s">
        <v>73</v>
      </c>
      <c r="K150" s="103">
        <v>770176.83</v>
      </c>
      <c r="L150" s="103">
        <v>684513.02</v>
      </c>
      <c r="M150" s="79">
        <v>85663.809999999939</v>
      </c>
    </row>
    <row r="151" spans="1:13" customFormat="1" ht="12.5" x14ac:dyDescent="0.25">
      <c r="A151" t="s">
        <v>236</v>
      </c>
      <c r="B151">
        <v>139</v>
      </c>
      <c r="C151">
        <v>4001010000</v>
      </c>
      <c r="D151" t="s">
        <v>237</v>
      </c>
      <c r="E151" s="103">
        <v>1026998.83</v>
      </c>
      <c r="F151" s="103">
        <v>887868.37</v>
      </c>
      <c r="G151" s="79">
        <v>139130.45999999996</v>
      </c>
      <c r="I151">
        <v>4001010000</v>
      </c>
      <c r="J151" t="s">
        <v>237</v>
      </c>
      <c r="K151" s="103">
        <v>1026998.83</v>
      </c>
      <c r="L151" s="103">
        <v>887868.37</v>
      </c>
      <c r="M151" s="79">
        <v>139130.45999999996</v>
      </c>
    </row>
    <row r="152" spans="1:13" customFormat="1" ht="12.5" x14ac:dyDescent="0.25">
      <c r="A152" t="s">
        <v>238</v>
      </c>
      <c r="B152">
        <v>139</v>
      </c>
      <c r="C152">
        <v>4002000001</v>
      </c>
      <c r="D152" t="s">
        <v>239</v>
      </c>
      <c r="E152" s="79"/>
      <c r="F152" s="79"/>
      <c r="G152" s="79">
        <v>0</v>
      </c>
      <c r="I152">
        <v>4002000001</v>
      </c>
      <c r="J152" t="s">
        <v>239</v>
      </c>
      <c r="K152" s="79"/>
      <c r="L152" s="79"/>
      <c r="M152" s="79">
        <v>0</v>
      </c>
    </row>
    <row r="153" spans="1:13" customFormat="1" ht="12.5" x14ac:dyDescent="0.25">
      <c r="A153" t="s">
        <v>238</v>
      </c>
      <c r="B153">
        <v>139</v>
      </c>
      <c r="C153">
        <v>4002000003</v>
      </c>
      <c r="D153" t="s">
        <v>240</v>
      </c>
      <c r="E153" s="79"/>
      <c r="F153" s="79"/>
      <c r="G153" s="79">
        <v>0</v>
      </c>
      <c r="I153">
        <v>4002000003</v>
      </c>
      <c r="J153" t="s">
        <v>240</v>
      </c>
      <c r="K153" s="79"/>
      <c r="L153" s="79"/>
      <c r="M153" s="79">
        <v>0</v>
      </c>
    </row>
    <row r="154" spans="1:13" customFormat="1" ht="12.5" x14ac:dyDescent="0.25">
      <c r="A154" t="s">
        <v>238</v>
      </c>
      <c r="B154">
        <v>139</v>
      </c>
      <c r="C154">
        <v>4002000005</v>
      </c>
      <c r="D154" t="s">
        <v>241</v>
      </c>
      <c r="E154" s="103">
        <v>475256.21</v>
      </c>
      <c r="F154" s="103">
        <v>423578.21</v>
      </c>
      <c r="G154" s="79">
        <v>51678</v>
      </c>
      <c r="H154" s="100"/>
      <c r="I154">
        <v>4002000005</v>
      </c>
      <c r="J154" t="s">
        <v>241</v>
      </c>
      <c r="K154" s="103">
        <v>475256.21</v>
      </c>
      <c r="L154" s="103">
        <v>423578.21</v>
      </c>
      <c r="M154" s="79">
        <v>51678</v>
      </c>
    </row>
    <row r="155" spans="1:13" customFormat="1" ht="12.5" x14ac:dyDescent="0.25">
      <c r="C155">
        <v>4002000007</v>
      </c>
      <c r="D155" t="s">
        <v>291</v>
      </c>
      <c r="E155" s="103">
        <v>20881.03</v>
      </c>
      <c r="F155" s="103">
        <v>18174.03</v>
      </c>
      <c r="G155" s="79">
        <v>2707</v>
      </c>
      <c r="H155" s="100"/>
      <c r="I155">
        <v>4002000007</v>
      </c>
      <c r="J155" t="s">
        <v>291</v>
      </c>
      <c r="K155" s="103">
        <v>20881.03</v>
      </c>
      <c r="L155" s="103">
        <v>18174.03</v>
      </c>
      <c r="M155" s="79">
        <v>2707</v>
      </c>
    </row>
    <row r="156" spans="1:13" customFormat="1" ht="12.5" x14ac:dyDescent="0.25">
      <c r="A156" t="s">
        <v>238</v>
      </c>
      <c r="B156">
        <v>139</v>
      </c>
      <c r="C156">
        <v>4002000008</v>
      </c>
      <c r="D156" t="s">
        <v>242</v>
      </c>
      <c r="E156" s="103">
        <v>28624.99</v>
      </c>
      <c r="F156" s="103">
        <v>24877.99</v>
      </c>
      <c r="G156" s="79">
        <v>3747</v>
      </c>
      <c r="H156" s="100"/>
      <c r="I156">
        <v>4002000008</v>
      </c>
      <c r="J156" t="s">
        <v>242</v>
      </c>
      <c r="K156" s="103">
        <v>28624.99</v>
      </c>
      <c r="L156" s="103">
        <v>24877.99</v>
      </c>
      <c r="M156" s="79">
        <v>3747</v>
      </c>
    </row>
    <row r="157" spans="1:13" customFormat="1" ht="12.5" x14ac:dyDescent="0.25">
      <c r="A157" t="s">
        <v>238</v>
      </c>
      <c r="B157">
        <v>139</v>
      </c>
      <c r="C157">
        <v>4002000011</v>
      </c>
      <c r="D157" t="s">
        <v>243</v>
      </c>
      <c r="E157" s="79"/>
      <c r="F157" s="79"/>
      <c r="G157" s="79">
        <v>0</v>
      </c>
      <c r="I157">
        <v>4002000011</v>
      </c>
      <c r="J157" t="s">
        <v>243</v>
      </c>
      <c r="K157" s="79"/>
      <c r="L157" s="79"/>
      <c r="M157" s="79">
        <v>0</v>
      </c>
    </row>
    <row r="158" spans="1:13" customFormat="1" ht="12.5" x14ac:dyDescent="0.25">
      <c r="A158" t="s">
        <v>238</v>
      </c>
      <c r="B158">
        <v>139</v>
      </c>
      <c r="C158">
        <v>4002000013</v>
      </c>
      <c r="D158" t="s">
        <v>244</v>
      </c>
      <c r="E158" s="79">
        <v>-146874</v>
      </c>
      <c r="F158" s="79">
        <v>-130555</v>
      </c>
      <c r="G158" s="79">
        <v>-16319</v>
      </c>
      <c r="H158" s="100"/>
      <c r="I158">
        <v>4002000013</v>
      </c>
      <c r="J158" t="s">
        <v>244</v>
      </c>
      <c r="K158" s="79">
        <v>-146874</v>
      </c>
      <c r="L158" s="79">
        <v>-130555</v>
      </c>
      <c r="M158" s="79">
        <v>-16319</v>
      </c>
    </row>
    <row r="159" spans="1:13" customFormat="1" ht="12.5" x14ac:dyDescent="0.25">
      <c r="A159" t="s">
        <v>238</v>
      </c>
      <c r="B159">
        <v>139</v>
      </c>
      <c r="C159">
        <v>4002000000</v>
      </c>
      <c r="D159" t="s">
        <v>245</v>
      </c>
      <c r="E159" s="103"/>
      <c r="F159" s="103"/>
      <c r="G159" s="79">
        <v>0</v>
      </c>
      <c r="H159" s="100"/>
      <c r="I159">
        <v>4002000000</v>
      </c>
      <c r="J159" t="s">
        <v>245</v>
      </c>
      <c r="K159" s="103"/>
      <c r="L159" s="103"/>
      <c r="M159" s="79">
        <v>0</v>
      </c>
    </row>
    <row r="160" spans="1:13" customFormat="1" ht="12.5" x14ac:dyDescent="0.25">
      <c r="A160" t="s">
        <v>238</v>
      </c>
      <c r="B160">
        <v>139</v>
      </c>
      <c r="C160">
        <v>4002000010</v>
      </c>
      <c r="D160" t="s">
        <v>246</v>
      </c>
      <c r="E160" s="103">
        <v>52720.75</v>
      </c>
      <c r="F160" s="103">
        <v>46050.75</v>
      </c>
      <c r="G160" s="79">
        <v>6670</v>
      </c>
      <c r="I160">
        <v>4002000010</v>
      </c>
      <c r="J160" t="s">
        <v>246</v>
      </c>
      <c r="K160" s="103">
        <v>52720.75</v>
      </c>
      <c r="L160" s="103">
        <v>46050.75</v>
      </c>
      <c r="M160" s="79">
        <v>6670</v>
      </c>
    </row>
    <row r="161" spans="1:13" customFormat="1" ht="12.5" x14ac:dyDescent="0.25">
      <c r="A161" t="s">
        <v>238</v>
      </c>
      <c r="B161">
        <v>139</v>
      </c>
      <c r="C161">
        <v>4002000019</v>
      </c>
      <c r="D161" t="s">
        <v>247</v>
      </c>
      <c r="E161">
        <v>2653.75</v>
      </c>
      <c r="F161">
        <v>2302.75</v>
      </c>
      <c r="G161" s="79">
        <v>351</v>
      </c>
      <c r="H161" s="100"/>
      <c r="I161">
        <v>4002000019</v>
      </c>
      <c r="J161" t="s">
        <v>247</v>
      </c>
      <c r="K161">
        <v>2653.75</v>
      </c>
      <c r="L161">
        <v>2302.75</v>
      </c>
      <c r="M161" s="79">
        <v>351</v>
      </c>
    </row>
    <row r="162" spans="1:13" customFormat="1" ht="12.5" x14ac:dyDescent="0.25">
      <c r="A162" t="s">
        <v>248</v>
      </c>
      <c r="B162">
        <v>139</v>
      </c>
      <c r="C162">
        <v>4007000000</v>
      </c>
      <c r="D162" t="s">
        <v>249</v>
      </c>
      <c r="E162" s="103">
        <v>35343.47</v>
      </c>
      <c r="F162" s="127">
        <v>26716.69</v>
      </c>
      <c r="G162" s="79">
        <v>8626.7800000000025</v>
      </c>
      <c r="I162">
        <v>4007000000</v>
      </c>
      <c r="J162" t="s">
        <v>249</v>
      </c>
      <c r="K162" s="103">
        <v>35343.47</v>
      </c>
      <c r="L162" s="103">
        <v>26716.69</v>
      </c>
      <c r="M162" s="79">
        <v>8626.7800000000025</v>
      </c>
    </row>
    <row r="163" spans="1:13" customFormat="1" ht="12.5" x14ac:dyDescent="0.25">
      <c r="C163">
        <v>4007000001</v>
      </c>
      <c r="D163" t="s">
        <v>317</v>
      </c>
      <c r="E163" s="103"/>
      <c r="F163" s="103"/>
      <c r="G163" s="79">
        <v>0</v>
      </c>
      <c r="I163">
        <v>4007000001</v>
      </c>
      <c r="J163" t="s">
        <v>317</v>
      </c>
      <c r="K163" s="103"/>
      <c r="L163" s="103"/>
      <c r="M163" s="79">
        <v>0</v>
      </c>
    </row>
    <row r="164" spans="1:13" customFormat="1" ht="12.5" x14ac:dyDescent="0.25">
      <c r="A164" t="s">
        <v>248</v>
      </c>
      <c r="B164">
        <v>139</v>
      </c>
      <c r="C164">
        <v>4007000002</v>
      </c>
      <c r="D164" t="s">
        <v>250</v>
      </c>
      <c r="E164">
        <v>3670.65</v>
      </c>
      <c r="F164">
        <v>3631.42</v>
      </c>
      <c r="G164" s="79">
        <v>39.230000000000018</v>
      </c>
      <c r="I164">
        <v>4007000002</v>
      </c>
      <c r="J164" t="s">
        <v>250</v>
      </c>
      <c r="K164">
        <v>3670.65</v>
      </c>
      <c r="L164">
        <v>3631.42</v>
      </c>
      <c r="M164" s="79">
        <v>39.230000000000018</v>
      </c>
    </row>
    <row r="165" spans="1:13" customFormat="1" ht="12.5" x14ac:dyDescent="0.25">
      <c r="C165">
        <v>4007000005</v>
      </c>
      <c r="D165" t="s">
        <v>328</v>
      </c>
      <c r="E165">
        <v>4233.33</v>
      </c>
      <c r="F165">
        <v>3762.96</v>
      </c>
      <c r="G165" s="79">
        <v>470.36999999999989</v>
      </c>
      <c r="I165">
        <v>4007000005</v>
      </c>
      <c r="J165" t="s">
        <v>328</v>
      </c>
      <c r="K165">
        <v>4233.33</v>
      </c>
      <c r="L165">
        <v>3762.96</v>
      </c>
      <c r="M165" s="79">
        <v>470.36999999999989</v>
      </c>
    </row>
    <row r="166" spans="1:13" customFormat="1" ht="12.5" x14ac:dyDescent="0.25">
      <c r="A166" t="s">
        <v>248</v>
      </c>
      <c r="B166">
        <v>139</v>
      </c>
      <c r="C166">
        <v>4007000006</v>
      </c>
      <c r="D166" t="s">
        <v>251</v>
      </c>
      <c r="E166" s="103">
        <v>1250</v>
      </c>
      <c r="F166" s="103">
        <v>400</v>
      </c>
      <c r="G166" s="79">
        <v>850</v>
      </c>
      <c r="I166">
        <v>4007000006</v>
      </c>
      <c r="J166" t="s">
        <v>251</v>
      </c>
      <c r="K166" s="103">
        <v>1250</v>
      </c>
      <c r="L166" s="103">
        <v>400</v>
      </c>
      <c r="M166" s="79">
        <v>850</v>
      </c>
    </row>
    <row r="167" spans="1:13" customFormat="1" ht="12.5" x14ac:dyDescent="0.25">
      <c r="A167" t="s">
        <v>248</v>
      </c>
      <c r="B167">
        <v>139</v>
      </c>
      <c r="C167" s="111">
        <v>4007010002</v>
      </c>
      <c r="D167" t="s">
        <v>252</v>
      </c>
      <c r="G167" s="79">
        <v>0</v>
      </c>
      <c r="I167" s="111">
        <v>4007010002</v>
      </c>
      <c r="J167" t="s">
        <v>252</v>
      </c>
      <c r="M167" s="79">
        <v>0</v>
      </c>
    </row>
    <row r="168" spans="1:13" customFormat="1" ht="12.5" x14ac:dyDescent="0.25">
      <c r="A168" t="s">
        <v>248</v>
      </c>
      <c r="B168">
        <v>139</v>
      </c>
      <c r="C168" s="111">
        <v>4007010006</v>
      </c>
      <c r="D168" t="s">
        <v>253</v>
      </c>
      <c r="E168" s="103"/>
      <c r="F168" s="103"/>
      <c r="G168" s="79">
        <v>0</v>
      </c>
      <c r="I168" s="111">
        <v>4007010006</v>
      </c>
      <c r="J168" t="s">
        <v>253</v>
      </c>
      <c r="K168" s="103"/>
      <c r="L168" s="103"/>
      <c r="M168" s="79">
        <v>0</v>
      </c>
    </row>
    <row r="169" spans="1:13" customFormat="1" ht="12.5" x14ac:dyDescent="0.25">
      <c r="A169" t="s">
        <v>254</v>
      </c>
      <c r="B169">
        <v>139</v>
      </c>
      <c r="C169" s="111">
        <v>4007010001</v>
      </c>
      <c r="D169" t="s">
        <v>292</v>
      </c>
      <c r="E169" s="103"/>
      <c r="F169" s="103"/>
      <c r="G169" s="79">
        <v>0</v>
      </c>
      <c r="I169" s="111">
        <v>4007010001</v>
      </c>
      <c r="J169" t="s">
        <v>292</v>
      </c>
      <c r="K169" s="103"/>
      <c r="L169" s="103"/>
      <c r="M169" s="79">
        <v>0</v>
      </c>
    </row>
    <row r="170" spans="1:13" customFormat="1" ht="12.5" x14ac:dyDescent="0.25">
      <c r="A170" t="s">
        <v>254</v>
      </c>
      <c r="B170">
        <v>139</v>
      </c>
      <c r="C170" s="111">
        <v>7000000050</v>
      </c>
      <c r="D170" t="s">
        <v>255</v>
      </c>
      <c r="E170">
        <v>1222.44</v>
      </c>
      <c r="F170" s="104">
        <v>1161.7</v>
      </c>
      <c r="G170" s="79">
        <v>60.740000000000009</v>
      </c>
      <c r="I170" s="111">
        <v>7000000050</v>
      </c>
      <c r="J170" t="s">
        <v>255</v>
      </c>
      <c r="K170">
        <v>1222.44</v>
      </c>
      <c r="L170">
        <v>1161.7</v>
      </c>
      <c r="M170" s="79">
        <v>60.740000000000009</v>
      </c>
    </row>
    <row r="171" spans="1:13" customFormat="1" ht="12.5" x14ac:dyDescent="0.25">
      <c r="C171" s="111">
        <v>4007010010</v>
      </c>
      <c r="D171" t="s">
        <v>320</v>
      </c>
      <c r="E171" s="103">
        <v>25733.64</v>
      </c>
      <c r="F171" s="127">
        <v>9656.2199999999993</v>
      </c>
      <c r="G171" s="79">
        <v>16077.42</v>
      </c>
      <c r="I171" s="111">
        <v>4007010010</v>
      </c>
      <c r="J171" t="s">
        <v>320</v>
      </c>
      <c r="K171" s="103">
        <v>25733.64</v>
      </c>
      <c r="L171" s="103">
        <v>9656.2199999999993</v>
      </c>
      <c r="M171" s="79">
        <v>16077.42</v>
      </c>
    </row>
    <row r="172" spans="1:13" customFormat="1" ht="12.5" x14ac:dyDescent="0.25">
      <c r="A172" t="s">
        <v>254</v>
      </c>
      <c r="B172">
        <v>139</v>
      </c>
      <c r="C172" s="111">
        <v>4007000011</v>
      </c>
      <c r="D172" t="s">
        <v>256</v>
      </c>
      <c r="E172" s="103"/>
      <c r="F172" s="103"/>
      <c r="G172" s="79">
        <v>0</v>
      </c>
      <c r="I172" s="111">
        <v>4007000011</v>
      </c>
      <c r="J172" t="s">
        <v>256</v>
      </c>
      <c r="K172" s="103"/>
      <c r="L172" s="103"/>
      <c r="M172" s="79">
        <v>0</v>
      </c>
    </row>
    <row r="173" spans="1:13" customFormat="1" ht="12.5" x14ac:dyDescent="0.25">
      <c r="A173" t="s">
        <v>254</v>
      </c>
      <c r="B173">
        <v>139</v>
      </c>
      <c r="C173" s="111">
        <v>4007000012</v>
      </c>
      <c r="D173" t="s">
        <v>257</v>
      </c>
      <c r="E173" s="103"/>
      <c r="F173" s="103"/>
      <c r="G173" s="79">
        <v>0</v>
      </c>
      <c r="I173" s="111">
        <v>4007000012</v>
      </c>
      <c r="J173" t="s">
        <v>257</v>
      </c>
      <c r="K173" s="103"/>
      <c r="L173" s="103"/>
      <c r="M173" s="79">
        <v>0</v>
      </c>
    </row>
    <row r="174" spans="1:13" customFormat="1" ht="12.5" x14ac:dyDescent="0.25">
      <c r="C174" s="111">
        <v>4007010000</v>
      </c>
      <c r="D174" t="s">
        <v>298</v>
      </c>
      <c r="E174" s="103">
        <v>30537.759999999998</v>
      </c>
      <c r="F174" s="103">
        <v>26833</v>
      </c>
      <c r="G174" s="79">
        <v>3704.7599999999984</v>
      </c>
      <c r="I174" s="111">
        <v>4007010000</v>
      </c>
      <c r="J174" t="s">
        <v>298</v>
      </c>
      <c r="K174" s="103">
        <v>30537.759999999998</v>
      </c>
      <c r="L174" s="103">
        <v>26833</v>
      </c>
      <c r="M174" s="79">
        <v>3704.7599999999984</v>
      </c>
    </row>
    <row r="175" spans="1:13" customFormat="1" ht="12.5" x14ac:dyDescent="0.25">
      <c r="A175" t="s">
        <v>254</v>
      </c>
      <c r="B175">
        <v>139</v>
      </c>
      <c r="C175" s="111">
        <v>4007000007</v>
      </c>
      <c r="D175" t="s">
        <v>258</v>
      </c>
      <c r="E175" s="103">
        <v>0</v>
      </c>
      <c r="F175" s="103">
        <v>0</v>
      </c>
      <c r="G175" s="79">
        <v>0</v>
      </c>
      <c r="I175" s="111">
        <v>4007000007</v>
      </c>
      <c r="J175" t="s">
        <v>258</v>
      </c>
      <c r="K175" s="103">
        <v>0</v>
      </c>
      <c r="L175" s="103">
        <v>0</v>
      </c>
      <c r="M175" s="79">
        <v>0</v>
      </c>
    </row>
    <row r="176" spans="1:13" customFormat="1" ht="12.5" x14ac:dyDescent="0.25">
      <c r="C176" s="111">
        <v>4007000008</v>
      </c>
      <c r="D176" t="s">
        <v>288</v>
      </c>
      <c r="E176" s="103"/>
      <c r="F176" s="103"/>
      <c r="G176" s="79">
        <v>0</v>
      </c>
      <c r="I176" s="111">
        <v>4007000008</v>
      </c>
      <c r="J176" t="s">
        <v>288</v>
      </c>
      <c r="K176" s="103"/>
      <c r="L176" s="103"/>
      <c r="M176" s="79">
        <v>0</v>
      </c>
    </row>
    <row r="177" spans="1:13" customFormat="1" ht="12.5" x14ac:dyDescent="0.25">
      <c r="A177" t="s">
        <v>254</v>
      </c>
      <c r="C177" s="111">
        <v>8000000050</v>
      </c>
      <c r="D177" t="s">
        <v>259</v>
      </c>
      <c r="E177" s="79">
        <v>-412.54</v>
      </c>
      <c r="F177" s="79">
        <v>-412.54</v>
      </c>
      <c r="G177" s="79">
        <v>0</v>
      </c>
      <c r="I177" s="111">
        <v>8000000050</v>
      </c>
      <c r="J177" t="s">
        <v>259</v>
      </c>
      <c r="K177" s="79">
        <v>-412.54</v>
      </c>
      <c r="L177" s="79">
        <v>-412.54</v>
      </c>
      <c r="M177" s="79">
        <v>0</v>
      </c>
    </row>
    <row r="178" spans="1:13" customFormat="1" ht="12.5" x14ac:dyDescent="0.25">
      <c r="A178" t="s">
        <v>260</v>
      </c>
      <c r="B178">
        <v>139</v>
      </c>
      <c r="C178" s="111">
        <v>8000000060</v>
      </c>
      <c r="D178" t="s">
        <v>261</v>
      </c>
      <c r="E178" s="103">
        <v>-11856.96</v>
      </c>
      <c r="F178" s="103">
        <v>-9295.64</v>
      </c>
      <c r="G178" s="79">
        <v>-2561.3199999999997</v>
      </c>
      <c r="I178" s="111">
        <v>8000000060</v>
      </c>
      <c r="J178" t="s">
        <v>261</v>
      </c>
      <c r="K178" s="103">
        <v>-11856.96</v>
      </c>
      <c r="L178" s="103">
        <v>-9295.64</v>
      </c>
      <c r="M178" s="79">
        <v>-2561.3199999999997</v>
      </c>
    </row>
    <row r="179" spans="1:13" customFormat="1" ht="12.5" x14ac:dyDescent="0.25">
      <c r="C179" s="111">
        <v>8000000070</v>
      </c>
      <c r="D179" t="s">
        <v>262</v>
      </c>
      <c r="E179" s="79"/>
      <c r="F179" s="79"/>
      <c r="G179" s="79">
        <v>0</v>
      </c>
      <c r="I179" s="111">
        <v>8000000070</v>
      </c>
      <c r="J179" t="s">
        <v>262</v>
      </c>
      <c r="K179" s="79"/>
      <c r="L179" s="79"/>
      <c r="M179" s="79">
        <v>0</v>
      </c>
    </row>
    <row r="180" spans="1:13" customFormat="1" ht="12.5" x14ac:dyDescent="0.25">
      <c r="A180" t="s">
        <v>263</v>
      </c>
      <c r="B180">
        <v>139</v>
      </c>
      <c r="C180">
        <v>8000000080</v>
      </c>
      <c r="D180" t="s">
        <v>208</v>
      </c>
      <c r="E180" s="103">
        <v>283995.09000000003</v>
      </c>
      <c r="F180" s="103">
        <v>274415.93</v>
      </c>
      <c r="G180" s="79">
        <v>9579.1600000000326</v>
      </c>
      <c r="I180">
        <v>8000000080</v>
      </c>
      <c r="J180" t="s">
        <v>208</v>
      </c>
      <c r="K180" s="103">
        <v>283995.09000000003</v>
      </c>
      <c r="L180" s="103">
        <v>274415.93</v>
      </c>
      <c r="M180" s="79">
        <v>9579.1600000000326</v>
      </c>
    </row>
    <row r="181" spans="1:13" customFormat="1" ht="12.5" x14ac:dyDescent="0.25">
      <c r="C181" s="111">
        <v>8000000100</v>
      </c>
      <c r="D181" t="s">
        <v>264</v>
      </c>
      <c r="E181" s="103"/>
      <c r="F181" s="103"/>
      <c r="G181" s="79">
        <v>0</v>
      </c>
      <c r="I181" s="111">
        <v>8000000100</v>
      </c>
      <c r="J181" t="s">
        <v>264</v>
      </c>
      <c r="K181" s="103"/>
      <c r="L181" s="103"/>
      <c r="M181" s="79">
        <v>0</v>
      </c>
    </row>
    <row r="182" spans="1:13" customFormat="1" ht="12.5" x14ac:dyDescent="0.25">
      <c r="C182" s="111">
        <v>8000000140</v>
      </c>
      <c r="D182" t="s">
        <v>265</v>
      </c>
      <c r="E182" s="103"/>
      <c r="F182" s="103"/>
      <c r="G182" s="79">
        <v>0</v>
      </c>
      <c r="I182" s="111">
        <v>8000000140</v>
      </c>
      <c r="J182" t="s">
        <v>265</v>
      </c>
      <c r="K182" s="103"/>
      <c r="L182" s="103"/>
      <c r="M182" s="79">
        <v>0</v>
      </c>
    </row>
    <row r="183" spans="1:13" customFormat="1" ht="12.5" x14ac:dyDescent="0.25">
      <c r="C183">
        <v>7000000090</v>
      </c>
      <c r="D183" t="s">
        <v>311</v>
      </c>
      <c r="E183" s="103">
        <v>4632.1000000000004</v>
      </c>
      <c r="F183" s="103">
        <v>4163.8</v>
      </c>
      <c r="G183" s="79">
        <v>468.30000000000018</v>
      </c>
      <c r="I183">
        <v>7000000090</v>
      </c>
      <c r="J183" t="s">
        <v>311</v>
      </c>
      <c r="K183" s="103">
        <v>4632.1000000000004</v>
      </c>
      <c r="L183" s="103">
        <v>4163.8</v>
      </c>
      <c r="M183" s="79">
        <v>468.30000000000018</v>
      </c>
    </row>
    <row r="184" spans="1:13" customFormat="1" ht="14" customHeight="1" x14ac:dyDescent="0.25">
      <c r="C184">
        <v>5000000670</v>
      </c>
      <c r="D184" t="s">
        <v>312</v>
      </c>
      <c r="E184" s="103">
        <v>19199.07</v>
      </c>
      <c r="F184" s="103">
        <v>17065.84</v>
      </c>
      <c r="G184" s="79">
        <v>2133.2299999999996</v>
      </c>
      <c r="I184">
        <v>5000000670</v>
      </c>
      <c r="J184" t="s">
        <v>312</v>
      </c>
      <c r="K184" s="103">
        <v>19199.07</v>
      </c>
      <c r="L184" s="103">
        <v>17065.84</v>
      </c>
      <c r="M184" s="79">
        <v>2133.2299999999996</v>
      </c>
    </row>
    <row r="185" spans="1:13" customFormat="1" ht="12.5" x14ac:dyDescent="0.25">
      <c r="C185">
        <v>6000000010</v>
      </c>
      <c r="D185" t="s">
        <v>296</v>
      </c>
      <c r="E185">
        <v>-7618.16</v>
      </c>
      <c r="F185">
        <v>-6209.17</v>
      </c>
      <c r="G185" s="79">
        <v>-1408.9899999999998</v>
      </c>
      <c r="I185">
        <v>6000000010</v>
      </c>
      <c r="J185" t="s">
        <v>296</v>
      </c>
      <c r="K185">
        <v>-7618.16</v>
      </c>
      <c r="L185">
        <v>-6209.17</v>
      </c>
      <c r="M185" s="79">
        <v>-1408.9899999999998</v>
      </c>
    </row>
    <row r="186" spans="1:13" customFormat="1" ht="12.5" x14ac:dyDescent="0.25">
      <c r="A186" t="s">
        <v>266</v>
      </c>
      <c r="C186">
        <v>5000000380</v>
      </c>
      <c r="D186" t="s">
        <v>267</v>
      </c>
      <c r="E186">
        <v>1523.13</v>
      </c>
      <c r="F186">
        <v>1279.46</v>
      </c>
      <c r="G186" s="79">
        <v>243.67000000000007</v>
      </c>
      <c r="I186">
        <v>5000000380</v>
      </c>
      <c r="J186" t="s">
        <v>267</v>
      </c>
      <c r="K186">
        <v>1523.13</v>
      </c>
      <c r="L186">
        <v>1279.46</v>
      </c>
      <c r="M186" s="79">
        <v>243.67000000000007</v>
      </c>
    </row>
    <row r="187" spans="1:13" customFormat="1" ht="12.5" x14ac:dyDescent="0.25">
      <c r="A187" t="s">
        <v>266</v>
      </c>
      <c r="C187">
        <v>5000000190</v>
      </c>
      <c r="D187" t="s">
        <v>268</v>
      </c>
      <c r="E187">
        <v>683.16</v>
      </c>
      <c r="F187">
        <v>576.97</v>
      </c>
      <c r="G187" s="79">
        <v>106.18999999999994</v>
      </c>
      <c r="I187">
        <v>5000000190</v>
      </c>
      <c r="J187" t="s">
        <v>268</v>
      </c>
      <c r="K187">
        <v>683.16</v>
      </c>
      <c r="L187">
        <v>576.97</v>
      </c>
      <c r="M187" s="79">
        <v>106.18999999999994</v>
      </c>
    </row>
    <row r="188" spans="1:13" customFormat="1" ht="12.5" x14ac:dyDescent="0.25">
      <c r="A188" t="s">
        <v>266</v>
      </c>
      <c r="C188">
        <v>5000000290</v>
      </c>
      <c r="D188" t="s">
        <v>302</v>
      </c>
      <c r="E188" s="103">
        <v>3249.94</v>
      </c>
      <c r="F188" s="103">
        <v>3249.94</v>
      </c>
      <c r="G188" s="79">
        <v>0</v>
      </c>
      <c r="I188">
        <v>5000000290</v>
      </c>
      <c r="J188" t="s">
        <v>302</v>
      </c>
      <c r="K188" s="103">
        <v>3249.94</v>
      </c>
      <c r="L188" s="103">
        <v>3249.94</v>
      </c>
      <c r="M188" s="79">
        <v>0</v>
      </c>
    </row>
    <row r="189" spans="1:13" customFormat="1" ht="12.5" x14ac:dyDescent="0.25">
      <c r="A189" t="s">
        <v>266</v>
      </c>
      <c r="C189">
        <v>5000000040</v>
      </c>
      <c r="D189" t="s">
        <v>269</v>
      </c>
      <c r="E189" s="103">
        <v>32927.5</v>
      </c>
      <c r="F189" s="103">
        <v>29815</v>
      </c>
      <c r="G189" s="79">
        <v>3112.5</v>
      </c>
      <c r="I189">
        <v>5000000040</v>
      </c>
      <c r="J189" t="s">
        <v>269</v>
      </c>
      <c r="K189" s="103">
        <v>32927.5</v>
      </c>
      <c r="L189" s="103">
        <v>29815</v>
      </c>
      <c r="M189" s="79">
        <v>3112.5</v>
      </c>
    </row>
    <row r="190" spans="1:13" customFormat="1" ht="12.5" x14ac:dyDescent="0.25">
      <c r="A190" t="s">
        <v>266</v>
      </c>
      <c r="C190">
        <v>5000000010</v>
      </c>
      <c r="D190" t="s">
        <v>270</v>
      </c>
      <c r="E190" s="103">
        <v>8999.91</v>
      </c>
      <c r="F190" s="103">
        <v>7666.59</v>
      </c>
      <c r="G190" s="79">
        <v>1333.3199999999997</v>
      </c>
      <c r="I190">
        <v>5000000010</v>
      </c>
      <c r="J190" t="s">
        <v>270</v>
      </c>
      <c r="K190" s="103">
        <v>8999.91</v>
      </c>
      <c r="L190" s="103">
        <v>7666.59</v>
      </c>
      <c r="M190" s="79">
        <v>1333.3199999999997</v>
      </c>
    </row>
    <row r="191" spans="1:13" customFormat="1" ht="12.5" x14ac:dyDescent="0.25">
      <c r="A191" t="s">
        <v>266</v>
      </c>
      <c r="C191">
        <v>5000000050</v>
      </c>
      <c r="D191" t="s">
        <v>271</v>
      </c>
      <c r="E191" s="103">
        <v>178390</v>
      </c>
      <c r="F191" s="103">
        <v>156840</v>
      </c>
      <c r="G191" s="79">
        <v>21550</v>
      </c>
      <c r="I191">
        <v>5000000050</v>
      </c>
      <c r="J191" t="s">
        <v>271</v>
      </c>
      <c r="K191" s="103">
        <v>178390</v>
      </c>
      <c r="L191" s="103">
        <v>156840</v>
      </c>
      <c r="M191" s="79">
        <v>21550</v>
      </c>
    </row>
    <row r="192" spans="1:13" customFormat="1" ht="12.5" x14ac:dyDescent="0.25">
      <c r="A192" t="s">
        <v>266</v>
      </c>
      <c r="C192">
        <v>5000000100</v>
      </c>
      <c r="D192" t="s">
        <v>272</v>
      </c>
      <c r="E192" s="103">
        <v>15141.96</v>
      </c>
      <c r="F192" s="103">
        <v>13310.2</v>
      </c>
      <c r="G192" s="79">
        <v>1831.7599999999984</v>
      </c>
      <c r="I192">
        <v>5000000100</v>
      </c>
      <c r="J192" t="s">
        <v>272</v>
      </c>
      <c r="K192" s="103">
        <v>15141.96</v>
      </c>
      <c r="L192" s="103">
        <v>13310.2</v>
      </c>
      <c r="M192" s="79">
        <v>1831.7599999999984</v>
      </c>
    </row>
    <row r="193" spans="1:13" customFormat="1" ht="12.5" x14ac:dyDescent="0.25">
      <c r="A193" t="s">
        <v>266</v>
      </c>
      <c r="C193">
        <v>5000000110</v>
      </c>
      <c r="D193" t="s">
        <v>273</v>
      </c>
      <c r="E193" s="103">
        <v>2805.75</v>
      </c>
      <c r="F193" s="103">
        <v>2805.75</v>
      </c>
      <c r="G193" s="79">
        <v>0</v>
      </c>
      <c r="I193">
        <v>5000000110</v>
      </c>
      <c r="J193" t="s">
        <v>273</v>
      </c>
      <c r="K193" s="103">
        <v>2805.75</v>
      </c>
      <c r="L193" s="103">
        <v>2805.75</v>
      </c>
      <c r="M193" s="79">
        <v>0</v>
      </c>
    </row>
    <row r="194" spans="1:13" customFormat="1" ht="12.5" x14ac:dyDescent="0.25">
      <c r="A194" t="s">
        <v>266</v>
      </c>
      <c r="C194">
        <v>5000000120</v>
      </c>
      <c r="D194" t="s">
        <v>274</v>
      </c>
      <c r="E194" s="103">
        <v>15141.88</v>
      </c>
      <c r="F194" s="103">
        <v>13310.12</v>
      </c>
      <c r="G194" s="79">
        <v>1831.7599999999984</v>
      </c>
      <c r="I194">
        <v>5000000120</v>
      </c>
      <c r="J194" t="s">
        <v>274</v>
      </c>
      <c r="K194" s="103">
        <v>15141.88</v>
      </c>
      <c r="L194" s="103">
        <v>13310.12</v>
      </c>
      <c r="M194" s="79">
        <v>1831.7599999999984</v>
      </c>
    </row>
    <row r="195" spans="1:13" customFormat="1" ht="12.5" x14ac:dyDescent="0.25">
      <c r="A195" t="s">
        <v>266</v>
      </c>
      <c r="C195">
        <v>5000000140</v>
      </c>
      <c r="D195" t="s">
        <v>275</v>
      </c>
      <c r="E195" s="103">
        <v>22726.39</v>
      </c>
      <c r="F195" s="103">
        <v>22726.39</v>
      </c>
      <c r="G195" s="79">
        <v>0</v>
      </c>
      <c r="I195">
        <v>5000000140</v>
      </c>
      <c r="J195" t="s">
        <v>275</v>
      </c>
      <c r="K195" s="103">
        <v>22726.39</v>
      </c>
      <c r="L195" s="103">
        <v>22726.39</v>
      </c>
      <c r="M195" s="79">
        <v>0</v>
      </c>
    </row>
    <row r="196" spans="1:13" customFormat="1" ht="12.5" x14ac:dyDescent="0.25">
      <c r="A196" t="s">
        <v>266</v>
      </c>
      <c r="C196">
        <v>5000000150</v>
      </c>
      <c r="D196" t="s">
        <v>276</v>
      </c>
      <c r="E196" s="103">
        <v>5583.74</v>
      </c>
      <c r="F196" s="103">
        <v>4916.24</v>
      </c>
      <c r="G196" s="79">
        <v>667.5</v>
      </c>
      <c r="I196">
        <v>5000000150</v>
      </c>
      <c r="J196" t="s">
        <v>276</v>
      </c>
      <c r="K196" s="103">
        <v>5583.74</v>
      </c>
      <c r="L196" s="103">
        <v>4916.24</v>
      </c>
      <c r="M196" s="79">
        <v>667.5</v>
      </c>
    </row>
    <row r="197" spans="1:13" customFormat="1" ht="12.5" x14ac:dyDescent="0.25">
      <c r="A197" t="s">
        <v>266</v>
      </c>
      <c r="C197">
        <v>5000000160</v>
      </c>
      <c r="D197" t="s">
        <v>277</v>
      </c>
      <c r="E197">
        <v>998.37</v>
      </c>
      <c r="F197">
        <v>874.4</v>
      </c>
      <c r="G197" s="79">
        <v>123.97000000000003</v>
      </c>
      <c r="I197">
        <v>5000000160</v>
      </c>
      <c r="J197" t="s">
        <v>277</v>
      </c>
      <c r="K197">
        <v>998.37</v>
      </c>
      <c r="L197">
        <v>874.4</v>
      </c>
      <c r="M197" s="79">
        <v>123.97000000000003</v>
      </c>
    </row>
    <row r="198" spans="1:13" customFormat="1" ht="12.5" x14ac:dyDescent="0.25">
      <c r="C198">
        <v>5000000180</v>
      </c>
      <c r="D198" t="s">
        <v>313</v>
      </c>
      <c r="E198" s="103">
        <v>3693.7</v>
      </c>
      <c r="F198" s="103">
        <v>3205.49</v>
      </c>
      <c r="G198" s="79">
        <v>488.21000000000004</v>
      </c>
      <c r="I198">
        <v>5000000180</v>
      </c>
      <c r="J198" t="s">
        <v>313</v>
      </c>
      <c r="K198" s="103">
        <v>3693.7</v>
      </c>
      <c r="L198" s="103">
        <v>3205.49</v>
      </c>
      <c r="M198" s="79">
        <v>488.21000000000004</v>
      </c>
    </row>
    <row r="199" spans="1:13" customFormat="1" ht="12.5" x14ac:dyDescent="0.25">
      <c r="A199" t="s">
        <v>266</v>
      </c>
      <c r="C199">
        <v>5000000240</v>
      </c>
      <c r="D199" t="s">
        <v>204</v>
      </c>
      <c r="E199" s="103">
        <v>3917.53</v>
      </c>
      <c r="F199" s="103">
        <v>3461.34</v>
      </c>
      <c r="G199" s="79">
        <v>456.19000000000005</v>
      </c>
      <c r="I199">
        <v>5000000240</v>
      </c>
      <c r="J199" t="s">
        <v>204</v>
      </c>
      <c r="K199" s="103">
        <v>3917.53</v>
      </c>
      <c r="L199" s="103">
        <v>3461.34</v>
      </c>
      <c r="M199" s="79">
        <v>456.19000000000005</v>
      </c>
    </row>
    <row r="200" spans="1:13" customFormat="1" ht="12.5" x14ac:dyDescent="0.25">
      <c r="A200" t="s">
        <v>266</v>
      </c>
      <c r="C200">
        <v>5000000260</v>
      </c>
      <c r="D200" t="s">
        <v>278</v>
      </c>
      <c r="E200">
        <v>688.8</v>
      </c>
      <c r="F200">
        <v>608.79999999999995</v>
      </c>
      <c r="G200" s="79">
        <v>80</v>
      </c>
      <c r="I200">
        <v>5000000260</v>
      </c>
      <c r="J200" t="s">
        <v>278</v>
      </c>
      <c r="K200">
        <v>688.8</v>
      </c>
      <c r="L200">
        <v>608.79999999999995</v>
      </c>
      <c r="M200" s="79">
        <v>80</v>
      </c>
    </row>
    <row r="201" spans="1:13" customFormat="1" ht="12.5" x14ac:dyDescent="0.25">
      <c r="A201" t="s">
        <v>266</v>
      </c>
      <c r="C201" s="111">
        <v>5000000340</v>
      </c>
      <c r="D201" t="s">
        <v>299</v>
      </c>
      <c r="E201">
        <v>148.5</v>
      </c>
      <c r="F201">
        <v>148.5</v>
      </c>
      <c r="G201" s="79">
        <v>0</v>
      </c>
      <c r="I201" s="111">
        <v>5000000340</v>
      </c>
      <c r="J201" t="s">
        <v>299</v>
      </c>
      <c r="K201">
        <v>148.5</v>
      </c>
      <c r="L201">
        <v>148.5</v>
      </c>
      <c r="M201" s="79">
        <v>0</v>
      </c>
    </row>
    <row r="202" spans="1:13" customFormat="1" ht="12.5" x14ac:dyDescent="0.25">
      <c r="C202">
        <v>5000000350</v>
      </c>
      <c r="D202" t="s">
        <v>301</v>
      </c>
      <c r="E202">
        <v>941.22</v>
      </c>
      <c r="F202">
        <v>759.02</v>
      </c>
      <c r="G202" s="79">
        <v>182.20000000000005</v>
      </c>
      <c r="I202">
        <v>5000000350</v>
      </c>
      <c r="J202" t="s">
        <v>301</v>
      </c>
      <c r="K202">
        <v>941.22</v>
      </c>
      <c r="L202">
        <v>759.02</v>
      </c>
      <c r="M202" s="79">
        <v>182.20000000000005</v>
      </c>
    </row>
    <row r="203" spans="1:13" customFormat="1" ht="12.5" x14ac:dyDescent="0.25">
      <c r="A203" t="s">
        <v>266</v>
      </c>
      <c r="C203">
        <v>5000000741</v>
      </c>
      <c r="D203" t="s">
        <v>305</v>
      </c>
      <c r="E203" s="103"/>
      <c r="F203" s="103"/>
      <c r="G203" s="79">
        <v>0</v>
      </c>
      <c r="I203">
        <v>5000000741</v>
      </c>
      <c r="J203" t="s">
        <v>305</v>
      </c>
      <c r="K203" s="103"/>
      <c r="L203" s="103"/>
      <c r="M203" s="79">
        <v>0</v>
      </c>
    </row>
    <row r="204" spans="1:13" customFormat="1" ht="12.5" x14ac:dyDescent="0.25">
      <c r="A204" t="s">
        <v>266</v>
      </c>
      <c r="C204">
        <v>5000000270</v>
      </c>
      <c r="D204" t="s">
        <v>279</v>
      </c>
      <c r="E204" s="103">
        <v>10450.59</v>
      </c>
      <c r="F204" s="103">
        <v>8804.74</v>
      </c>
      <c r="G204" s="79">
        <v>1645.8500000000004</v>
      </c>
      <c r="I204">
        <v>5000000270</v>
      </c>
      <c r="J204" t="s">
        <v>279</v>
      </c>
      <c r="K204" s="103">
        <v>10450.59</v>
      </c>
      <c r="L204" s="103">
        <v>8804.74</v>
      </c>
      <c r="M204" s="79">
        <v>1645.8500000000004</v>
      </c>
    </row>
    <row r="205" spans="1:13" customFormat="1" ht="12.5" x14ac:dyDescent="0.25">
      <c r="C205">
        <v>5000000280</v>
      </c>
      <c r="D205" t="s">
        <v>315</v>
      </c>
      <c r="E205">
        <v>2662.54</v>
      </c>
      <c r="F205">
        <v>2662.54</v>
      </c>
      <c r="G205" s="79">
        <v>0</v>
      </c>
      <c r="I205">
        <v>5000000280</v>
      </c>
      <c r="J205" t="s">
        <v>315</v>
      </c>
      <c r="K205">
        <v>2662.54</v>
      </c>
      <c r="L205">
        <v>2662.54</v>
      </c>
      <c r="M205" s="79">
        <v>0</v>
      </c>
    </row>
    <row r="206" spans="1:13" customFormat="1" ht="12.5" x14ac:dyDescent="0.25">
      <c r="A206" t="s">
        <v>266</v>
      </c>
      <c r="C206" s="111">
        <v>5000000420</v>
      </c>
      <c r="D206" t="s">
        <v>303</v>
      </c>
      <c r="E206" s="103">
        <v>3171.52</v>
      </c>
      <c r="F206" s="103">
        <v>2888.53</v>
      </c>
      <c r="G206" s="79">
        <v>282.98999999999978</v>
      </c>
      <c r="I206" s="111">
        <v>5000000420</v>
      </c>
      <c r="J206" t="s">
        <v>303</v>
      </c>
      <c r="K206" s="103">
        <v>3171.52</v>
      </c>
      <c r="L206" s="103">
        <v>2888.53</v>
      </c>
      <c r="M206" s="79">
        <v>282.98999999999978</v>
      </c>
    </row>
    <row r="207" spans="1:13" customFormat="1" ht="12.5" x14ac:dyDescent="0.25">
      <c r="C207">
        <v>5000000370</v>
      </c>
      <c r="D207" t="s">
        <v>316</v>
      </c>
      <c r="E207">
        <v>124.5</v>
      </c>
      <c r="F207">
        <v>109.52</v>
      </c>
      <c r="G207" s="79">
        <v>14.980000000000004</v>
      </c>
      <c r="I207">
        <v>5000000370</v>
      </c>
      <c r="J207" t="s">
        <v>316</v>
      </c>
      <c r="K207">
        <v>124.5</v>
      </c>
      <c r="L207">
        <v>109.52</v>
      </c>
      <c r="M207" s="79">
        <v>14.980000000000004</v>
      </c>
    </row>
    <row r="208" spans="1:13" customFormat="1" ht="12.5" x14ac:dyDescent="0.25">
      <c r="A208" t="s">
        <v>266</v>
      </c>
      <c r="C208" s="111">
        <v>5000000390</v>
      </c>
      <c r="D208" t="s">
        <v>280</v>
      </c>
      <c r="E208">
        <v>3082.09</v>
      </c>
      <c r="F208">
        <v>2651.94</v>
      </c>
      <c r="G208" s="79">
        <v>430.15000000000009</v>
      </c>
      <c r="I208" s="111">
        <v>5000000390</v>
      </c>
      <c r="J208" t="s">
        <v>280</v>
      </c>
      <c r="K208">
        <v>3082.09</v>
      </c>
      <c r="L208">
        <v>2651.94</v>
      </c>
      <c r="M208" s="79">
        <v>430.15000000000009</v>
      </c>
    </row>
    <row r="209" spans="1:13" customFormat="1" ht="12.5" x14ac:dyDescent="0.25">
      <c r="A209" t="s">
        <v>266</v>
      </c>
      <c r="C209">
        <v>5000000360</v>
      </c>
      <c r="D209" t="s">
        <v>281</v>
      </c>
      <c r="E209">
        <v>2304.61</v>
      </c>
      <c r="F209">
        <v>2067.3000000000002</v>
      </c>
      <c r="G209" s="79">
        <v>237.30999999999995</v>
      </c>
      <c r="I209">
        <v>5000000360</v>
      </c>
      <c r="J209" t="s">
        <v>281</v>
      </c>
      <c r="K209">
        <v>2304.61</v>
      </c>
      <c r="L209">
        <v>2067.3000000000002</v>
      </c>
      <c r="M209" s="79">
        <v>237.30999999999995</v>
      </c>
    </row>
    <row r="210" spans="1:13" customFormat="1" ht="12.5" x14ac:dyDescent="0.25">
      <c r="C210">
        <v>5000000440</v>
      </c>
      <c r="D210" t="s">
        <v>282</v>
      </c>
      <c r="E210" s="103">
        <v>11702.21</v>
      </c>
      <c r="F210" s="103">
        <v>3887.17</v>
      </c>
      <c r="G210" s="79">
        <v>7815.0399999999991</v>
      </c>
      <c r="I210">
        <v>5000000440</v>
      </c>
      <c r="J210" t="s">
        <v>282</v>
      </c>
      <c r="K210" s="103">
        <v>11702.21</v>
      </c>
      <c r="L210" s="103">
        <v>3887.17</v>
      </c>
      <c r="M210" s="79">
        <v>7815.0399999999991</v>
      </c>
    </row>
    <row r="211" spans="1:13" customFormat="1" ht="12.5" x14ac:dyDescent="0.25">
      <c r="A211" t="s">
        <v>266</v>
      </c>
      <c r="C211">
        <v>5000000600</v>
      </c>
      <c r="D211" t="s">
        <v>283</v>
      </c>
      <c r="E211" s="103">
        <v>16609.830000000002</v>
      </c>
      <c r="F211" s="103">
        <v>14636.72</v>
      </c>
      <c r="G211" s="79">
        <v>1973.1100000000024</v>
      </c>
      <c r="I211">
        <v>5000000600</v>
      </c>
      <c r="J211" t="s">
        <v>283</v>
      </c>
      <c r="K211" s="103">
        <v>16609.830000000002</v>
      </c>
      <c r="L211" s="103">
        <v>14636.72</v>
      </c>
      <c r="M211" s="79">
        <v>1973.1100000000024</v>
      </c>
    </row>
    <row r="212" spans="1:13" customFormat="1" ht="12.5" x14ac:dyDescent="0.25">
      <c r="A212" t="s">
        <v>266</v>
      </c>
      <c r="C212">
        <v>5000000680</v>
      </c>
      <c r="D212" t="s">
        <v>284</v>
      </c>
      <c r="E212" s="103">
        <v>41550.28</v>
      </c>
      <c r="F212" s="103">
        <v>37674.31</v>
      </c>
      <c r="G212" s="79">
        <v>3875.9700000000012</v>
      </c>
      <c r="I212">
        <v>5000000680</v>
      </c>
      <c r="J212" t="s">
        <v>284</v>
      </c>
      <c r="K212" s="103">
        <v>41550.28</v>
      </c>
      <c r="L212" s="103">
        <v>37674.31</v>
      </c>
      <c r="M212" s="79">
        <v>3875.9700000000012</v>
      </c>
    </row>
    <row r="213" spans="1:13" customFormat="1" ht="12.5" x14ac:dyDescent="0.25">
      <c r="A213" t="s">
        <v>266</v>
      </c>
      <c r="C213">
        <v>5000000860</v>
      </c>
      <c r="D213" t="s">
        <v>285</v>
      </c>
      <c r="E213" s="103">
        <v>6630</v>
      </c>
      <c r="F213" s="103">
        <v>6630</v>
      </c>
      <c r="G213" s="79">
        <v>0</v>
      </c>
      <c r="I213">
        <v>5000000860</v>
      </c>
      <c r="J213" t="s">
        <v>285</v>
      </c>
      <c r="K213" s="103">
        <v>6630</v>
      </c>
      <c r="L213" s="103">
        <v>6630</v>
      </c>
      <c r="M213" s="79">
        <v>0</v>
      </c>
    </row>
    <row r="214" spans="1:13" customFormat="1" ht="12.5" x14ac:dyDescent="0.25">
      <c r="A214" t="s">
        <v>266</v>
      </c>
      <c r="C214">
        <v>5000000500</v>
      </c>
      <c r="D214" t="s">
        <v>286</v>
      </c>
      <c r="E214">
        <v>1911.51</v>
      </c>
      <c r="F214">
        <v>1681.42</v>
      </c>
      <c r="G214" s="79">
        <v>230.08999999999992</v>
      </c>
      <c r="I214">
        <v>5000000500</v>
      </c>
      <c r="J214" t="s">
        <v>286</v>
      </c>
      <c r="K214">
        <v>1911.51</v>
      </c>
      <c r="L214">
        <v>1681.42</v>
      </c>
      <c r="M214" s="79">
        <v>230.08999999999992</v>
      </c>
    </row>
    <row r="215" spans="1:13" customFormat="1" ht="12.5" x14ac:dyDescent="0.25">
      <c r="C215">
        <v>5000000720</v>
      </c>
      <c r="D215" t="s">
        <v>318</v>
      </c>
      <c r="E215" s="103">
        <v>15000.03</v>
      </c>
      <c r="F215" s="103">
        <v>13333.36</v>
      </c>
      <c r="G215" s="79">
        <v>1666.67</v>
      </c>
      <c r="I215">
        <v>5000000720</v>
      </c>
      <c r="J215" t="s">
        <v>318</v>
      </c>
      <c r="K215" s="103">
        <v>15000.03</v>
      </c>
      <c r="L215" s="103">
        <v>13333.36</v>
      </c>
      <c r="M215" s="79">
        <v>1666.67</v>
      </c>
    </row>
    <row r="216" spans="1:13" customFormat="1" x14ac:dyDescent="0.35">
      <c r="A216" s="104" t="s">
        <v>287</v>
      </c>
      <c r="E216" s="84">
        <v>412761.19000000006</v>
      </c>
      <c r="F216" s="84">
        <v>362581.75999999995</v>
      </c>
      <c r="G216" s="84">
        <v>50179.429999999993</v>
      </c>
      <c r="K216" s="84">
        <v>412761.19000000006</v>
      </c>
      <c r="L216" s="84">
        <v>362581.75999999995</v>
      </c>
      <c r="M216" s="84">
        <v>50179.429999999993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eespinoza</cp:lastModifiedBy>
  <cp:lastPrinted>2023-06-06T14:53:38Z</cp:lastPrinted>
  <dcterms:created xsi:type="dcterms:W3CDTF">2009-05-06T00:19:57Z</dcterms:created>
  <dcterms:modified xsi:type="dcterms:W3CDTF">2023-10-04T20:00:59Z</dcterms:modified>
</cp:coreProperties>
</file>