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pcrecersv-my.sharepoint.com/personal/cgalindo_crecer_com_sv/Documents/Escritorio/"/>
    </mc:Choice>
  </mc:AlternateContent>
  <xr:revisionPtr revIDLastSave="0" documentId="8_{978D704D-8173-4C65-A9DA-35C5A20FF2F6}" xr6:coauthVersionLast="47" xr6:coauthVersionMax="47" xr10:uidLastSave="{00000000-0000-0000-0000-000000000000}"/>
  <bookViews>
    <workbookView xWindow="-110" yWindow="-110" windowWidth="19420" windowHeight="11620" activeTab="1" xr2:uid="{29897D75-6545-4DCF-9BDC-E1333ABD2D00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4" i="2"/>
  <c r="D42" i="2" s="1"/>
  <c r="C34" i="2"/>
  <c r="C42" i="2" s="1"/>
  <c r="D33" i="2"/>
  <c r="C33" i="2"/>
  <c r="D29" i="2"/>
  <c r="C29" i="2"/>
  <c r="D21" i="2"/>
  <c r="C21" i="2"/>
  <c r="D14" i="2"/>
  <c r="D22" i="2" s="1"/>
  <c r="C14" i="2"/>
  <c r="D35" i="1"/>
  <c r="C35" i="1"/>
  <c r="D28" i="1"/>
  <c r="C28" i="1"/>
  <c r="D23" i="1"/>
  <c r="C23" i="1"/>
  <c r="D16" i="1"/>
  <c r="C16" i="1"/>
  <c r="D10" i="1"/>
  <c r="D37" i="1" s="1"/>
  <c r="D40" i="1" s="1"/>
  <c r="D43" i="1" s="1"/>
  <c r="D45" i="1" s="1"/>
  <c r="C10" i="1"/>
  <c r="C17" i="1" s="1"/>
  <c r="C22" i="2" l="1"/>
  <c r="D17" i="1"/>
  <c r="C37" i="1"/>
  <c r="C40" i="1" s="1"/>
  <c r="C43" i="1" s="1"/>
  <c r="C45" i="1" s="1"/>
</calcChain>
</file>

<file path=xl/sharedStrings.xml><?xml version="1.0" encoding="utf-8"?>
<sst xmlns="http://schemas.openxmlformats.org/spreadsheetml/2006/main" count="76" uniqueCount="67">
  <si>
    <t>ADMINISTRADORA DE FONDOS DE PENSIONES CRECER. S.A</t>
  </si>
  <si>
    <t>ESTADO DE RESULTADOS DEL 1 DE ENERO AL 31 DE AGOSTO</t>
  </si>
  <si>
    <t>(Expresados en dólares de los Estados Unidos de América)</t>
  </si>
  <si>
    <t>DESCRIPCION</t>
  </si>
  <si>
    <t xml:space="preserve">INGRESOS POR ADMINISTRACIÓN DE FONDOS                                 </t>
  </si>
  <si>
    <t xml:space="preserve">INGRESOS POR COMISIONES POR ADMINISTRACIÓN DE FONDOS                  </t>
  </si>
  <si>
    <t xml:space="preserve">GASTOS POR ADMINISTRACIÓN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</si>
  <si>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</si>
  <si>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</si>
  <si>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ADMINISTRACIÓN DE FONDOS                    </t>
  </si>
  <si>
    <t xml:space="preserve">UTILIDAD BRUTA                                                        </t>
  </si>
  <si>
    <t xml:space="preserve">OPERACIÓN                                                             </t>
  </si>
  <si>
    <t xml:space="preserve">GASTOS DE PERSONAL Y ADMINISTRATIVOS                                  </t>
  </si>
  <si>
    <t xml:space="preserve">DEPRECIACIÓN, AMORTIZACIÓN Y DESVALORIZACIÓN DE ACTIVOS                </t>
  </si>
  <si>
    <t xml:space="preserve">PROV. P/INCOBRABILIDAD DE CTAS. Y DOCUMENTOS POR COBRAR               </t>
  </si>
  <si>
    <t xml:space="preserve">                                                       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</si>
  <si>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</si>
  <si>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</si>
  <si>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</si>
  <si>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</si>
  <si>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</si>
  <si>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</si>
  <si>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</si>
  <si>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</si>
  <si>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OPERACIÓN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</si>
  <si>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</si>
  <si>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</si>
  <si>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</si>
  <si>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</si>
  <si>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ACCIÓN</t>
  </si>
  <si>
    <t>RUTH DEL CASTILLO DE SOLORZANO</t>
  </si>
  <si>
    <t>GERMAN ENRIQUE BARRERA</t>
  </si>
  <si>
    <t>PRESIDENTA EJECUTIVA Y REPRESENTANTE LEGAL</t>
  </si>
  <si>
    <t>CONTADOR GENERAL</t>
  </si>
  <si>
    <t>BALANCE GENERAL AL 31 DE AGOSTO DE 2023 Y 31 DE DICIEMBRE DE 2022</t>
  </si>
  <si>
    <t xml:space="preserve">ACTIVOS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</si>
  <si>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</si>
  <si>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</si>
  <si>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                                              </t>
  </si>
  <si>
    <t xml:space="preserve">CUENTAS Y DOCUMENTOS POR COBRAR NETO DE PROVISIONES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</si>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</sst>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* #,##0.000000_-;\-* #,##0.000000_-;_-* &quot;-&quot;??_-;_-@_-"/>
    <numFmt numFmtId="167" formatCode="_(* #,##0.00_);_(* \(#,##0.00\);_(* &quot;-&quot;??_);_(@_)"/>
    <numFmt numFmtId="168" formatCode="_(* #,##0_);_(* \(#,##0\);_(* &quot;-&quot;??_);_(@_)"/>
  </numFmts>
  <fonts count="12" x14ac:knownFonts="1">
    <font>
      <sz val="10"/>
      <name val="Arial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2" fillId="0" borderId="1" applyNumberFormat="0" applyFill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9" fontId="5" fillId="3" borderId="0" xfId="0" applyNumberFormat="1" applyFont="1" applyFill="1"/>
    <xf numFmtId="0" fontId="5" fillId="3" borderId="0" xfId="0" applyFont="1" applyFill="1" applyAlignment="1">
      <alignment horizontal="center"/>
    </xf>
    <xf numFmtId="49" fontId="6" fillId="4" borderId="2" xfId="2" applyNumberFormat="1" applyFont="1" applyFill="1" applyBorder="1" applyAlignment="1">
      <alignment horizontal="center"/>
    </xf>
    <xf numFmtId="0" fontId="7" fillId="4" borderId="3" xfId="2" applyNumberFormat="1" applyFont="1" applyFill="1" applyBorder="1" applyAlignment="1">
      <alignment horizontal="center"/>
    </xf>
    <xf numFmtId="49" fontId="7" fillId="4" borderId="4" xfId="2" applyNumberFormat="1" applyFont="1" applyFill="1" applyBorder="1" applyAlignment="1">
      <alignment horizontal="center"/>
    </xf>
    <xf numFmtId="49" fontId="5" fillId="5" borderId="0" xfId="0" applyNumberFormat="1" applyFont="1" applyFill="1"/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49" fontId="4" fillId="3" borderId="5" xfId="0" applyNumberFormat="1" applyFont="1" applyFill="1" applyBorder="1" applyAlignment="1">
      <alignment horizontal="left"/>
    </xf>
    <xf numFmtId="38" fontId="4" fillId="3" borderId="6" xfId="0" applyNumberFormat="1" applyFont="1" applyFill="1" applyBorder="1" applyAlignment="1">
      <alignment horizontal="right"/>
    </xf>
    <xf numFmtId="38" fontId="4" fillId="3" borderId="7" xfId="0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164" fontId="4" fillId="3" borderId="6" xfId="1" applyNumberFormat="1" applyFont="1" applyFill="1" applyBorder="1" applyAlignment="1">
      <alignment horizontal="right"/>
    </xf>
    <xf numFmtId="164" fontId="4" fillId="3" borderId="7" xfId="1" applyNumberFormat="1" applyFont="1" applyFill="1" applyBorder="1" applyAlignment="1">
      <alignment horizontal="right"/>
    </xf>
    <xf numFmtId="49" fontId="8" fillId="6" borderId="8" xfId="0" applyNumberFormat="1" applyFont="1" applyFill="1" applyBorder="1" applyAlignment="1">
      <alignment horizontal="left"/>
    </xf>
    <xf numFmtId="38" fontId="8" fillId="6" borderId="6" xfId="0" applyNumberFormat="1" applyFont="1" applyFill="1" applyBorder="1" applyAlignment="1">
      <alignment horizontal="right"/>
    </xf>
    <xf numFmtId="38" fontId="8" fillId="6" borderId="7" xfId="0" applyNumberFormat="1" applyFont="1" applyFill="1" applyBorder="1" applyAlignment="1">
      <alignment horizontal="right"/>
    </xf>
    <xf numFmtId="49" fontId="4" fillId="4" borderId="8" xfId="0" applyNumberFormat="1" applyFont="1" applyFill="1" applyBorder="1" applyAlignment="1">
      <alignment horizontal="left"/>
    </xf>
    <xf numFmtId="37" fontId="4" fillId="4" borderId="6" xfId="0" applyNumberFormat="1" applyFont="1" applyFill="1" applyBorder="1" applyAlignment="1">
      <alignment horizontal="right"/>
    </xf>
    <xf numFmtId="37" fontId="4" fillId="4" borderId="7" xfId="0" applyNumberFormat="1" applyFont="1" applyFill="1" applyBorder="1" applyAlignment="1">
      <alignment horizontal="right"/>
    </xf>
    <xf numFmtId="43" fontId="5" fillId="3" borderId="6" xfId="1" applyFont="1" applyFill="1" applyBorder="1" applyAlignment="1">
      <alignment horizontal="right"/>
    </xf>
    <xf numFmtId="165" fontId="5" fillId="3" borderId="7" xfId="0" applyNumberFormat="1" applyFont="1" applyFill="1" applyBorder="1" applyAlignment="1">
      <alignment horizontal="right"/>
    </xf>
    <xf numFmtId="49" fontId="5" fillId="3" borderId="0" xfId="0" applyNumberFormat="1" applyFont="1" applyFill="1" applyAlignment="1">
      <alignment horizontal="left"/>
    </xf>
    <xf numFmtId="38" fontId="5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49" fontId="8" fillId="7" borderId="9" xfId="0" applyNumberFormat="1" applyFont="1" applyFill="1" applyBorder="1" applyAlignment="1">
      <alignment horizontal="left"/>
    </xf>
    <xf numFmtId="166" fontId="8" fillId="7" borderId="10" xfId="1" applyNumberFormat="1" applyFont="1" applyFill="1" applyBorder="1" applyAlignment="1">
      <alignment horizontal="right"/>
    </xf>
    <xf numFmtId="166" fontId="8" fillId="7" borderId="11" xfId="1" applyNumberFormat="1" applyFont="1" applyFill="1" applyBorder="1" applyAlignment="1">
      <alignment horizontal="right"/>
    </xf>
    <xf numFmtId="0" fontId="9" fillId="3" borderId="0" xfId="0" applyFont="1" applyFill="1"/>
    <xf numFmtId="49" fontId="3" fillId="3" borderId="0" xfId="0" applyNumberFormat="1" applyFont="1" applyFill="1"/>
    <xf numFmtId="38" fontId="3" fillId="3" borderId="0" xfId="0" applyNumberFormat="1" applyFont="1" applyFill="1"/>
    <xf numFmtId="49" fontId="5" fillId="3" borderId="12" xfId="0" applyNumberFormat="1" applyFont="1" applyFill="1" applyBorder="1"/>
    <xf numFmtId="0" fontId="5" fillId="3" borderId="12" xfId="0" applyFont="1" applyFill="1" applyBorder="1" applyAlignment="1">
      <alignment horizontal="center"/>
    </xf>
    <xf numFmtId="49" fontId="10" fillId="3" borderId="0" xfId="0" applyNumberFormat="1" applyFont="1" applyFill="1"/>
    <xf numFmtId="49" fontId="11" fillId="3" borderId="0" xfId="0" applyNumberFormat="1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top" wrapText="1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/>
    </xf>
    <xf numFmtId="0" fontId="10" fillId="3" borderId="0" xfId="0" applyFont="1" applyFill="1" applyAlignment="1">
      <alignment horizontal="center"/>
    </xf>
    <xf numFmtId="49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0" fontId="3" fillId="8" borderId="0" xfId="0" applyFont="1" applyFill="1"/>
    <xf numFmtId="10" fontId="3" fillId="3" borderId="0" xfId="3" applyNumberFormat="1" applyFont="1" applyFill="1"/>
    <xf numFmtId="49" fontId="2" fillId="4" borderId="2" xfId="2" applyNumberFormat="1" applyFill="1" applyBorder="1" applyAlignment="1">
      <alignment horizontal="center"/>
    </xf>
    <xf numFmtId="0" fontId="2" fillId="4" borderId="3" xfId="2" applyNumberFormat="1" applyFill="1" applyBorder="1" applyAlignment="1">
      <alignment horizontal="center"/>
    </xf>
    <xf numFmtId="49" fontId="2" fillId="4" borderId="4" xfId="2" applyNumberFormat="1" applyFill="1" applyBorder="1" applyAlignment="1">
      <alignment horizontal="center"/>
    </xf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38" fontId="4" fillId="3" borderId="6" xfId="0" applyNumberFormat="1" applyFont="1" applyFill="1" applyBorder="1"/>
    <xf numFmtId="38" fontId="4" fillId="3" borderId="7" xfId="0" applyNumberFormat="1" applyFont="1" applyFill="1" applyBorder="1"/>
    <xf numFmtId="164" fontId="3" fillId="3" borderId="0" xfId="1" applyNumberFormat="1" applyFont="1" applyFill="1"/>
    <xf numFmtId="164" fontId="3" fillId="3" borderId="0" xfId="0" applyNumberFormat="1" applyFont="1" applyFill="1"/>
    <xf numFmtId="10" fontId="3" fillId="9" borderId="0" xfId="3" applyNumberFormat="1" applyFont="1" applyFill="1"/>
    <xf numFmtId="49" fontId="6" fillId="4" borderId="5" xfId="2" applyNumberFormat="1" applyFont="1" applyFill="1" applyBorder="1" applyAlignment="1">
      <alignment horizontal="left"/>
    </xf>
    <xf numFmtId="168" fontId="6" fillId="4" borderId="6" xfId="4" applyNumberFormat="1" applyFont="1" applyFill="1" applyBorder="1"/>
    <xf numFmtId="38" fontId="6" fillId="4" borderId="7" xfId="2" applyNumberFormat="1" applyFont="1" applyFill="1" applyBorder="1"/>
    <xf numFmtId="38" fontId="6" fillId="4" borderId="13" xfId="2" applyNumberFormat="1" applyFont="1" applyFill="1" applyBorder="1"/>
    <xf numFmtId="49" fontId="8" fillId="6" borderId="5" xfId="2" applyNumberFormat="1" applyFont="1" applyFill="1" applyBorder="1" applyAlignment="1">
      <alignment horizontal="left"/>
    </xf>
    <xf numFmtId="168" fontId="8" fillId="6" borderId="6" xfId="4" applyNumberFormat="1" applyFont="1" applyFill="1" applyBorder="1"/>
    <xf numFmtId="38" fontId="8" fillId="6" borderId="13" xfId="2" applyNumberFormat="1" applyFont="1" applyFill="1" applyBorder="1"/>
    <xf numFmtId="49" fontId="2" fillId="4" borderId="5" xfId="2" applyNumberFormat="1" applyFill="1" applyBorder="1" applyAlignment="1">
      <alignment horizontal="left"/>
    </xf>
    <xf numFmtId="168" fontId="2" fillId="4" borderId="6" xfId="4" applyNumberFormat="1" applyFont="1" applyFill="1" applyBorder="1"/>
    <xf numFmtId="38" fontId="2" fillId="4" borderId="13" xfId="2" applyNumberFormat="1" applyFill="1" applyBorder="1"/>
    <xf numFmtId="49" fontId="1" fillId="6" borderId="5" xfId="2" applyNumberFormat="1" applyFont="1" applyFill="1" applyBorder="1" applyAlignment="1">
      <alignment horizontal="left"/>
    </xf>
    <xf numFmtId="168" fontId="1" fillId="6" borderId="6" xfId="4" applyNumberFormat="1" applyFont="1" applyFill="1" applyBorder="1"/>
    <xf numFmtId="38" fontId="1" fillId="6" borderId="13" xfId="2" applyNumberFormat="1" applyFont="1" applyFill="1" applyBorder="1"/>
    <xf numFmtId="37" fontId="5" fillId="3" borderId="14" xfId="0" applyNumberFormat="1" applyFont="1" applyFill="1" applyBorder="1"/>
    <xf numFmtId="37" fontId="5" fillId="3" borderId="15" xfId="0" applyNumberFormat="1" applyFont="1" applyFill="1" applyBorder="1"/>
    <xf numFmtId="38" fontId="5" fillId="3" borderId="0" xfId="0" applyNumberFormat="1" applyFont="1" applyFill="1"/>
    <xf numFmtId="49" fontId="4" fillId="3" borderId="0" xfId="0" applyNumberFormat="1" applyFont="1" applyFill="1" applyAlignment="1">
      <alignment horizontal="left"/>
    </xf>
    <xf numFmtId="38" fontId="4" fillId="3" borderId="16" xfId="0" applyNumberFormat="1" applyFont="1" applyFill="1" applyBorder="1"/>
    <xf numFmtId="38" fontId="5" fillId="3" borderId="17" xfId="0" applyNumberFormat="1" applyFont="1" applyFill="1" applyBorder="1"/>
    <xf numFmtId="10" fontId="3" fillId="0" borderId="0" xfId="3" applyNumberFormat="1" applyFont="1"/>
  </cellXfs>
  <cellStyles count="5">
    <cellStyle name="Millares" xfId="1" builtinId="3"/>
    <cellStyle name="Millares 2" xfId="4" xr:uid="{78910ECD-2D25-41B4-AA33-82FBA896EE44}"/>
    <cellStyle name="Normal" xfId="0" builtinId="0"/>
    <cellStyle name="Porcentaje 2" xfId="3" xr:uid="{36D7F60D-352B-4973-B19A-07E5517A2A26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0</xdr:row>
      <xdr:rowOff>11430</xdr:rowOff>
    </xdr:from>
    <xdr:to>
      <xdr:col>1</xdr:col>
      <xdr:colOff>4453218</xdr:colOff>
      <xdr:row>0</xdr:row>
      <xdr:rowOff>603101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D00DCA8A-C4AC-4290-BAD3-7969C13F088D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826" t="-13725" r="5748" b="-217"/>
        <a:stretch/>
      </xdr:blipFill>
      <xdr:spPr bwMode="auto">
        <a:xfrm>
          <a:off x="3130550" y="11430"/>
          <a:ext cx="1443318" cy="5916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2590800</xdr:colOff>
      <xdr:row>0</xdr:row>
      <xdr:rowOff>72390</xdr:rowOff>
    </xdr:from>
    <xdr:to>
      <xdr:col>1</xdr:col>
      <xdr:colOff>4069080</xdr:colOff>
      <xdr:row>0</xdr:row>
      <xdr:rowOff>650583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66C92FB-4108-407F-AB5E-55986E35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40" r="4363"/>
        <a:stretch/>
      </xdr:blipFill>
      <xdr:spPr>
        <a:xfrm>
          <a:off x="2705100" y="72390"/>
          <a:ext cx="147828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FA0A0-8F7C-4DBF-A9D0-8F165A70436D}">
  <sheetPr>
    <pageSetUpPr fitToPage="1"/>
  </sheetPr>
  <dimension ref="A1:E57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7" customWidth="1"/>
    <col min="2" max="2" width="73.08984375" style="37" bestFit="1" customWidth="1"/>
    <col min="3" max="4" width="15.1796875" style="38" customWidth="1"/>
    <col min="5" max="5" width="10.7265625" style="3" customWidth="1"/>
    <col min="6" max="7" width="11.453125" style="3" customWidth="1"/>
    <col min="8" max="16383" width="11.453125" style="3"/>
    <col min="16384" max="16384" width="11.08984375" style="3" customWidth="1"/>
  </cols>
  <sheetData>
    <row r="1" spans="1:5" ht="52.5" customHeight="1" x14ac:dyDescent="0.2">
      <c r="A1" s="1"/>
      <c r="B1" s="1"/>
      <c r="C1" s="1"/>
      <c r="D1" s="1"/>
      <c r="E1" s="2"/>
    </row>
    <row r="2" spans="1:5" ht="13" x14ac:dyDescent="0.3">
      <c r="A2" s="4" t="s">
        <v>0</v>
      </c>
      <c r="B2" s="4"/>
      <c r="C2" s="4"/>
      <c r="D2" s="4"/>
      <c r="E2" s="2"/>
    </row>
    <row r="3" spans="1:5" ht="12.75" customHeight="1" x14ac:dyDescent="0.3">
      <c r="A3" s="4" t="s">
        <v>1</v>
      </c>
      <c r="B3" s="4"/>
      <c r="C3" s="4"/>
      <c r="D3" s="4"/>
      <c r="E3" s="2"/>
    </row>
    <row r="4" spans="1:5" ht="15" customHeight="1" x14ac:dyDescent="0.2">
      <c r="A4" s="5" t="s">
        <v>2</v>
      </c>
      <c r="B4" s="5"/>
      <c r="C4" s="5"/>
      <c r="D4" s="5"/>
      <c r="E4" s="2"/>
    </row>
    <row r="5" spans="1:5" ht="13" thickBot="1" x14ac:dyDescent="0.3">
      <c r="A5" s="6"/>
      <c r="B5" s="7"/>
      <c r="C5" s="7"/>
      <c r="D5" s="7"/>
    </row>
    <row r="6" spans="1:5" ht="13" x14ac:dyDescent="0.3">
      <c r="A6" s="6"/>
      <c r="B6" s="8" t="s">
        <v>3</v>
      </c>
      <c r="C6" s="9">
        <v>2023</v>
      </c>
      <c r="D6" s="10">
        <v>2022</v>
      </c>
    </row>
    <row r="7" spans="1:5" ht="12.5" x14ac:dyDescent="0.25">
      <c r="A7" s="11"/>
      <c r="B7" s="12"/>
      <c r="C7" s="13"/>
      <c r="D7" s="14"/>
    </row>
    <row r="8" spans="1:5" ht="13" x14ac:dyDescent="0.3">
      <c r="A8" s="11"/>
      <c r="B8" s="15" t="s">
        <v>4</v>
      </c>
      <c r="C8" s="16"/>
      <c r="D8" s="17"/>
    </row>
    <row r="9" spans="1:5" ht="12.5" x14ac:dyDescent="0.25">
      <c r="A9" s="11"/>
      <c r="B9" s="12" t="s">
        <v>5</v>
      </c>
      <c r="C9" s="18">
        <v>30696388</v>
      </c>
      <c r="D9" s="19">
        <v>48032968</v>
      </c>
    </row>
    <row r="10" spans="1:5" ht="13" x14ac:dyDescent="0.3">
      <c r="A10" s="11"/>
      <c r="B10" s="15"/>
      <c r="C10" s="20">
        <f>+C9</f>
        <v>30696388</v>
      </c>
      <c r="D10" s="21">
        <f>+D9</f>
        <v>48032968</v>
      </c>
    </row>
    <row r="11" spans="1:5" ht="12.5" x14ac:dyDescent="0.25">
      <c r="A11" s="11"/>
      <c r="B11" s="12"/>
      <c r="C11" s="18"/>
      <c r="D11" s="19"/>
    </row>
    <row r="12" spans="1:5" ht="13" x14ac:dyDescent="0.3">
      <c r="A12" s="11"/>
      <c r="B12" s="15" t="s">
        <v>6</v>
      </c>
      <c r="C12" s="20"/>
      <c r="D12" s="21"/>
    </row>
    <row r="13" spans="1:5" ht="12.5" x14ac:dyDescent="0.25">
      <c r="A13" s="11"/>
      <c r="B13" s="12" t="s">
        <v>7</v>
      </c>
      <c r="C13" s="18">
        <v>3774467</v>
      </c>
      <c r="D13" s="19">
        <v>25741776</v>
      </c>
    </row>
    <row r="14" spans="1:5" ht="12.5" x14ac:dyDescent="0.25">
      <c r="A14" s="11"/>
      <c r="B14" s="12" t="s">
        <v>8</v>
      </c>
      <c r="C14" s="18">
        <v>983970</v>
      </c>
      <c r="D14" s="19">
        <v>836994</v>
      </c>
    </row>
    <row r="15" spans="1:5" ht="12.5" x14ac:dyDescent="0.25">
      <c r="A15" s="11"/>
      <c r="B15" s="12" t="s">
        <v>9</v>
      </c>
      <c r="C15" s="18">
        <v>1818281</v>
      </c>
      <c r="D15" s="19">
        <v>1337425</v>
      </c>
    </row>
    <row r="16" spans="1:5" ht="13" x14ac:dyDescent="0.3">
      <c r="A16" s="11"/>
      <c r="B16" s="15"/>
      <c r="C16" s="20">
        <f>SUM(C13:C15)</f>
        <v>6576718</v>
      </c>
      <c r="D16" s="21">
        <f>SUM(D13:D15)</f>
        <v>27916195</v>
      </c>
    </row>
    <row r="17" spans="1:4" ht="13" x14ac:dyDescent="0.3">
      <c r="A17" s="6"/>
      <c r="B17" s="22" t="s">
        <v>10</v>
      </c>
      <c r="C17" s="23">
        <f>C10-C16</f>
        <v>24119670</v>
      </c>
      <c r="D17" s="24">
        <f>D10-D16</f>
        <v>20116773</v>
      </c>
    </row>
    <row r="18" spans="1:4" ht="12.5" x14ac:dyDescent="0.25">
      <c r="A18" s="6"/>
      <c r="B18" s="12"/>
      <c r="C18" s="18"/>
      <c r="D18" s="19"/>
    </row>
    <row r="19" spans="1:4" ht="13" x14ac:dyDescent="0.3">
      <c r="A19" s="6"/>
      <c r="B19" s="15" t="s">
        <v>11</v>
      </c>
      <c r="C19" s="20"/>
      <c r="D19" s="21"/>
    </row>
    <row r="20" spans="1:4" ht="12.5" x14ac:dyDescent="0.25">
      <c r="A20" s="6"/>
      <c r="B20" s="12" t="s">
        <v>12</v>
      </c>
      <c r="C20" s="18">
        <v>10021680</v>
      </c>
      <c r="D20" s="19">
        <v>8859152</v>
      </c>
    </row>
    <row r="21" spans="1:4" ht="12.5" x14ac:dyDescent="0.25">
      <c r="A21" s="6"/>
      <c r="B21" s="12" t="s">
        <v>13</v>
      </c>
      <c r="C21" s="18">
        <v>1120385</v>
      </c>
      <c r="D21" s="19">
        <v>1112163</v>
      </c>
    </row>
    <row r="22" spans="1:4" ht="12.5" x14ac:dyDescent="0.25">
      <c r="A22" s="6"/>
      <c r="B22" s="12" t="s">
        <v>14</v>
      </c>
      <c r="C22" s="18">
        <v>4517</v>
      </c>
      <c r="D22" s="19">
        <v>2172</v>
      </c>
    </row>
    <row r="23" spans="1:4" ht="13" x14ac:dyDescent="0.3">
      <c r="A23" s="6"/>
      <c r="B23" s="15" t="s">
        <v>15</v>
      </c>
      <c r="C23" s="20">
        <f>SUM(C20:C22)</f>
        <v>11146582</v>
      </c>
      <c r="D23" s="21">
        <f>SUM(D20:D22)</f>
        <v>9973487</v>
      </c>
    </row>
    <row r="24" spans="1:4" ht="12.5" x14ac:dyDescent="0.25">
      <c r="A24" s="6"/>
      <c r="B24" s="12"/>
      <c r="C24" s="18"/>
      <c r="D24" s="19"/>
    </row>
    <row r="25" spans="1:4" ht="13" x14ac:dyDescent="0.3">
      <c r="A25" s="6"/>
      <c r="B25" s="15" t="s">
        <v>16</v>
      </c>
      <c r="C25" s="20"/>
      <c r="D25" s="21"/>
    </row>
    <row r="26" spans="1:4" ht="12.5" x14ac:dyDescent="0.25">
      <c r="A26" s="6"/>
      <c r="B26" s="12" t="s">
        <v>17</v>
      </c>
      <c r="C26" s="18">
        <v>588</v>
      </c>
      <c r="D26" s="19">
        <v>588</v>
      </c>
    </row>
    <row r="27" spans="1:4" ht="12.5" x14ac:dyDescent="0.25">
      <c r="A27" s="6"/>
      <c r="B27" s="12" t="s">
        <v>18</v>
      </c>
      <c r="C27" s="18">
        <v>-808507</v>
      </c>
      <c r="D27" s="19">
        <v>-552597</v>
      </c>
    </row>
    <row r="28" spans="1:4" ht="13" x14ac:dyDescent="0.3">
      <c r="A28" s="6"/>
      <c r="B28" s="15" t="s">
        <v>15</v>
      </c>
      <c r="C28" s="20">
        <f>SUM(C26:C27)</f>
        <v>-807919</v>
      </c>
      <c r="D28" s="21">
        <f>SUM(D26:D27)</f>
        <v>-552009</v>
      </c>
    </row>
    <row r="29" spans="1:4" ht="12.5" x14ac:dyDescent="0.25">
      <c r="A29" s="6"/>
      <c r="B29" s="12"/>
      <c r="C29" s="18"/>
      <c r="D29" s="19"/>
    </row>
    <row r="30" spans="1:4" ht="13" x14ac:dyDescent="0.3">
      <c r="A30" s="6"/>
      <c r="B30" s="15" t="s">
        <v>19</v>
      </c>
      <c r="C30" s="20"/>
      <c r="D30" s="21"/>
    </row>
    <row r="31" spans="1:4" ht="12.5" x14ac:dyDescent="0.25">
      <c r="A31" s="6"/>
      <c r="B31" s="12" t="s">
        <v>20</v>
      </c>
      <c r="C31" s="18">
        <v>32485</v>
      </c>
      <c r="D31" s="19">
        <v>15418</v>
      </c>
    </row>
    <row r="32" spans="1:4" ht="12.5" x14ac:dyDescent="0.25">
      <c r="A32" s="6"/>
      <c r="B32" s="12" t="s">
        <v>21</v>
      </c>
      <c r="C32" s="18">
        <v>-1859766</v>
      </c>
      <c r="D32" s="19">
        <v>-4649</v>
      </c>
    </row>
    <row r="33" spans="1:5" ht="12.5" x14ac:dyDescent="0.25">
      <c r="A33" s="6"/>
      <c r="B33" s="12" t="s">
        <v>22</v>
      </c>
      <c r="C33" s="18">
        <v>39480</v>
      </c>
      <c r="D33" s="19">
        <v>46648</v>
      </c>
    </row>
    <row r="34" spans="1:5" ht="12.5" x14ac:dyDescent="0.25">
      <c r="A34" s="6"/>
      <c r="B34" s="12" t="s">
        <v>23</v>
      </c>
      <c r="C34" s="18">
        <v>-100701</v>
      </c>
      <c r="D34" s="19">
        <v>-83566</v>
      </c>
    </row>
    <row r="35" spans="1:5" ht="13" x14ac:dyDescent="0.3">
      <c r="A35" s="6"/>
      <c r="B35" s="15" t="s">
        <v>15</v>
      </c>
      <c r="C35" s="20">
        <f>SUM(C31:C34)</f>
        <v>-1888502</v>
      </c>
      <c r="D35" s="21">
        <f>SUM(D31:D34)</f>
        <v>-26149</v>
      </c>
    </row>
    <row r="36" spans="1:5" ht="12.5" x14ac:dyDescent="0.25">
      <c r="A36" s="6"/>
      <c r="B36" s="12"/>
      <c r="C36" s="13"/>
      <c r="D36" s="14"/>
    </row>
    <row r="37" spans="1:5" ht="13" x14ac:dyDescent="0.3">
      <c r="A37" s="6"/>
      <c r="B37" s="25" t="s">
        <v>24</v>
      </c>
      <c r="C37" s="26">
        <f>C10-C16-C23-C28-C35</f>
        <v>15669509</v>
      </c>
      <c r="D37" s="27">
        <f>D10-D16-D23-D28-D35</f>
        <v>10721444</v>
      </c>
    </row>
    <row r="38" spans="1:5" ht="12.5" x14ac:dyDescent="0.25">
      <c r="A38" s="6"/>
      <c r="B38" s="12"/>
      <c r="C38" s="13"/>
      <c r="D38" s="14"/>
    </row>
    <row r="39" spans="1:5" ht="12.5" x14ac:dyDescent="0.25">
      <c r="A39" s="6"/>
      <c r="B39" s="12" t="s">
        <v>25</v>
      </c>
      <c r="C39" s="18">
        <v>4249622</v>
      </c>
      <c r="D39" s="19">
        <v>2923923</v>
      </c>
    </row>
    <row r="40" spans="1:5" ht="12.5" x14ac:dyDescent="0.25">
      <c r="A40" s="6"/>
      <c r="B40" s="12" t="s">
        <v>26</v>
      </c>
      <c r="C40" s="18">
        <f>C37-C39</f>
        <v>11419887</v>
      </c>
      <c r="D40" s="19">
        <f>D37-D39</f>
        <v>7797521</v>
      </c>
    </row>
    <row r="41" spans="1:5" ht="12.5" x14ac:dyDescent="0.25">
      <c r="A41" s="6"/>
      <c r="B41" s="12"/>
      <c r="C41" s="18"/>
      <c r="D41" s="19"/>
    </row>
    <row r="42" spans="1:5" ht="12.5" x14ac:dyDescent="0.25">
      <c r="A42" s="6"/>
      <c r="B42" s="12" t="s">
        <v>27</v>
      </c>
      <c r="C42" s="28">
        <v>-926</v>
      </c>
      <c r="D42" s="29">
        <v>-3419</v>
      </c>
    </row>
    <row r="43" spans="1:5" ht="13" x14ac:dyDescent="0.3">
      <c r="A43" s="6"/>
      <c r="B43" s="22" t="s">
        <v>28</v>
      </c>
      <c r="C43" s="23">
        <f>C40-C42</f>
        <v>11420813</v>
      </c>
      <c r="D43" s="24">
        <f>D40-D42</f>
        <v>7800940</v>
      </c>
    </row>
    <row r="44" spans="1:5" ht="12.5" x14ac:dyDescent="0.25">
      <c r="A44" s="6"/>
      <c r="B44" s="30"/>
      <c r="C44" s="31"/>
      <c r="D44" s="31"/>
    </row>
    <row r="45" spans="1:5" ht="13.5" thickBot="1" x14ac:dyDescent="0.35">
      <c r="A45" s="32"/>
      <c r="B45" s="33" t="s">
        <v>29</v>
      </c>
      <c r="C45" s="34">
        <f>C43/1000000</f>
        <v>11.420813000000001</v>
      </c>
      <c r="D45" s="35">
        <f>D43/1000000</f>
        <v>7.8009399999999998</v>
      </c>
      <c r="E45" s="36"/>
    </row>
    <row r="46" spans="1:5" ht="12.5" x14ac:dyDescent="0.25">
      <c r="A46" s="6"/>
      <c r="B46" s="30"/>
      <c r="C46" s="31"/>
      <c r="D46" s="31"/>
    </row>
    <row r="47" spans="1:5" ht="12.5" x14ac:dyDescent="0.25">
      <c r="A47" s="6"/>
      <c r="B47" s="30"/>
      <c r="C47" s="31"/>
      <c r="D47" s="31"/>
    </row>
    <row r="48" spans="1:5" ht="12.5" x14ac:dyDescent="0.25">
      <c r="A48" s="6"/>
      <c r="B48" s="30"/>
      <c r="C48" s="31"/>
      <c r="D48" s="31"/>
    </row>
    <row r="49" spans="1:5" ht="12.5" x14ac:dyDescent="0.25">
      <c r="A49" s="6"/>
      <c r="B49" s="30"/>
      <c r="C49" s="31"/>
      <c r="D49" s="31"/>
    </row>
    <row r="50" spans="1:5" ht="10" x14ac:dyDescent="0.2"/>
    <row r="51" spans="1:5" ht="10" x14ac:dyDescent="0.2"/>
    <row r="52" spans="1:5" ht="12.5" x14ac:dyDescent="0.25">
      <c r="A52" s="6"/>
      <c r="B52" s="39"/>
      <c r="C52" s="40"/>
      <c r="D52" s="40"/>
    </row>
    <row r="53" spans="1:5" ht="11.5" x14ac:dyDescent="0.25">
      <c r="A53" s="41"/>
      <c r="B53" s="42" t="s">
        <v>30</v>
      </c>
      <c r="C53" s="43" t="s">
        <v>31</v>
      </c>
      <c r="D53" s="43"/>
      <c r="E53" s="44"/>
    </row>
    <row r="54" spans="1:5" ht="11.5" x14ac:dyDescent="0.25">
      <c r="A54" s="41"/>
      <c r="B54" s="45" t="s">
        <v>32</v>
      </c>
      <c r="C54" s="46" t="s">
        <v>33</v>
      </c>
      <c r="D54" s="46"/>
      <c r="E54" s="44"/>
    </row>
    <row r="55" spans="1:5" ht="10" x14ac:dyDescent="0.2"/>
    <row r="56" spans="1:5" ht="11.5" x14ac:dyDescent="0.25">
      <c r="A56" s="41"/>
      <c r="B56" s="47"/>
      <c r="C56" s="48"/>
      <c r="D56" s="48"/>
      <c r="E56" s="44"/>
    </row>
    <row r="57" spans="1:5" s="51" customFormat="1" ht="2.15" customHeight="1" x14ac:dyDescent="0.2">
      <c r="A57" s="49"/>
      <c r="B57" s="49"/>
      <c r="C57" s="50"/>
      <c r="D57" s="50"/>
    </row>
  </sheetData>
  <sheetProtection algorithmName="SHA-512" hashValue="Xb4fPOGaGc95KPY1HtTasLwEAvGbJ5PoqNsiuo/pGRUugzMQM3lJukS/+YMZ8r7Tkhi+3EeO5D5bRzOWGsqcrA==" saltValue="BUnuw2mxJ8OiVUUXXR3YIQ==" spinCount="100000" sheet="1" objects="1" scenarios="1"/>
  <mergeCells count="9">
    <mergeCell ref="C53:D53"/>
    <mergeCell ref="C54:D54"/>
    <mergeCell ref="C56:D56"/>
    <mergeCell ref="A1:D1"/>
    <mergeCell ref="A2:D2"/>
    <mergeCell ref="A3:D3"/>
    <mergeCell ref="A4:D4"/>
    <mergeCell ref="B5:D5"/>
    <mergeCell ref="C52:D52"/>
  </mergeCells>
  <printOptions horizontalCentered="1"/>
  <pageMargins left="0.45" right="0.42" top="0.47" bottom="0.31" header="0" footer="0"/>
  <pageSetup scale="92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FF523-F571-468E-B609-BD9E60625A72}">
  <sheetPr>
    <pageSetUpPr fitToPage="1"/>
  </sheetPr>
  <dimension ref="A1:I56"/>
  <sheetViews>
    <sheetView tabSelected="1" topLeftCell="A35" workbookViewId="0">
      <selection activeCell="H48" sqref="H48"/>
    </sheetView>
  </sheetViews>
  <sheetFormatPr baseColWidth="10" defaultColWidth="11.453125" defaultRowHeight="0" customHeight="1" zeroHeight="1" x14ac:dyDescent="0.2"/>
  <cols>
    <col min="1" max="1" width="1.6328125" style="37" customWidth="1"/>
    <col min="2" max="2" width="69.6328125" style="37" bestFit="1" customWidth="1"/>
    <col min="3" max="4" width="15.08984375" style="38" customWidth="1"/>
    <col min="5" max="5" width="1.08984375" style="3" customWidth="1"/>
    <col min="6" max="6" width="2.08984375" style="3" customWidth="1"/>
    <col min="7" max="7" width="11.453125" style="3" customWidth="1"/>
    <col min="8" max="8" width="11.453125" style="3"/>
    <col min="9" max="9" width="5.7265625" style="53" bestFit="1" customWidth="1"/>
    <col min="10" max="16383" width="11.453125" style="3"/>
    <col min="16384" max="16384" width="5.08984375" style="3" customWidth="1"/>
  </cols>
  <sheetData>
    <row r="1" spans="1:9" ht="52.5" customHeight="1" x14ac:dyDescent="0.2">
      <c r="A1" s="1"/>
      <c r="B1" s="1"/>
      <c r="C1" s="1"/>
      <c r="D1" s="1"/>
      <c r="E1" s="52"/>
    </row>
    <row r="2" spans="1:9" ht="13" x14ac:dyDescent="0.3">
      <c r="A2" s="4" t="s">
        <v>0</v>
      </c>
      <c r="B2" s="4"/>
      <c r="C2" s="4"/>
      <c r="D2" s="4"/>
      <c r="E2" s="52"/>
    </row>
    <row r="3" spans="1:9" ht="12.75" customHeight="1" x14ac:dyDescent="0.3">
      <c r="A3" s="4" t="s">
        <v>34</v>
      </c>
      <c r="B3" s="4"/>
      <c r="C3" s="4"/>
      <c r="D3" s="4"/>
      <c r="E3" s="52"/>
    </row>
    <row r="4" spans="1:9" ht="15" customHeight="1" x14ac:dyDescent="0.2">
      <c r="A4" s="5" t="s">
        <v>2</v>
      </c>
      <c r="B4" s="5"/>
      <c r="C4" s="5"/>
      <c r="D4" s="5"/>
      <c r="E4" s="52"/>
    </row>
    <row r="5" spans="1:9" ht="13" thickBot="1" x14ac:dyDescent="0.3">
      <c r="A5" s="6"/>
      <c r="B5" s="7"/>
      <c r="C5" s="7"/>
      <c r="D5" s="7"/>
    </row>
    <row r="6" spans="1:9" ht="14.5" x14ac:dyDescent="0.35">
      <c r="A6" s="6"/>
      <c r="B6" s="54" t="s">
        <v>3</v>
      </c>
      <c r="C6" s="55">
        <v>2023</v>
      </c>
      <c r="D6" s="56">
        <v>2022</v>
      </c>
    </row>
    <row r="7" spans="1:9" ht="12.5" x14ac:dyDescent="0.25">
      <c r="A7" s="6"/>
      <c r="B7" s="12"/>
      <c r="C7" s="57"/>
      <c r="D7" s="58"/>
    </row>
    <row r="8" spans="1:9" ht="13" x14ac:dyDescent="0.3">
      <c r="A8" s="6"/>
      <c r="B8" s="15" t="s">
        <v>35</v>
      </c>
      <c r="C8" s="59"/>
      <c r="D8" s="60"/>
    </row>
    <row r="9" spans="1:9" ht="13" x14ac:dyDescent="0.3">
      <c r="A9" s="6"/>
      <c r="B9" s="12" t="s">
        <v>36</v>
      </c>
      <c r="C9" s="59"/>
      <c r="D9" s="60"/>
    </row>
    <row r="10" spans="1:9" ht="12.5" x14ac:dyDescent="0.25">
      <c r="A10" s="6"/>
      <c r="B10" s="12" t="s">
        <v>37</v>
      </c>
      <c r="C10" s="57">
        <v>2760952</v>
      </c>
      <c r="D10" s="58">
        <v>3634099</v>
      </c>
      <c r="G10" s="61"/>
      <c r="H10" s="62"/>
      <c r="I10" s="63"/>
    </row>
    <row r="11" spans="1:9" ht="12.5" x14ac:dyDescent="0.25">
      <c r="A11" s="6"/>
      <c r="B11" s="12" t="s">
        <v>38</v>
      </c>
      <c r="C11" s="57">
        <v>4370414</v>
      </c>
      <c r="D11" s="58">
        <v>8425697</v>
      </c>
      <c r="G11" s="61"/>
      <c r="H11" s="62"/>
    </row>
    <row r="12" spans="1:9" ht="12.5" x14ac:dyDescent="0.25">
      <c r="A12" s="6"/>
      <c r="B12" s="12" t="s">
        <v>39</v>
      </c>
      <c r="C12" s="57">
        <v>18115679</v>
      </c>
      <c r="D12" s="58">
        <v>16649519</v>
      </c>
      <c r="G12" s="61"/>
      <c r="H12" s="62"/>
    </row>
    <row r="13" spans="1:9" ht="12.5" x14ac:dyDescent="0.25">
      <c r="A13" s="6"/>
      <c r="B13" s="12" t="s">
        <v>40</v>
      </c>
      <c r="C13" s="57">
        <v>246505</v>
      </c>
      <c r="D13" s="58">
        <v>22108</v>
      </c>
      <c r="G13" s="61"/>
      <c r="H13" s="62"/>
    </row>
    <row r="14" spans="1:9" ht="13" x14ac:dyDescent="0.3">
      <c r="A14" s="6"/>
      <c r="B14" s="64" t="s">
        <v>41</v>
      </c>
      <c r="C14" s="65">
        <f>SUM(C10:C13)</f>
        <v>25493550</v>
      </c>
      <c r="D14" s="66">
        <f>SUM(D10:D13)</f>
        <v>28731423</v>
      </c>
      <c r="G14" s="61"/>
      <c r="H14" s="62"/>
    </row>
    <row r="15" spans="1:9" ht="12.5" x14ac:dyDescent="0.25">
      <c r="A15" s="6"/>
      <c r="B15" s="12"/>
      <c r="C15" s="57"/>
      <c r="D15" s="58"/>
      <c r="G15" s="61"/>
      <c r="H15" s="62"/>
    </row>
    <row r="16" spans="1:9" ht="13" x14ac:dyDescent="0.3">
      <c r="A16" s="6"/>
      <c r="B16" s="15" t="s">
        <v>42</v>
      </c>
      <c r="C16" s="59"/>
      <c r="D16" s="60"/>
      <c r="G16" s="61"/>
      <c r="H16" s="62"/>
    </row>
    <row r="17" spans="1:9" ht="12.5" x14ac:dyDescent="0.25">
      <c r="A17" s="6"/>
      <c r="B17" s="12" t="s">
        <v>43</v>
      </c>
      <c r="C17" s="57">
        <v>2620</v>
      </c>
      <c r="D17" s="58">
        <v>4691</v>
      </c>
      <c r="G17" s="61"/>
      <c r="H17" s="62"/>
    </row>
    <row r="18" spans="1:9" ht="12.5" x14ac:dyDescent="0.25">
      <c r="A18" s="6"/>
      <c r="B18" s="12" t="s">
        <v>44</v>
      </c>
      <c r="C18" s="57">
        <v>1080382</v>
      </c>
      <c r="D18" s="58">
        <v>531775</v>
      </c>
      <c r="G18" s="61"/>
      <c r="H18" s="62"/>
    </row>
    <row r="19" spans="1:9" ht="12.5" x14ac:dyDescent="0.25">
      <c r="A19" s="6"/>
      <c r="B19" s="12" t="s">
        <v>45</v>
      </c>
      <c r="C19" s="57">
        <v>3944033</v>
      </c>
      <c r="D19" s="58">
        <v>3373524</v>
      </c>
      <c r="G19" s="61"/>
      <c r="H19" s="62"/>
    </row>
    <row r="20" spans="1:9" ht="12.5" x14ac:dyDescent="0.25">
      <c r="A20" s="6"/>
      <c r="B20" s="12" t="s">
        <v>46</v>
      </c>
      <c r="C20" s="57">
        <v>633738</v>
      </c>
      <c r="D20" s="58">
        <v>938275</v>
      </c>
      <c r="G20" s="61"/>
      <c r="H20" s="62"/>
    </row>
    <row r="21" spans="1:9" ht="13" x14ac:dyDescent="0.3">
      <c r="A21" s="6"/>
      <c r="B21" s="64" t="s">
        <v>47</v>
      </c>
      <c r="C21" s="65">
        <f>SUM(C17:C20)</f>
        <v>5660773</v>
      </c>
      <c r="D21" s="67">
        <f>SUM(D17:D20)</f>
        <v>4848265</v>
      </c>
      <c r="G21" s="61"/>
      <c r="H21" s="62"/>
    </row>
    <row r="22" spans="1:9" ht="13" x14ac:dyDescent="0.3">
      <c r="A22" s="6"/>
      <c r="B22" s="68" t="s">
        <v>48</v>
      </c>
      <c r="C22" s="69">
        <f>C14+C21</f>
        <v>31154323</v>
      </c>
      <c r="D22" s="70">
        <f>D14+D21</f>
        <v>33579688</v>
      </c>
      <c r="G22" s="61"/>
      <c r="H22" s="62"/>
    </row>
    <row r="23" spans="1:9" ht="12.5" x14ac:dyDescent="0.25">
      <c r="A23" s="6"/>
      <c r="B23" s="12"/>
      <c r="C23" s="57"/>
      <c r="D23" s="58"/>
      <c r="G23" s="61"/>
      <c r="H23" s="62"/>
    </row>
    <row r="24" spans="1:9" ht="13" x14ac:dyDescent="0.3">
      <c r="A24" s="6"/>
      <c r="B24" s="15" t="s">
        <v>49</v>
      </c>
      <c r="C24" s="59"/>
      <c r="D24" s="60"/>
      <c r="G24" s="61"/>
      <c r="H24" s="62"/>
    </row>
    <row r="25" spans="1:9" ht="12.5" x14ac:dyDescent="0.25">
      <c r="A25" s="6"/>
      <c r="B25" s="12"/>
      <c r="C25" s="57"/>
      <c r="D25" s="58"/>
      <c r="G25" s="61"/>
      <c r="H25" s="62"/>
    </row>
    <row r="26" spans="1:9" ht="13" x14ac:dyDescent="0.3">
      <c r="A26" s="6"/>
      <c r="B26" s="12" t="s">
        <v>50</v>
      </c>
      <c r="C26" s="59"/>
      <c r="D26" s="60"/>
      <c r="G26" s="61"/>
      <c r="H26" s="62"/>
    </row>
    <row r="27" spans="1:9" ht="12.5" x14ac:dyDescent="0.25">
      <c r="A27" s="6"/>
      <c r="B27" s="12" t="s">
        <v>51</v>
      </c>
      <c r="C27" s="57">
        <v>2142508</v>
      </c>
      <c r="D27" s="58">
        <v>6107197</v>
      </c>
      <c r="G27" s="61"/>
      <c r="H27" s="62"/>
    </row>
    <row r="28" spans="1:9" ht="12.5" x14ac:dyDescent="0.25">
      <c r="A28" s="6"/>
      <c r="B28" s="12" t="s">
        <v>52</v>
      </c>
      <c r="C28" s="57">
        <v>4581253</v>
      </c>
      <c r="D28" s="58">
        <v>4075695</v>
      </c>
      <c r="G28" s="61"/>
      <c r="H28" s="62"/>
      <c r="I28" s="63"/>
    </row>
    <row r="29" spans="1:9" ht="14.5" x14ac:dyDescent="0.35">
      <c r="A29" s="6"/>
      <c r="B29" s="71" t="s">
        <v>53</v>
      </c>
      <c r="C29" s="72">
        <f>SUM(C27:C28)</f>
        <v>6723761</v>
      </c>
      <c r="D29" s="73">
        <f>SUM(D27:D28)</f>
        <v>10182892</v>
      </c>
      <c r="G29" s="61"/>
      <c r="H29" s="62"/>
    </row>
    <row r="30" spans="1:9" ht="12.5" x14ac:dyDescent="0.25">
      <c r="A30" s="6"/>
      <c r="B30" s="12"/>
      <c r="C30" s="57"/>
      <c r="D30" s="58"/>
      <c r="G30" s="61"/>
      <c r="H30" s="62"/>
    </row>
    <row r="31" spans="1:9" ht="13" x14ac:dyDescent="0.3">
      <c r="A31" s="6"/>
      <c r="B31" s="12" t="s">
        <v>54</v>
      </c>
      <c r="C31" s="59"/>
      <c r="D31" s="60"/>
      <c r="G31" s="61"/>
      <c r="H31" s="62"/>
    </row>
    <row r="32" spans="1:9" ht="12.5" x14ac:dyDescent="0.25">
      <c r="A32" s="6"/>
      <c r="B32" s="12" t="s">
        <v>55</v>
      </c>
      <c r="C32" s="57">
        <v>1005559</v>
      </c>
      <c r="D32" s="58">
        <v>1039755</v>
      </c>
      <c r="G32" s="61"/>
      <c r="H32" s="62"/>
    </row>
    <row r="33" spans="1:8" ht="14.5" x14ac:dyDescent="0.35">
      <c r="A33" s="6"/>
      <c r="B33" s="71" t="s">
        <v>56</v>
      </c>
      <c r="C33" s="72">
        <f>SUM(C32)</f>
        <v>1005559</v>
      </c>
      <c r="D33" s="73">
        <f>SUM(D32)</f>
        <v>1039755</v>
      </c>
      <c r="G33" s="61"/>
      <c r="H33" s="62"/>
    </row>
    <row r="34" spans="1:8" ht="14.5" x14ac:dyDescent="0.35">
      <c r="A34" s="6"/>
      <c r="B34" s="74" t="s">
        <v>57</v>
      </c>
      <c r="C34" s="75">
        <f>C29+C33</f>
        <v>7729320</v>
      </c>
      <c r="D34" s="76">
        <f>D29+D33</f>
        <v>11222647</v>
      </c>
      <c r="G34" s="61"/>
      <c r="H34" s="62"/>
    </row>
    <row r="35" spans="1:8" ht="12.5" x14ac:dyDescent="0.25">
      <c r="A35" s="6"/>
      <c r="B35" s="12"/>
      <c r="C35" s="57"/>
      <c r="D35" s="58"/>
      <c r="G35" s="61"/>
      <c r="H35" s="62"/>
    </row>
    <row r="36" spans="1:8" ht="13" x14ac:dyDescent="0.3">
      <c r="A36" s="6"/>
      <c r="B36" s="15" t="s">
        <v>58</v>
      </c>
      <c r="C36" s="59"/>
      <c r="D36" s="60"/>
      <c r="G36" s="61"/>
      <c r="H36" s="62"/>
    </row>
    <row r="37" spans="1:8" ht="12.5" x14ac:dyDescent="0.25">
      <c r="A37" s="6"/>
      <c r="B37" s="12" t="s">
        <v>59</v>
      </c>
      <c r="C37" s="57">
        <v>10000000</v>
      </c>
      <c r="D37" s="58">
        <v>10000000</v>
      </c>
      <c r="G37" s="61"/>
      <c r="H37" s="62"/>
    </row>
    <row r="38" spans="1:8" ht="12.5" x14ac:dyDescent="0.25">
      <c r="A38" s="6"/>
      <c r="B38" s="12" t="s">
        <v>60</v>
      </c>
      <c r="C38" s="57">
        <v>2000000</v>
      </c>
      <c r="D38" s="58">
        <v>2000000</v>
      </c>
      <c r="G38" s="61"/>
      <c r="H38" s="62"/>
    </row>
    <row r="39" spans="1:8" ht="12.5" x14ac:dyDescent="0.25">
      <c r="A39" s="6"/>
      <c r="B39" s="12" t="s">
        <v>61</v>
      </c>
      <c r="C39" s="77">
        <v>4190</v>
      </c>
      <c r="D39" s="78">
        <v>560</v>
      </c>
      <c r="G39" s="61"/>
      <c r="H39" s="62"/>
    </row>
    <row r="40" spans="1:8" ht="12.5" x14ac:dyDescent="0.25">
      <c r="A40" s="6"/>
      <c r="B40" s="12" t="s">
        <v>62</v>
      </c>
      <c r="C40" s="57">
        <v>11420813</v>
      </c>
      <c r="D40" s="58">
        <v>10356481</v>
      </c>
      <c r="G40" s="61"/>
      <c r="H40" s="62"/>
    </row>
    <row r="41" spans="1:8" ht="14.5" x14ac:dyDescent="0.35">
      <c r="A41" s="6"/>
      <c r="B41" s="71" t="s">
        <v>63</v>
      </c>
      <c r="C41" s="72">
        <f>SUM(C37:C40)</f>
        <v>23425003</v>
      </c>
      <c r="D41" s="73">
        <f>SUM(D37:D40)</f>
        <v>22357041</v>
      </c>
      <c r="G41" s="61"/>
      <c r="H41" s="62"/>
    </row>
    <row r="42" spans="1:8" ht="14.5" x14ac:dyDescent="0.35">
      <c r="A42" s="6"/>
      <c r="B42" s="74" t="s">
        <v>64</v>
      </c>
      <c r="C42" s="75">
        <f>C34+C41</f>
        <v>31154323</v>
      </c>
      <c r="D42" s="76">
        <f>D34+D41</f>
        <v>33579688</v>
      </c>
      <c r="G42" s="61"/>
      <c r="H42" s="62"/>
    </row>
    <row r="43" spans="1:8" ht="12.5" x14ac:dyDescent="0.25">
      <c r="A43" s="6"/>
      <c r="B43" s="30"/>
      <c r="C43" s="79"/>
      <c r="D43" s="79"/>
    </row>
    <row r="44" spans="1:8" ht="13.5" thickBot="1" x14ac:dyDescent="0.35">
      <c r="A44" s="6"/>
      <c r="B44" s="80" t="s">
        <v>65</v>
      </c>
      <c r="C44" s="81">
        <v>1931066</v>
      </c>
      <c r="D44" s="81">
        <v>5285296</v>
      </c>
    </row>
    <row r="45" spans="1:8" ht="13" thickTop="1" x14ac:dyDescent="0.25">
      <c r="A45" s="6"/>
      <c r="B45" s="30"/>
      <c r="C45" s="79"/>
      <c r="D45" s="79"/>
    </row>
    <row r="46" spans="1:8" ht="13.5" thickBot="1" x14ac:dyDescent="0.35">
      <c r="A46" s="6"/>
      <c r="B46" s="80" t="s">
        <v>66</v>
      </c>
      <c r="C46" s="81">
        <v>852950</v>
      </c>
      <c r="D46" s="81">
        <v>963893</v>
      </c>
    </row>
    <row r="47" spans="1:8" ht="13" thickTop="1" x14ac:dyDescent="0.25">
      <c r="A47" s="6"/>
      <c r="B47" s="30"/>
      <c r="C47" s="82"/>
      <c r="D47" s="82"/>
    </row>
    <row r="48" spans="1:8" ht="12.5" x14ac:dyDescent="0.25">
      <c r="A48" s="6"/>
      <c r="B48" s="30"/>
      <c r="C48" s="79"/>
      <c r="D48" s="79"/>
    </row>
    <row r="49" spans="1:9" ht="12.5" x14ac:dyDescent="0.25">
      <c r="A49" s="6"/>
      <c r="B49" s="30"/>
      <c r="C49" s="79"/>
      <c r="D49" s="79"/>
    </row>
    <row r="50" spans="1:9" ht="12.5" x14ac:dyDescent="0.25">
      <c r="A50" s="6"/>
      <c r="B50" s="30"/>
      <c r="C50" s="79"/>
      <c r="D50" s="79"/>
    </row>
    <row r="51" spans="1:9" ht="12.5" x14ac:dyDescent="0.25">
      <c r="A51" s="6"/>
      <c r="B51" s="30"/>
      <c r="C51" s="79"/>
      <c r="D51" s="79"/>
    </row>
    <row r="52" spans="1:9" ht="63.75" customHeight="1" x14ac:dyDescent="0.25">
      <c r="A52" s="6"/>
      <c r="B52" s="39"/>
      <c r="C52" s="40"/>
      <c r="D52" s="40"/>
    </row>
    <row r="53" spans="1:9" ht="11.5" x14ac:dyDescent="0.25">
      <c r="A53" s="41"/>
      <c r="B53" s="42" t="s">
        <v>30</v>
      </c>
      <c r="C53" s="43" t="s">
        <v>31</v>
      </c>
      <c r="D53" s="43"/>
    </row>
    <row r="54" spans="1:9" ht="11.5" x14ac:dyDescent="0.25">
      <c r="A54" s="41"/>
      <c r="B54" s="45" t="s">
        <v>32</v>
      </c>
      <c r="C54" s="46" t="s">
        <v>33</v>
      </c>
      <c r="D54" s="46"/>
    </row>
    <row r="55" spans="1:9" ht="11.5" x14ac:dyDescent="0.25">
      <c r="A55" s="41"/>
      <c r="B55" s="47"/>
      <c r="C55" s="48"/>
      <c r="D55" s="48"/>
    </row>
    <row r="56" spans="1:9" s="51" customFormat="1" ht="2.15" customHeight="1" x14ac:dyDescent="0.2">
      <c r="A56" s="49"/>
      <c r="B56" s="49"/>
      <c r="C56" s="50"/>
      <c r="D56" s="50"/>
      <c r="E56" s="3"/>
      <c r="F56" s="3"/>
      <c r="G56" s="3"/>
      <c r="I56" s="83"/>
    </row>
  </sheetData>
  <sheetProtection algorithmName="SHA-512" hashValue="bBpxjIA/tXI6nPrnAfPGXhf/07eGCODpd79MFXLgLtJoznOwvx3UxNeKSMla3NKR9IpHoqNSjYdkLNKbV4JBTA==" saltValue="d4eqKK4Ww5fb/MIZuGhDAA==" spinCount="100000" sheet="1" objects="1" scenarios="1"/>
  <mergeCells count="9">
    <mergeCell ref="C53:D53"/>
    <mergeCell ref="C54:D54"/>
    <mergeCell ref="C55:D55"/>
    <mergeCell ref="A1:D1"/>
    <mergeCell ref="A2:D2"/>
    <mergeCell ref="A3:D3"/>
    <mergeCell ref="A4:D4"/>
    <mergeCell ref="B5:D5"/>
    <mergeCell ref="C52:D52"/>
  </mergeCells>
  <printOptions horizontalCentered="1"/>
  <pageMargins left="0.45" right="0.44" top="0.41" bottom="0.36" header="0" footer="0"/>
  <pageSetup scale="91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2023-09-19T17:34:13Z</dcterms:created>
  <dcterms:modified xsi:type="dcterms:W3CDTF">2023-09-19T17:35:17Z</dcterms:modified>
</cp:coreProperties>
</file>