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1629D10D-A051-4874-8FDC-CACE067FE111}" xr6:coauthVersionLast="47" xr6:coauthVersionMax="47" xr10:uidLastSave="{00000000-0000-0000-0000-000000000000}"/>
  <bookViews>
    <workbookView xWindow="-110" yWindow="-110" windowWidth="19420" windowHeight="10420" xr2:uid="{AA443AEE-09E9-41C6-AACD-0631F539491F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33" i="2"/>
  <c r="D34" i="2" s="1"/>
  <c r="D42" i="2" s="1"/>
  <c r="C33" i="2"/>
  <c r="C34" i="2" s="1"/>
  <c r="D29" i="2"/>
  <c r="C29" i="2"/>
  <c r="D21" i="2"/>
  <c r="C21" i="2"/>
  <c r="D14" i="2"/>
  <c r="D22" i="2" s="1"/>
  <c r="C14" i="2"/>
  <c r="C22" i="2" s="1"/>
  <c r="D35" i="1"/>
  <c r="C35" i="1"/>
  <c r="D28" i="1"/>
  <c r="C28" i="1"/>
  <c r="D23" i="1"/>
  <c r="C23" i="1"/>
  <c r="D16" i="1"/>
  <c r="C16" i="1"/>
  <c r="D10" i="1"/>
  <c r="D37" i="1" s="1"/>
  <c r="D40" i="1" s="1"/>
  <c r="D43" i="1" s="1"/>
  <c r="D45" i="1" s="1"/>
  <c r="C10" i="1"/>
  <c r="C37" i="1" s="1"/>
  <c r="C40" i="1" s="1"/>
  <c r="C43" i="1" s="1"/>
  <c r="C45" i="1" s="1"/>
  <c r="C42" i="2" l="1"/>
  <c r="C17" i="1"/>
  <c r="D17" i="1"/>
</calcChain>
</file>

<file path=xl/sharedStrings.xml><?xml version="1.0" encoding="utf-8"?>
<sst xmlns="http://schemas.openxmlformats.org/spreadsheetml/2006/main" count="74" uniqueCount="65">
  <si>
    <t>ADMINISTRADORA DE FONDOS DE PENSIONES CRECER, S.A.</t>
  </si>
  <si>
    <t>ESTADO DE RESULTADOS DEL 1 DE ENERO AL 31 DE JULIO</t>
  </si>
  <si>
    <t>(Expresados en dólares de los Estados Unidos de América)</t>
  </si>
  <si>
    <t>DESCRIPCION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</si>
  <si>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</si>
  <si>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</si>
  <si>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</si>
  <si>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</si>
  <si>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</si>
  <si>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</si>
  <si>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</si>
  <si>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</si>
  <si>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</si>
  <si>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</si>
  <si>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</si>
  <si>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</si>
  <si>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</si>
  <si>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</si>
  <si>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</si>
  <si>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</si>
  <si>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</si>
  <si>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</si>
  <si>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</si>
  <si>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</si>
  <si>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>UTILIDAD DE OPERACIÓN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</si>
  <si>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</si>
  <si>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</si>
  <si>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</si>
  <si>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</si>
  <si>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</si>
  <si>
    <t>RUTH DEL CASTILLO DE SOLORZANO</t>
  </si>
  <si>
    <t>PRESIDENTA EJECUTIVA 
Y REPRESENTANTE LEGAL</t>
  </si>
  <si>
    <t>BALANCE GENERAL AL 31 DE JULIO DE 2023 Y 31 DE DICIEMBRE DE 2022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</si>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</sst>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.000000_-;\-* #,##0.000000_-;_-* &quot;-&quot;??_-;_-@_-"/>
    <numFmt numFmtId="167" formatCode="_(* #,##0.00_);_(* \(#,##0.00\);_(* &quot;-&quot;??_);_(@_)"/>
    <numFmt numFmtId="168" formatCode="_(* #,##0_);_(* \(#,##0\);_(* &quot;-&quot;??_);_(@_)"/>
  </numFmts>
  <fonts count="1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5" fillId="3" borderId="0" xfId="0" applyNumberFormat="1" applyFont="1" applyFill="1"/>
    <xf numFmtId="0" fontId="5" fillId="3" borderId="0" xfId="0" applyFont="1" applyFill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0" fontId="7" fillId="4" borderId="3" xfId="2" applyNumberFormat="1" applyFont="1" applyFill="1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49" fontId="8" fillId="5" borderId="8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4" fillId="4" borderId="8" xfId="0" applyNumberFormat="1" applyFont="1" applyFill="1" applyBorder="1" applyAlignment="1">
      <alignment horizontal="left"/>
    </xf>
    <xf numFmtId="37" fontId="4" fillId="4" borderId="6" xfId="0" applyNumberFormat="1" applyFont="1" applyFill="1" applyBorder="1" applyAlignment="1">
      <alignment horizontal="right"/>
    </xf>
    <xf numFmtId="37" fontId="4" fillId="4" borderId="7" xfId="0" applyNumberFormat="1" applyFont="1" applyFill="1" applyBorder="1" applyAlignment="1">
      <alignment horizontal="right"/>
    </xf>
    <xf numFmtId="43" fontId="5" fillId="3" borderId="6" xfId="1" applyFont="1" applyFill="1" applyBorder="1" applyAlignment="1">
      <alignment horizontal="right"/>
    </xf>
    <xf numFmtId="165" fontId="5" fillId="3" borderId="7" xfId="0" applyNumberFormat="1" applyFont="1" applyFill="1" applyBorder="1" applyAlignment="1">
      <alignment horizontal="right"/>
    </xf>
    <xf numFmtId="49" fontId="5" fillId="3" borderId="0" xfId="0" applyNumberFormat="1" applyFont="1" applyFill="1" applyAlignment="1">
      <alignment horizontal="left"/>
    </xf>
    <xf numFmtId="38" fontId="5" fillId="3" borderId="0" xfId="0" applyNumberFormat="1" applyFont="1" applyFill="1" applyAlignment="1">
      <alignment horizontal="right"/>
    </xf>
    <xf numFmtId="49" fontId="4" fillId="3" borderId="0" xfId="0" applyNumberFormat="1" applyFont="1" applyFill="1"/>
    <xf numFmtId="49" fontId="8" fillId="6" borderId="9" xfId="0" applyNumberFormat="1" applyFont="1" applyFill="1" applyBorder="1" applyAlignment="1">
      <alignment horizontal="left"/>
    </xf>
    <xf numFmtId="166" fontId="8" fillId="6" borderId="10" xfId="1" applyNumberFormat="1" applyFont="1" applyFill="1" applyBorder="1" applyAlignment="1">
      <alignment horizontal="right"/>
    </xf>
    <xf numFmtId="166" fontId="8" fillId="6" borderId="11" xfId="1" applyNumberFormat="1" applyFont="1" applyFill="1" applyBorder="1" applyAlignment="1">
      <alignment horizontal="right"/>
    </xf>
    <xf numFmtId="49" fontId="3" fillId="3" borderId="0" xfId="0" applyNumberFormat="1" applyFont="1" applyFill="1"/>
    <xf numFmtId="38" fontId="3" fillId="3" borderId="0" xfId="0" applyNumberFormat="1" applyFont="1" applyFill="1"/>
    <xf numFmtId="49" fontId="9" fillId="3" borderId="0" xfId="0" applyNumberFormat="1" applyFont="1" applyFill="1"/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3" fontId="3" fillId="3" borderId="0" xfId="1" applyFont="1" applyFill="1"/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164" fontId="3" fillId="3" borderId="0" xfId="1" applyNumberFormat="1" applyFont="1" applyFill="1"/>
    <xf numFmtId="49" fontId="6" fillId="4" borderId="5" xfId="2" applyNumberFormat="1" applyFont="1" applyFill="1" applyBorder="1" applyAlignment="1">
      <alignment horizontal="left"/>
    </xf>
    <xf numFmtId="168" fontId="6" fillId="4" borderId="6" xfId="4" applyNumberFormat="1" applyFont="1" applyFill="1" applyBorder="1"/>
    <xf numFmtId="38" fontId="6" fillId="4" borderId="7" xfId="2" applyNumberFormat="1" applyFont="1" applyFill="1" applyBorder="1"/>
    <xf numFmtId="38" fontId="6" fillId="4" borderId="12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8" fontId="8" fillId="5" borderId="6" xfId="4" applyNumberFormat="1" applyFont="1" applyFill="1" applyBorder="1"/>
    <xf numFmtId="38" fontId="8" fillId="5" borderId="12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8" fontId="2" fillId="4" borderId="6" xfId="4" applyNumberFormat="1" applyFont="1" applyFill="1" applyBorder="1"/>
    <xf numFmtId="38" fontId="2" fillId="4" borderId="12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8" fontId="1" fillId="5" borderId="6" xfId="4" applyNumberFormat="1" applyFont="1" applyFill="1" applyBorder="1"/>
    <xf numFmtId="38" fontId="1" fillId="5" borderId="12" xfId="2" applyNumberFormat="1" applyFont="1" applyFill="1" applyBorder="1"/>
    <xf numFmtId="37" fontId="5" fillId="3" borderId="13" xfId="0" applyNumberFormat="1" applyFont="1" applyFill="1" applyBorder="1"/>
    <xf numFmtId="37" fontId="5" fillId="3" borderId="14" xfId="0" applyNumberFormat="1" applyFont="1" applyFill="1" applyBorder="1"/>
    <xf numFmtId="38" fontId="5" fillId="3" borderId="0" xfId="0" applyNumberFormat="1" applyFont="1" applyFill="1"/>
    <xf numFmtId="49" fontId="4" fillId="3" borderId="0" xfId="0" applyNumberFormat="1" applyFont="1" applyFill="1" applyAlignment="1">
      <alignment horizontal="left"/>
    </xf>
    <xf numFmtId="38" fontId="4" fillId="3" borderId="15" xfId="0" applyNumberFormat="1" applyFont="1" applyFill="1" applyBorder="1"/>
    <xf numFmtId="38" fontId="5" fillId="3" borderId="16" xfId="0" applyNumberFormat="1" applyFont="1" applyFill="1" applyBorder="1"/>
  </cellXfs>
  <cellStyles count="5">
    <cellStyle name="Millares" xfId="1" builtinId="3"/>
    <cellStyle name="Millares 2" xfId="4" xr:uid="{B0D0A8F7-E82E-45BC-A60F-11A00B31091C}"/>
    <cellStyle name="Normal" xfId="0" builtinId="0"/>
    <cellStyle name="Porcentaje 2" xfId="3" xr:uid="{D0B675DA-B667-4825-AE25-1A20622BBC43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2898913</xdr:colOff>
      <xdr:row>0</xdr:row>
      <xdr:rowOff>79445</xdr:rowOff>
    </xdr:from>
    <xdr:ext cx="1438275" cy="542925"/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879777ED-077D-4058-BA53-4815B09481A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3" r="4526"/>
        <a:stretch/>
      </xdr:blipFill>
      <xdr:spPr bwMode="auto">
        <a:xfrm>
          <a:off x="3019563" y="79445"/>
          <a:ext cx="1438275" cy="5429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593113</xdr:colOff>
      <xdr:row>49</xdr:row>
      <xdr:rowOff>124238</xdr:rowOff>
    </xdr:from>
    <xdr:to>
      <xdr:col>2</xdr:col>
      <xdr:colOff>0</xdr:colOff>
      <xdr:row>49</xdr:row>
      <xdr:rowOff>124239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0DEE3E3-3769-4218-BF80-9CEE3C8A7AD5}"/>
            </a:ext>
          </a:extLst>
        </xdr:cNvPr>
        <xdr:cNvCxnSpPr/>
      </xdr:nvCxnSpPr>
      <xdr:spPr>
        <a:xfrm>
          <a:off x="713763" y="8525288"/>
          <a:ext cx="451228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</xdr:row>
      <xdr:rowOff>140803</xdr:rowOff>
    </xdr:from>
    <xdr:to>
      <xdr:col>3</xdr:col>
      <xdr:colOff>447261</xdr:colOff>
      <xdr:row>50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DAFA983-8081-47CE-9D3A-7C708D4409C8}"/>
            </a:ext>
          </a:extLst>
        </xdr:cNvPr>
        <xdr:cNvCxnSpPr/>
      </xdr:nvCxnSpPr>
      <xdr:spPr>
        <a:xfrm>
          <a:off x="5226050" y="8529153"/>
          <a:ext cx="150771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2622826</xdr:colOff>
      <xdr:row>0</xdr:row>
      <xdr:rowOff>58862</xdr:rowOff>
    </xdr:from>
    <xdr:to>
      <xdr:col>1</xdr:col>
      <xdr:colOff>4139012</xdr:colOff>
      <xdr:row>0</xdr:row>
      <xdr:rowOff>637055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49A96B2-D6E2-44F8-904A-57A037354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29" r="3504"/>
        <a:stretch/>
      </xdr:blipFill>
      <xdr:spPr>
        <a:xfrm>
          <a:off x="2743476" y="58862"/>
          <a:ext cx="1516186" cy="578193"/>
        </a:xfrm>
        <a:prstGeom prst="rect">
          <a:avLst/>
        </a:prstGeom>
      </xdr:spPr>
    </xdr:pic>
    <xdr:clientData/>
  </xdr:twoCellAnchor>
  <xdr:twoCellAnchor>
    <xdr:from>
      <xdr:col>1</xdr:col>
      <xdr:colOff>593113</xdr:colOff>
      <xdr:row>51</xdr:row>
      <xdr:rowOff>124238</xdr:rowOff>
    </xdr:from>
    <xdr:to>
      <xdr:col>2</xdr:col>
      <xdr:colOff>0</xdr:colOff>
      <xdr:row>51</xdr:row>
      <xdr:rowOff>124239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A0B35EF-85EA-4B6B-9FE0-E3AF77550343}"/>
            </a:ext>
          </a:extLst>
        </xdr:cNvPr>
        <xdr:cNvCxnSpPr/>
      </xdr:nvCxnSpPr>
      <xdr:spPr>
        <a:xfrm>
          <a:off x="713763" y="9026938"/>
          <a:ext cx="427098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</xdr:row>
      <xdr:rowOff>132522</xdr:rowOff>
    </xdr:from>
    <xdr:to>
      <xdr:col>3</xdr:col>
      <xdr:colOff>417365</xdr:colOff>
      <xdr:row>51</xdr:row>
      <xdr:rowOff>132524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202AFBD-2C73-430F-95A0-81D09D2397E6}"/>
            </a:ext>
          </a:extLst>
        </xdr:cNvPr>
        <xdr:cNvCxnSpPr/>
      </xdr:nvCxnSpPr>
      <xdr:spPr>
        <a:xfrm>
          <a:off x="4984750" y="9028872"/>
          <a:ext cx="1477815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C36C-5C2E-4286-B588-F0F3B1967BB1}">
  <sheetPr>
    <pageSetUpPr fitToPage="1"/>
  </sheetPr>
  <dimension ref="A1:D56"/>
  <sheetViews>
    <sheetView tabSelected="1" zoomScale="115" zoomScaleNormal="115" workbookViewId="0">
      <selection activeCell="B11" sqref="B11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73.08984375" style="34" bestFit="1" customWidth="1"/>
    <col min="3" max="3" width="15.1796875" style="35" customWidth="1"/>
    <col min="4" max="4" width="13.7265625" style="35" customWidth="1"/>
    <col min="5" max="5" width="8.1796875" style="2" customWidth="1"/>
    <col min="6" max="7" width="11.453125" style="2" customWidth="1"/>
    <col min="8" max="16383" width="11.453125" style="2"/>
    <col min="16384" max="16384" width="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2023</v>
      </c>
      <c r="D6" s="9">
        <v>2022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26174267</v>
      </c>
      <c r="D9" s="17">
        <v>42007354</v>
      </c>
    </row>
    <row r="10" spans="1:4" ht="13" x14ac:dyDescent="0.3">
      <c r="A10" s="5"/>
      <c r="B10" s="13" t="s">
        <v>6</v>
      </c>
      <c r="C10" s="18">
        <f>SUM(C9)</f>
        <v>26174267</v>
      </c>
      <c r="D10" s="19">
        <f>SUM(D9)</f>
        <v>42007354</v>
      </c>
    </row>
    <row r="11" spans="1:4" ht="12.5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3742681</v>
      </c>
      <c r="D13" s="17">
        <v>22717062</v>
      </c>
    </row>
    <row r="14" spans="1:4" ht="12.5" x14ac:dyDescent="0.25">
      <c r="A14" s="5"/>
      <c r="B14" s="10" t="s">
        <v>9</v>
      </c>
      <c r="C14" s="16">
        <v>884309</v>
      </c>
      <c r="D14" s="17">
        <v>730169</v>
      </c>
    </row>
    <row r="15" spans="1:4" ht="12.5" x14ac:dyDescent="0.25">
      <c r="A15" s="5"/>
      <c r="B15" s="10" t="s">
        <v>10</v>
      </c>
      <c r="C15" s="16">
        <v>1424628</v>
      </c>
      <c r="D15" s="17">
        <v>1115542</v>
      </c>
    </row>
    <row r="16" spans="1:4" ht="13" x14ac:dyDescent="0.3">
      <c r="A16" s="5"/>
      <c r="B16" s="13" t="s">
        <v>6</v>
      </c>
      <c r="C16" s="18">
        <f>SUM(C13:C15)</f>
        <v>6051618</v>
      </c>
      <c r="D16" s="19">
        <f>SUM(D13:D15)</f>
        <v>24562773</v>
      </c>
    </row>
    <row r="17" spans="1:4" ht="13" x14ac:dyDescent="0.3">
      <c r="A17" s="5"/>
      <c r="B17" s="20" t="s">
        <v>11</v>
      </c>
      <c r="C17" s="21">
        <f>C10-C16</f>
        <v>20122649</v>
      </c>
      <c r="D17" s="22">
        <f>D10-D16</f>
        <v>17444581</v>
      </c>
    </row>
    <row r="18" spans="1:4" ht="12.5" x14ac:dyDescent="0.25">
      <c r="A18" s="5"/>
      <c r="B18" s="10"/>
      <c r="C18" s="16"/>
      <c r="D18" s="17"/>
    </row>
    <row r="19" spans="1:4" ht="13" x14ac:dyDescent="0.3">
      <c r="A19" s="5"/>
      <c r="B19" s="13" t="s">
        <v>12</v>
      </c>
      <c r="C19" s="18"/>
      <c r="D19" s="19"/>
    </row>
    <row r="20" spans="1:4" ht="12.5" x14ac:dyDescent="0.25">
      <c r="A20" s="5"/>
      <c r="B20" s="10" t="s">
        <v>13</v>
      </c>
      <c r="C20" s="16">
        <v>8733967</v>
      </c>
      <c r="D20" s="17">
        <v>7685732</v>
      </c>
    </row>
    <row r="21" spans="1:4" ht="12.5" x14ac:dyDescent="0.25">
      <c r="A21" s="5"/>
      <c r="B21" s="10" t="s">
        <v>14</v>
      </c>
      <c r="C21" s="16">
        <v>962369</v>
      </c>
      <c r="D21" s="17">
        <v>967157</v>
      </c>
    </row>
    <row r="22" spans="1:4" ht="12.5" x14ac:dyDescent="0.25">
      <c r="A22" s="5"/>
      <c r="B22" s="10" t="s">
        <v>15</v>
      </c>
      <c r="C22" s="16">
        <v>4517</v>
      </c>
      <c r="D22" s="17">
        <v>1894</v>
      </c>
    </row>
    <row r="23" spans="1:4" ht="13" x14ac:dyDescent="0.3">
      <c r="A23" s="5"/>
      <c r="B23" s="13" t="s">
        <v>6</v>
      </c>
      <c r="C23" s="18">
        <f>SUM(C20:C22)</f>
        <v>9700853</v>
      </c>
      <c r="D23" s="19">
        <f>SUM(D20:D22)</f>
        <v>8654783</v>
      </c>
    </row>
    <row r="24" spans="1:4" ht="12.5" x14ac:dyDescent="0.25">
      <c r="A24" s="5"/>
      <c r="B24" s="10"/>
      <c r="C24" s="16"/>
      <c r="D24" s="17"/>
    </row>
    <row r="25" spans="1:4" ht="13" x14ac:dyDescent="0.3">
      <c r="A25" s="5"/>
      <c r="B25" s="13" t="s">
        <v>16</v>
      </c>
      <c r="C25" s="18"/>
      <c r="D25" s="19"/>
    </row>
    <row r="26" spans="1:4" ht="12.5" x14ac:dyDescent="0.25">
      <c r="A26" s="5"/>
      <c r="B26" s="10" t="s">
        <v>17</v>
      </c>
      <c r="C26" s="16">
        <v>513</v>
      </c>
      <c r="D26" s="17">
        <v>513</v>
      </c>
    </row>
    <row r="27" spans="1:4" ht="12.5" x14ac:dyDescent="0.25">
      <c r="A27" s="5"/>
      <c r="B27" s="10" t="s">
        <v>18</v>
      </c>
      <c r="C27" s="16">
        <v>-700536</v>
      </c>
      <c r="D27" s="17">
        <v>-487697</v>
      </c>
    </row>
    <row r="28" spans="1:4" ht="13" x14ac:dyDescent="0.3">
      <c r="A28" s="5"/>
      <c r="B28" s="13" t="s">
        <v>6</v>
      </c>
      <c r="C28" s="18">
        <f>SUM(C26:C27)</f>
        <v>-700023</v>
      </c>
      <c r="D28" s="19">
        <f>SUM(D26:D27)</f>
        <v>-487184</v>
      </c>
    </row>
    <row r="29" spans="1:4" ht="12.5" x14ac:dyDescent="0.25">
      <c r="A29" s="5"/>
      <c r="B29" s="10"/>
      <c r="C29" s="16"/>
      <c r="D29" s="17"/>
    </row>
    <row r="30" spans="1:4" ht="13" x14ac:dyDescent="0.3">
      <c r="A30" s="5"/>
      <c r="B30" s="13" t="s">
        <v>19</v>
      </c>
      <c r="C30" s="18"/>
      <c r="D30" s="19"/>
    </row>
    <row r="31" spans="1:4" ht="12.5" x14ac:dyDescent="0.25">
      <c r="A31" s="5"/>
      <c r="B31" s="10" t="s">
        <v>20</v>
      </c>
      <c r="C31" s="16">
        <v>24286</v>
      </c>
      <c r="D31" s="17">
        <v>14785</v>
      </c>
    </row>
    <row r="32" spans="1:4" ht="12.5" x14ac:dyDescent="0.25">
      <c r="A32" s="5"/>
      <c r="B32" s="10" t="s">
        <v>21</v>
      </c>
      <c r="C32" s="16">
        <v>-1849776</v>
      </c>
      <c r="D32" s="17">
        <v>-4222</v>
      </c>
    </row>
    <row r="33" spans="1:4" ht="12.5" x14ac:dyDescent="0.25">
      <c r="A33" s="5"/>
      <c r="B33" s="10" t="s">
        <v>22</v>
      </c>
      <c r="C33" s="16">
        <v>35832</v>
      </c>
      <c r="D33" s="17">
        <v>46609</v>
      </c>
    </row>
    <row r="34" spans="1:4" ht="12.5" x14ac:dyDescent="0.25">
      <c r="A34" s="5"/>
      <c r="B34" s="10" t="s">
        <v>23</v>
      </c>
      <c r="C34" s="16">
        <v>-98818</v>
      </c>
      <c r="D34" s="17">
        <v>-69795</v>
      </c>
    </row>
    <row r="35" spans="1:4" ht="13" x14ac:dyDescent="0.3">
      <c r="A35" s="5"/>
      <c r="B35" s="13" t="s">
        <v>6</v>
      </c>
      <c r="C35" s="18">
        <f>SUM(C31:C34)</f>
        <v>-1888476</v>
      </c>
      <c r="D35" s="19">
        <f>SUM(D31:D34)</f>
        <v>-12623</v>
      </c>
    </row>
    <row r="36" spans="1:4" ht="12.5" x14ac:dyDescent="0.25">
      <c r="A36" s="5"/>
      <c r="B36" s="10"/>
      <c r="C36" s="11"/>
      <c r="D36" s="12"/>
    </row>
    <row r="37" spans="1:4" ht="13" x14ac:dyDescent="0.3">
      <c r="A37" s="5"/>
      <c r="B37" s="23" t="s">
        <v>24</v>
      </c>
      <c r="C37" s="24">
        <f>C10-C16-C23-C28-C35</f>
        <v>13010295</v>
      </c>
      <c r="D37" s="25">
        <f>D10-D16-D23-D28-D35</f>
        <v>9289605</v>
      </c>
    </row>
    <row r="38" spans="1:4" ht="12.5" x14ac:dyDescent="0.25">
      <c r="A38" s="5"/>
      <c r="B38" s="10"/>
      <c r="C38" s="11"/>
      <c r="D38" s="12"/>
    </row>
    <row r="39" spans="1:4" ht="12.5" x14ac:dyDescent="0.25">
      <c r="A39" s="5"/>
      <c r="B39" s="10" t="s">
        <v>25</v>
      </c>
      <c r="C39" s="16">
        <v>3420769</v>
      </c>
      <c r="D39" s="17">
        <v>2475121</v>
      </c>
    </row>
    <row r="40" spans="1:4" ht="12.5" x14ac:dyDescent="0.25">
      <c r="A40" s="5"/>
      <c r="B40" s="10" t="s">
        <v>26</v>
      </c>
      <c r="C40" s="16">
        <f>C37-C39</f>
        <v>9589526</v>
      </c>
      <c r="D40" s="17">
        <f>D37-D39</f>
        <v>6814484</v>
      </c>
    </row>
    <row r="41" spans="1:4" ht="12.5" x14ac:dyDescent="0.25">
      <c r="A41" s="5"/>
      <c r="B41" s="10"/>
      <c r="C41" s="16"/>
      <c r="D41" s="17"/>
    </row>
    <row r="42" spans="1:4" ht="12.5" x14ac:dyDescent="0.25">
      <c r="A42" s="5"/>
      <c r="B42" s="10" t="s">
        <v>27</v>
      </c>
      <c r="C42" s="26">
        <v>0</v>
      </c>
      <c r="D42" s="27">
        <v>-2867</v>
      </c>
    </row>
    <row r="43" spans="1:4" ht="13" x14ac:dyDescent="0.3">
      <c r="A43" s="5"/>
      <c r="B43" s="20" t="s">
        <v>28</v>
      </c>
      <c r="C43" s="21">
        <f>C40-C42</f>
        <v>9589526</v>
      </c>
      <c r="D43" s="22">
        <f>D40-D42</f>
        <v>6817351</v>
      </c>
    </row>
    <row r="44" spans="1:4" ht="12.5" x14ac:dyDescent="0.25">
      <c r="A44" s="5"/>
      <c r="B44" s="28"/>
      <c r="C44" s="29"/>
      <c r="D44" s="29"/>
    </row>
    <row r="45" spans="1:4" ht="13.5" thickBot="1" x14ac:dyDescent="0.35">
      <c r="A45" s="30"/>
      <c r="B45" s="31" t="s">
        <v>29</v>
      </c>
      <c r="C45" s="32">
        <f>C43/1000000</f>
        <v>9.5895259999999993</v>
      </c>
      <c r="D45" s="33">
        <f>D43/1000000</f>
        <v>6.8173510000000004</v>
      </c>
    </row>
    <row r="46" spans="1:4" ht="12.5" x14ac:dyDescent="0.25">
      <c r="A46" s="5"/>
      <c r="B46" s="28"/>
      <c r="C46" s="29"/>
      <c r="D46" s="29"/>
    </row>
    <row r="47" spans="1:4" ht="12.5" x14ac:dyDescent="0.25">
      <c r="A47" s="5"/>
      <c r="B47" s="28"/>
      <c r="C47" s="29"/>
      <c r="D47" s="29"/>
    </row>
    <row r="48" spans="1:4" ht="12.5" x14ac:dyDescent="0.25">
      <c r="A48" s="5"/>
      <c r="B48" s="28"/>
      <c r="C48" s="29"/>
      <c r="D48" s="29"/>
    </row>
    <row r="49" spans="1:4" ht="10" x14ac:dyDescent="0.2"/>
    <row r="50" spans="1:4" ht="10" x14ac:dyDescent="0.2"/>
    <row r="51" spans="1:4" ht="12" customHeight="1" x14ac:dyDescent="0.25">
      <c r="A51" s="36"/>
      <c r="B51" s="37" t="s">
        <v>30</v>
      </c>
      <c r="C51" s="38"/>
      <c r="D51" s="38"/>
    </row>
    <row r="52" spans="1:4" ht="22.9" customHeight="1" x14ac:dyDescent="0.25">
      <c r="A52" s="36"/>
      <c r="B52" s="39" t="s">
        <v>31</v>
      </c>
      <c r="C52" s="40"/>
      <c r="D52" s="40"/>
    </row>
    <row r="53" spans="1:4" ht="10" x14ac:dyDescent="0.2"/>
    <row r="54" spans="1:4" ht="10" x14ac:dyDescent="0.2"/>
    <row r="55" spans="1:4" ht="12.5" x14ac:dyDescent="0.25">
      <c r="A55" s="5"/>
      <c r="B55" s="5"/>
      <c r="C55" s="6"/>
      <c r="D55" s="6"/>
    </row>
    <row r="56" spans="1:4" ht="10" x14ac:dyDescent="0.2"/>
  </sheetData>
  <mergeCells count="8">
    <mergeCell ref="C52:D52"/>
    <mergeCell ref="C55:D55"/>
    <mergeCell ref="A1:D1"/>
    <mergeCell ref="A2:D2"/>
    <mergeCell ref="A3:D3"/>
    <mergeCell ref="A4:D4"/>
    <mergeCell ref="B5:D5"/>
    <mergeCell ref="C51:D51"/>
  </mergeCells>
  <printOptions horizontalCentered="1"/>
  <pageMargins left="0.47" right="0.46" top="0.5" bottom="0.34" header="0" footer="0"/>
  <pageSetup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CCAC-99E2-4F92-BD79-491F095EE9C0}">
  <sheetPr>
    <pageSetUpPr fitToPage="1"/>
  </sheetPr>
  <dimension ref="A1:G57"/>
  <sheetViews>
    <sheetView topLeftCell="A3" zoomScale="115" zoomScaleNormal="115" workbookViewId="0">
      <selection activeCell="B15" sqref="B15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69.6328125" style="34" bestFit="1" customWidth="1"/>
    <col min="3" max="4" width="15.1796875" style="35" customWidth="1"/>
    <col min="5" max="5" width="11.453125" style="2" customWidth="1"/>
    <col min="6" max="7" width="11.453125" style="41" customWidth="1"/>
    <col min="8" max="16383" width="11.453125" style="2"/>
    <col min="16384" max="16384" width="6" style="2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3" t="s">
        <v>0</v>
      </c>
      <c r="B2" s="3"/>
      <c r="C2" s="3"/>
      <c r="D2" s="3"/>
    </row>
    <row r="3" spans="1:5" ht="12.75" customHeight="1" x14ac:dyDescent="0.3">
      <c r="A3" s="3" t="s">
        <v>32</v>
      </c>
      <c r="B3" s="3"/>
      <c r="C3" s="3"/>
      <c r="D3" s="3"/>
    </row>
    <row r="4" spans="1:5" ht="15" customHeight="1" x14ac:dyDescent="0.2">
      <c r="A4" s="4" t="s">
        <v>2</v>
      </c>
      <c r="B4" s="4"/>
      <c r="C4" s="4"/>
      <c r="D4" s="4"/>
    </row>
    <row r="5" spans="1:5" ht="13" thickBot="1" x14ac:dyDescent="0.3">
      <c r="A5" s="5"/>
      <c r="B5" s="6"/>
      <c r="C5" s="6"/>
      <c r="D5" s="6"/>
    </row>
    <row r="6" spans="1:5" ht="14.5" x14ac:dyDescent="0.35">
      <c r="A6" s="5"/>
      <c r="B6" s="42" t="s">
        <v>3</v>
      </c>
      <c r="C6" s="43">
        <v>2023</v>
      </c>
      <c r="D6" s="44">
        <v>2022</v>
      </c>
    </row>
    <row r="7" spans="1:5" ht="12.5" x14ac:dyDescent="0.25">
      <c r="A7" s="5"/>
      <c r="B7" s="10"/>
      <c r="C7" s="45"/>
      <c r="D7" s="46"/>
    </row>
    <row r="8" spans="1:5" ht="13" x14ac:dyDescent="0.3">
      <c r="A8" s="5"/>
      <c r="B8" s="13" t="s">
        <v>33</v>
      </c>
      <c r="C8" s="47"/>
      <c r="D8" s="48"/>
    </row>
    <row r="9" spans="1:5" ht="13" x14ac:dyDescent="0.3">
      <c r="A9" s="5"/>
      <c r="B9" s="10" t="s">
        <v>34</v>
      </c>
      <c r="C9" s="47"/>
      <c r="D9" s="48"/>
    </row>
    <row r="10" spans="1:5" ht="12.5" x14ac:dyDescent="0.25">
      <c r="A10" s="5"/>
      <c r="B10" s="10" t="s">
        <v>35</v>
      </c>
      <c r="C10" s="45">
        <v>1626482</v>
      </c>
      <c r="D10" s="46">
        <v>3634099</v>
      </c>
      <c r="E10" s="49"/>
    </row>
    <row r="11" spans="1:5" ht="12.5" x14ac:dyDescent="0.25">
      <c r="A11" s="5"/>
      <c r="B11" s="10" t="s">
        <v>36</v>
      </c>
      <c r="C11" s="45">
        <v>4466719</v>
      </c>
      <c r="D11" s="46">
        <v>8425697</v>
      </c>
      <c r="E11" s="49"/>
    </row>
    <row r="12" spans="1:5" ht="12.5" x14ac:dyDescent="0.25">
      <c r="A12" s="5"/>
      <c r="B12" s="10" t="s">
        <v>37</v>
      </c>
      <c r="C12" s="45">
        <v>16856175</v>
      </c>
      <c r="D12" s="46">
        <v>16649519</v>
      </c>
      <c r="E12" s="49"/>
    </row>
    <row r="13" spans="1:5" ht="12.5" x14ac:dyDescent="0.25">
      <c r="A13" s="5"/>
      <c r="B13" s="10" t="s">
        <v>38</v>
      </c>
      <c r="C13" s="45">
        <v>232868</v>
      </c>
      <c r="D13" s="46">
        <v>22108</v>
      </c>
      <c r="E13" s="49"/>
    </row>
    <row r="14" spans="1:5" ht="13" x14ac:dyDescent="0.3">
      <c r="A14" s="5"/>
      <c r="B14" s="50" t="s">
        <v>39</v>
      </c>
      <c r="C14" s="51">
        <f>SUM(C10:C13)</f>
        <v>23182244</v>
      </c>
      <c r="D14" s="52">
        <f>SUM(D10:D13)</f>
        <v>28731423</v>
      </c>
      <c r="E14" s="49"/>
    </row>
    <row r="15" spans="1:5" ht="12.5" x14ac:dyDescent="0.25">
      <c r="A15" s="5"/>
      <c r="B15" s="10"/>
      <c r="C15" s="45"/>
      <c r="D15" s="46"/>
      <c r="E15" s="49"/>
    </row>
    <row r="16" spans="1:5" ht="13" x14ac:dyDescent="0.3">
      <c r="A16" s="5"/>
      <c r="B16" s="13" t="s">
        <v>40</v>
      </c>
      <c r="C16" s="47"/>
      <c r="D16" s="48"/>
      <c r="E16" s="49"/>
    </row>
    <row r="17" spans="1:5" ht="12.5" x14ac:dyDescent="0.25">
      <c r="A17" s="5"/>
      <c r="B17" s="10" t="s">
        <v>41</v>
      </c>
      <c r="C17" s="45">
        <v>2597</v>
      </c>
      <c r="D17" s="46">
        <v>4691</v>
      </c>
      <c r="E17" s="49"/>
    </row>
    <row r="18" spans="1:5" ht="12.5" x14ac:dyDescent="0.25">
      <c r="A18" s="5"/>
      <c r="B18" s="10" t="s">
        <v>42</v>
      </c>
      <c r="C18" s="45">
        <v>987612</v>
      </c>
      <c r="D18" s="46">
        <v>531775</v>
      </c>
      <c r="E18" s="49"/>
    </row>
    <row r="19" spans="1:5" ht="12.5" x14ac:dyDescent="0.25">
      <c r="A19" s="5"/>
      <c r="B19" s="10" t="s">
        <v>43</v>
      </c>
      <c r="C19" s="45">
        <v>3779138</v>
      </c>
      <c r="D19" s="46">
        <v>3373524</v>
      </c>
      <c r="E19" s="49"/>
    </row>
    <row r="20" spans="1:5" ht="12.5" x14ac:dyDescent="0.25">
      <c r="A20" s="5"/>
      <c r="B20" s="10" t="s">
        <v>44</v>
      </c>
      <c r="C20" s="45">
        <v>633738</v>
      </c>
      <c r="D20" s="46">
        <v>938275</v>
      </c>
      <c r="E20" s="49"/>
    </row>
    <row r="21" spans="1:5" ht="13" x14ac:dyDescent="0.3">
      <c r="A21" s="5"/>
      <c r="B21" s="50" t="s">
        <v>45</v>
      </c>
      <c r="C21" s="51">
        <f>SUM(C17:C20)</f>
        <v>5403085</v>
      </c>
      <c r="D21" s="53">
        <f>SUM(D17:D20)</f>
        <v>4848265</v>
      </c>
      <c r="E21" s="49"/>
    </row>
    <row r="22" spans="1:5" ht="13" x14ac:dyDescent="0.3">
      <c r="A22" s="5"/>
      <c r="B22" s="54" t="s">
        <v>46</v>
      </c>
      <c r="C22" s="55">
        <f>C14+C21</f>
        <v>28585329</v>
      </c>
      <c r="D22" s="56">
        <f>D14+D21</f>
        <v>33579688</v>
      </c>
      <c r="E22" s="49"/>
    </row>
    <row r="23" spans="1:5" ht="12.5" x14ac:dyDescent="0.25">
      <c r="A23" s="5"/>
      <c r="B23" s="10"/>
      <c r="C23" s="45"/>
      <c r="D23" s="46"/>
      <c r="E23" s="49"/>
    </row>
    <row r="24" spans="1:5" ht="13" x14ac:dyDescent="0.3">
      <c r="A24" s="5"/>
      <c r="B24" s="13" t="s">
        <v>47</v>
      </c>
      <c r="C24" s="47"/>
      <c r="D24" s="48"/>
      <c r="E24" s="49"/>
    </row>
    <row r="25" spans="1:5" ht="12.5" x14ac:dyDescent="0.25">
      <c r="A25" s="5"/>
      <c r="B25" s="10"/>
      <c r="C25" s="45"/>
      <c r="D25" s="46"/>
      <c r="E25" s="49"/>
    </row>
    <row r="26" spans="1:5" ht="13" x14ac:dyDescent="0.3">
      <c r="A26" s="5"/>
      <c r="B26" s="10" t="s">
        <v>48</v>
      </c>
      <c r="C26" s="47"/>
      <c r="D26" s="48"/>
      <c r="E26" s="49"/>
    </row>
    <row r="27" spans="1:5" ht="12.5" x14ac:dyDescent="0.25">
      <c r="A27" s="5"/>
      <c r="B27" s="10" t="s">
        <v>49</v>
      </c>
      <c r="C27" s="45">
        <v>2299065</v>
      </c>
      <c r="D27" s="46">
        <v>6107197</v>
      </c>
      <c r="E27" s="49"/>
    </row>
    <row r="28" spans="1:5" ht="12.5" x14ac:dyDescent="0.25">
      <c r="A28" s="5"/>
      <c r="B28" s="10" t="s">
        <v>50</v>
      </c>
      <c r="C28" s="45">
        <v>3683736</v>
      </c>
      <c r="D28" s="46">
        <v>4075695</v>
      </c>
      <c r="E28" s="49"/>
    </row>
    <row r="29" spans="1:5" ht="14.5" x14ac:dyDescent="0.35">
      <c r="A29" s="5"/>
      <c r="B29" s="57" t="s">
        <v>51</v>
      </c>
      <c r="C29" s="58">
        <f>SUM(C27:C28)</f>
        <v>5982801</v>
      </c>
      <c r="D29" s="59">
        <f>SUM(D27:D28)</f>
        <v>10182892</v>
      </c>
      <c r="E29" s="49"/>
    </row>
    <row r="30" spans="1:5" ht="12.5" x14ac:dyDescent="0.25">
      <c r="A30" s="5"/>
      <c r="B30" s="10"/>
      <c r="C30" s="45"/>
      <c r="D30" s="46"/>
      <c r="E30" s="49"/>
    </row>
    <row r="31" spans="1:5" ht="13" x14ac:dyDescent="0.3">
      <c r="A31" s="5"/>
      <c r="B31" s="10" t="s">
        <v>52</v>
      </c>
      <c r="C31" s="47"/>
      <c r="D31" s="48"/>
      <c r="E31" s="49"/>
    </row>
    <row r="32" spans="1:5" ht="12.5" x14ac:dyDescent="0.25">
      <c r="A32" s="5"/>
      <c r="B32" s="10" t="s">
        <v>53</v>
      </c>
      <c r="C32" s="45">
        <v>1009070</v>
      </c>
      <c r="D32" s="46">
        <v>1039755</v>
      </c>
      <c r="E32" s="49"/>
    </row>
    <row r="33" spans="1:5" ht="14.5" x14ac:dyDescent="0.35">
      <c r="A33" s="5"/>
      <c r="B33" s="57" t="s">
        <v>54</v>
      </c>
      <c r="C33" s="58">
        <f>SUM(C32)</f>
        <v>1009070</v>
      </c>
      <c r="D33" s="59">
        <f>SUM(D32)</f>
        <v>1039755</v>
      </c>
      <c r="E33" s="49"/>
    </row>
    <row r="34" spans="1:5" ht="14.5" x14ac:dyDescent="0.35">
      <c r="A34" s="5"/>
      <c r="B34" s="60" t="s">
        <v>55</v>
      </c>
      <c r="C34" s="61">
        <f>C29+C33</f>
        <v>6991871</v>
      </c>
      <c r="D34" s="62">
        <f>D29+D33</f>
        <v>11222647</v>
      </c>
      <c r="E34" s="49"/>
    </row>
    <row r="35" spans="1:5" ht="12.5" x14ac:dyDescent="0.25">
      <c r="A35" s="5"/>
      <c r="B35" s="10"/>
      <c r="C35" s="45"/>
      <c r="D35" s="46"/>
      <c r="E35" s="49"/>
    </row>
    <row r="36" spans="1:5" ht="13" x14ac:dyDescent="0.3">
      <c r="A36" s="5"/>
      <c r="B36" s="13" t="s">
        <v>56</v>
      </c>
      <c r="C36" s="47"/>
      <c r="D36" s="48"/>
      <c r="E36" s="49"/>
    </row>
    <row r="37" spans="1:5" ht="12.5" x14ac:dyDescent="0.25">
      <c r="A37" s="5"/>
      <c r="B37" s="10" t="s">
        <v>57</v>
      </c>
      <c r="C37" s="45">
        <v>10000000</v>
      </c>
      <c r="D37" s="46">
        <v>10000000</v>
      </c>
      <c r="E37" s="49"/>
    </row>
    <row r="38" spans="1:5" ht="12.5" x14ac:dyDescent="0.25">
      <c r="A38" s="5"/>
      <c r="B38" s="10" t="s">
        <v>58</v>
      </c>
      <c r="C38" s="45">
        <v>2000000</v>
      </c>
      <c r="D38" s="46">
        <v>2000000</v>
      </c>
      <c r="E38" s="49"/>
    </row>
    <row r="39" spans="1:5" ht="12.5" x14ac:dyDescent="0.25">
      <c r="A39" s="5"/>
      <c r="B39" s="10" t="s">
        <v>59</v>
      </c>
      <c r="C39" s="63">
        <v>3932</v>
      </c>
      <c r="D39" s="64">
        <v>560</v>
      </c>
      <c r="E39" s="49"/>
    </row>
    <row r="40" spans="1:5" ht="12.5" x14ac:dyDescent="0.25">
      <c r="A40" s="5"/>
      <c r="B40" s="10" t="s">
        <v>60</v>
      </c>
      <c r="C40" s="45">
        <v>9589526</v>
      </c>
      <c r="D40" s="46">
        <v>10356481</v>
      </c>
      <c r="E40" s="49"/>
    </row>
    <row r="41" spans="1:5" ht="14.5" x14ac:dyDescent="0.35">
      <c r="A41" s="5"/>
      <c r="B41" s="57" t="s">
        <v>61</v>
      </c>
      <c r="C41" s="58">
        <f>SUM(C37:C40)</f>
        <v>21593458</v>
      </c>
      <c r="D41" s="59">
        <f>SUM(D37:D40)</f>
        <v>22357041</v>
      </c>
      <c r="E41" s="49"/>
    </row>
    <row r="42" spans="1:5" ht="14.5" x14ac:dyDescent="0.35">
      <c r="A42" s="5"/>
      <c r="B42" s="60" t="s">
        <v>62</v>
      </c>
      <c r="C42" s="61">
        <f>C34+C41</f>
        <v>28585329</v>
      </c>
      <c r="D42" s="62">
        <f>D34+D41</f>
        <v>33579688</v>
      </c>
      <c r="E42" s="49"/>
    </row>
    <row r="43" spans="1:5" ht="12.5" x14ac:dyDescent="0.25">
      <c r="A43" s="5"/>
      <c r="B43" s="28"/>
      <c r="C43" s="65"/>
      <c r="D43" s="65"/>
    </row>
    <row r="44" spans="1:5" ht="13.5" thickBot="1" x14ac:dyDescent="0.35">
      <c r="A44" s="5"/>
      <c r="B44" s="66" t="s">
        <v>63</v>
      </c>
      <c r="C44" s="67">
        <v>2397863</v>
      </c>
      <c r="D44" s="67">
        <v>5285296</v>
      </c>
    </row>
    <row r="45" spans="1:5" ht="13" thickTop="1" x14ac:dyDescent="0.25">
      <c r="A45" s="5"/>
      <c r="B45" s="28"/>
      <c r="C45" s="65"/>
      <c r="D45" s="65"/>
    </row>
    <row r="46" spans="1:5" ht="13.5" thickBot="1" x14ac:dyDescent="0.35">
      <c r="A46" s="5"/>
      <c r="B46" s="66" t="s">
        <v>64</v>
      </c>
      <c r="C46" s="67">
        <v>952700</v>
      </c>
      <c r="D46" s="67">
        <v>963893</v>
      </c>
    </row>
    <row r="47" spans="1:5" ht="13" thickTop="1" x14ac:dyDescent="0.25">
      <c r="A47" s="5"/>
      <c r="B47" s="28"/>
      <c r="C47" s="68"/>
      <c r="D47" s="68"/>
    </row>
    <row r="48" spans="1:5" ht="12.5" x14ac:dyDescent="0.25">
      <c r="A48" s="5"/>
      <c r="B48" s="28"/>
      <c r="C48" s="65"/>
      <c r="D48" s="65"/>
    </row>
    <row r="49" spans="1:4" ht="12.5" x14ac:dyDescent="0.25">
      <c r="A49" s="5"/>
      <c r="B49" s="28"/>
      <c r="C49" s="65"/>
      <c r="D49" s="65"/>
    </row>
    <row r="50" spans="1:4" ht="12.5" x14ac:dyDescent="0.25">
      <c r="A50" s="5"/>
      <c r="B50" s="28"/>
      <c r="C50" s="65"/>
      <c r="D50" s="65"/>
    </row>
    <row r="51" spans="1:4" ht="12.5" x14ac:dyDescent="0.25">
      <c r="A51" s="5"/>
      <c r="B51" s="28"/>
      <c r="C51" s="65"/>
      <c r="D51" s="65"/>
    </row>
    <row r="52" spans="1:4" ht="10" x14ac:dyDescent="0.2"/>
    <row r="53" spans="1:4" ht="12" customHeight="1" x14ac:dyDescent="0.25">
      <c r="A53" s="36"/>
      <c r="B53" s="37" t="s">
        <v>30</v>
      </c>
      <c r="C53" s="38"/>
      <c r="D53" s="38"/>
    </row>
    <row r="54" spans="1:4" ht="22.9" customHeight="1" x14ac:dyDescent="0.25">
      <c r="A54" s="36"/>
      <c r="B54" s="39" t="s">
        <v>31</v>
      </c>
      <c r="C54" s="40"/>
      <c r="D54" s="40"/>
    </row>
    <row r="55" spans="1:4" ht="12.5" x14ac:dyDescent="0.25">
      <c r="A55" s="5"/>
      <c r="B55" s="5"/>
      <c r="C55" s="6"/>
      <c r="D55" s="6"/>
    </row>
    <row r="56" spans="1:4" ht="10" x14ac:dyDescent="0.2"/>
    <row r="57" spans="1:4" ht="10" x14ac:dyDescent="0.2"/>
  </sheetData>
  <mergeCells count="8">
    <mergeCell ref="C54:D54"/>
    <mergeCell ref="C55:D55"/>
    <mergeCell ref="A1:D1"/>
    <mergeCell ref="A2:D2"/>
    <mergeCell ref="A3:D3"/>
    <mergeCell ref="A4:D4"/>
    <mergeCell ref="B5:D5"/>
    <mergeCell ref="C53:D53"/>
  </mergeCells>
  <printOptions horizontalCentered="1"/>
  <pageMargins left="0.39" right="0.42" top="0.39370078740157483" bottom="0.66" header="0" footer="0"/>
  <pageSetup scale="92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2023-08-21T21:25:28Z</dcterms:created>
  <dcterms:modified xsi:type="dcterms:W3CDTF">2023-08-21T21:27:10Z</dcterms:modified>
</cp:coreProperties>
</file>