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D0E4D132-40DB-4745-9EF4-FA4B74731053}" xr6:coauthVersionLast="47" xr6:coauthVersionMax="47" xr10:uidLastSave="{00000000-0000-0000-0000-000000000000}"/>
  <bookViews>
    <workbookView xWindow="-120" yWindow="-120" windowWidth="29040" windowHeight="1584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55" i="1"/>
  <c r="K55" i="1"/>
  <c r="K18" i="2" l="1"/>
  <c r="I18" i="2"/>
  <c r="I23" i="2" s="1"/>
  <c r="I31" i="2" s="1"/>
  <c r="I35" i="2" s="1"/>
  <c r="I39" i="2" s="1"/>
  <c r="K23" i="2" l="1"/>
  <c r="K31" i="2" s="1"/>
  <c r="K35" i="2" s="1"/>
  <c r="K39" i="2" s="1"/>
  <c r="A2" i="2"/>
  <c r="K64" i="1"/>
  <c r="I64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<sst xmlns="http://schemas.openxmlformats.org/spreadsheetml/2006/main" count="90" uniqueCount="80">
  <si>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</si>
  <si>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</si>
  <si>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</si>
  <si>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</si>
  <si>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</si>
  <si>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</si>
  <si>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</si>
  <si>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</si>
  <si>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</si>
  <si>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</si>
  <si>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</si>
  <si>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</si>
  <si>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</si>
  <si>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</si>
  <si>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</si>
  <si>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</si>
  <si>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</si>
  <si>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</si>
  <si>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</si>
  <si>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</si>
  <si>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</si>
  <si>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</si>
  <si>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</si>
  <si>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</si>
  <si>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</si>
  <si>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</si>
  <si>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</si>
  <si>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</si>
  <si>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</si>
  <si>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</si>
  <si>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</si>
  <si>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</si>
  <si>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</si>
  <si>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</si>
  <si>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</si>
  <si>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</si>
  <si>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</si>
  <si>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</si>
  <si>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   con valor nominal de US$10 cada una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</si>
  <si>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</si>
  <si>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</si>
  <si>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</si>
  <si>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</si>
  <si>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</si>
  <si>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</si>
  <si>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</si>
  <si>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</si>
  <si>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</si>
  <si>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</si>
  <si>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</si>
  <si>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</si>
  <si>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</si>
  <si>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</si>
  <si>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</si>
  <si>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</si>
  <si>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</si>
  <si>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</si>
  <si>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</si>
  <si>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</si>
  <si>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</si>
  <si>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</si>
  <si>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</si>
  <si>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</si>
  <si>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</si>
  <si>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</si>
  <si>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</si>
  <si>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</si>
  <si>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</si>
  <si>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</si>
  <si>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</si>
  <si>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</si>
  <si>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</si>
  <si>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</si>
  <si>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</si>
  <si>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</si>
  <si>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Capital Social: 38,139,493 acciones comunes y emitidas</t>
  </si>
  <si>
    <t>Utilidad antes de reserva e impuesto sobre la renta</t>
  </si>
  <si>
    <t>Reserva Legal</t>
  </si>
  <si>
    <t>Al 30 de junio de 2023 y 2022</t>
  </si>
  <si>
    <t>Por el periodo terminado del 1 de enero al 30 de junio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</si>
</sst>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  <xf numFmtId="165" fontId="1" fillId="0" borderId="0" xfId="1" applyFont="1"/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WORK%20JL%20LAGEO\ESTADOS%20FINANCIEROS%202023\0.%20LaGeo%20Hoja%20de%20Trabajo%20EF%20-%202023%2006.xlsx" TargetMode="External"/><Relationship Id="rId1" Type="http://schemas.openxmlformats.org/officeDocument/2006/relationships/externalLinkPath" Target="0.%20LaGeo%20Hoja%20de%20Trabajo%20EF%20-%202023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C Junio23 con Cierre"/>
      <sheetName val="BC Junio23 sin Cierre"/>
      <sheetName val="BC Junio22 con Cierre"/>
      <sheetName val="BC Junio22 sin cierre"/>
      <sheetName val="A1"/>
      <sheetName val="A2"/>
      <sheetName val="A2 (2)"/>
      <sheetName val="A3"/>
      <sheetName val="A4"/>
      <sheetName val="A4.1-2019"/>
      <sheetName val="A5"/>
      <sheetName val="notas"/>
      <sheetName val="Instrumentos Financieros"/>
      <sheetName val="ISR 2021"/>
      <sheetName val="ISR 2020"/>
      <sheetName val="ISR 2019"/>
      <sheetName val="Inventario de CP"/>
      <sheetName val="Intereses Arre"/>
      <sheetName val="Riesgo financiero"/>
      <sheetName val="Ban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abSelected="1" zoomScale="112" zoomScaleNormal="112" workbookViewId="0">
      <selection activeCell="K65" sqref="K65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3" width="9.140625" style="5"/>
    <col min="14" max="14" width="13.85546875" style="5" bestFit="1" customWidth="1"/>
    <col min="15" max="16384" width="9.140625" style="5"/>
  </cols>
  <sheetData>
    <row r="1" spans="1:14">
      <c r="A1" s="1"/>
      <c r="B1" s="2"/>
      <c r="C1" s="1"/>
      <c r="D1" s="1"/>
      <c r="E1" s="1"/>
      <c r="F1" s="1"/>
      <c r="G1" s="1"/>
      <c r="H1" s="3"/>
      <c r="I1" s="85"/>
      <c r="J1" s="85"/>
      <c r="K1" s="85"/>
      <c r="L1" s="4"/>
    </row>
    <row r="2" spans="1:14" ht="12.75" customHeight="1">
      <c r="A2" s="1"/>
      <c r="B2" s="2"/>
      <c r="C2" s="1"/>
      <c r="D2" s="1"/>
      <c r="E2" s="1"/>
      <c r="F2" s="1"/>
      <c r="G2" s="1"/>
      <c r="H2" s="6"/>
      <c r="I2" s="85"/>
      <c r="J2" s="85"/>
      <c r="K2" s="85"/>
      <c r="L2" s="4"/>
    </row>
    <row r="3" spans="1:14" ht="12.75" customHeight="1">
      <c r="A3" s="2" t="s">
        <v>0</v>
      </c>
      <c r="B3" s="1"/>
      <c r="C3" s="1"/>
      <c r="D3" s="1"/>
      <c r="E3" s="1"/>
      <c r="F3" s="1"/>
      <c r="G3" s="1"/>
      <c r="H3" s="6"/>
      <c r="I3" s="85"/>
      <c r="J3" s="85"/>
      <c r="K3" s="85"/>
      <c r="L3" s="4"/>
    </row>
    <row r="4" spans="1:14" ht="12.75" customHeight="1">
      <c r="A4" s="7" t="s">
        <v>1</v>
      </c>
      <c r="B4" s="1"/>
      <c r="C4" s="1"/>
      <c r="D4" s="1"/>
      <c r="E4" s="1"/>
      <c r="F4" s="1"/>
      <c r="G4" s="86"/>
      <c r="H4" s="86"/>
      <c r="I4" s="86"/>
      <c r="J4" s="86"/>
      <c r="K4" s="86"/>
      <c r="L4" s="4"/>
    </row>
    <row r="5" spans="1:14" ht="11.25" customHeight="1">
      <c r="A5" s="7"/>
      <c r="B5" s="1"/>
      <c r="C5" s="1"/>
      <c r="D5" s="1"/>
      <c r="E5" s="1"/>
      <c r="F5" s="1"/>
      <c r="G5" s="86"/>
      <c r="H5" s="86"/>
      <c r="I5" s="86"/>
      <c r="J5" s="86"/>
      <c r="K5" s="86"/>
      <c r="L5" s="4"/>
    </row>
    <row r="6" spans="1:14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4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4">
      <c r="A8" s="11" t="s">
        <v>78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4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4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4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4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4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4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4">
      <c r="A15" s="22"/>
      <c r="B15" s="10" t="s">
        <v>7</v>
      </c>
      <c r="C15" s="1"/>
      <c r="D15" s="1"/>
      <c r="E15" s="1"/>
      <c r="F15" s="1"/>
      <c r="G15" s="1"/>
      <c r="H15" s="23"/>
      <c r="I15" s="24">
        <f>29300658-I16</f>
        <v>11800658</v>
      </c>
      <c r="J15" s="21"/>
      <c r="K15" s="24">
        <v>38899901</v>
      </c>
      <c r="L15" s="25"/>
      <c r="N15" s="107"/>
    </row>
    <row r="16" spans="1:14">
      <c r="A16" s="22"/>
      <c r="B16" s="10" t="s">
        <v>74</v>
      </c>
      <c r="C16" s="1"/>
      <c r="D16" s="1"/>
      <c r="E16" s="1"/>
      <c r="F16" s="1"/>
      <c r="G16" s="1"/>
      <c r="H16" s="23"/>
      <c r="I16" s="24">
        <v>17500000</v>
      </c>
      <c r="J16" s="21"/>
      <c r="K16" s="24">
        <v>0</v>
      </c>
      <c r="L16" s="25"/>
    </row>
    <row r="17" spans="1:12">
      <c r="A17" s="22"/>
      <c r="B17" s="1" t="s">
        <v>8</v>
      </c>
      <c r="C17" s="1"/>
      <c r="D17" s="1"/>
      <c r="E17" s="1"/>
      <c r="F17" s="1"/>
      <c r="G17" s="1"/>
      <c r="H17" s="23"/>
      <c r="I17" s="24">
        <v>13356215.540000001</v>
      </c>
      <c r="J17" s="21"/>
      <c r="K17" s="24">
        <v>16754107</v>
      </c>
    </row>
    <row r="18" spans="1:12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10</v>
      </c>
      <c r="C19" s="1"/>
      <c r="D19" s="1"/>
      <c r="E19" s="1"/>
      <c r="F19" s="1"/>
      <c r="G19" s="1"/>
      <c r="H19" s="23"/>
      <c r="I19" s="24">
        <v>3868482</v>
      </c>
      <c r="J19" s="21"/>
      <c r="K19" s="24">
        <v>3602715</v>
      </c>
      <c r="L19" s="26"/>
    </row>
    <row r="20" spans="1:12">
      <c r="A20" s="22"/>
      <c r="B20" s="28" t="s">
        <v>63</v>
      </c>
      <c r="C20" s="1"/>
      <c r="D20" s="1"/>
      <c r="E20" s="1"/>
      <c r="F20" s="1"/>
      <c r="G20" s="1"/>
      <c r="H20" s="23"/>
      <c r="I20" s="24">
        <v>11796532</v>
      </c>
      <c r="J20" s="21"/>
      <c r="K20" s="24">
        <v>11317605</v>
      </c>
      <c r="L20" s="26"/>
    </row>
    <row r="21" spans="1:12">
      <c r="A21" s="22"/>
      <c r="B21" s="1" t="s">
        <v>11</v>
      </c>
      <c r="C21" s="1"/>
      <c r="D21" s="1"/>
      <c r="E21" s="1"/>
      <c r="F21" s="1"/>
      <c r="G21" s="1"/>
      <c r="H21" s="23"/>
      <c r="I21" s="24">
        <v>35837950</v>
      </c>
      <c r="J21" s="21"/>
      <c r="K21" s="24">
        <v>1837876</v>
      </c>
      <c r="L21" s="26"/>
    </row>
    <row r="22" spans="1:12">
      <c r="A22" s="22"/>
      <c r="B22" s="10" t="s">
        <v>64</v>
      </c>
      <c r="C22" s="1"/>
      <c r="D22" s="1"/>
      <c r="E22" s="1"/>
      <c r="F22" s="1"/>
      <c r="G22" s="1"/>
      <c r="H22" s="23"/>
      <c r="I22" s="24">
        <v>6621345</v>
      </c>
      <c r="J22" s="21"/>
      <c r="K22" s="24">
        <v>8660745</v>
      </c>
      <c r="L22" s="26"/>
    </row>
    <row r="23" spans="1:12">
      <c r="A23" s="22"/>
      <c r="B23" s="10" t="s">
        <v>12</v>
      </c>
      <c r="C23" s="1"/>
      <c r="D23" s="1"/>
      <c r="E23" s="1"/>
      <c r="F23" s="1"/>
      <c r="G23" s="1"/>
      <c r="H23" s="23"/>
      <c r="I23" s="29">
        <v>5642824</v>
      </c>
      <c r="J23" s="21"/>
      <c r="K23" s="29">
        <v>3050094</v>
      </c>
      <c r="L23" s="30"/>
    </row>
    <row r="24" spans="1:12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106424006.53999999</v>
      </c>
      <c r="J24" s="32"/>
      <c r="K24" s="29">
        <f>SUM(K15:K23)</f>
        <v>84123043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65</v>
      </c>
      <c r="C27" s="36"/>
      <c r="D27" s="36"/>
      <c r="E27" s="36"/>
      <c r="F27" s="36"/>
      <c r="G27" s="36"/>
      <c r="H27" s="19"/>
      <c r="I27" s="24">
        <v>345523272</v>
      </c>
      <c r="J27" s="21"/>
      <c r="K27" s="24">
        <v>357524925</v>
      </c>
      <c r="L27" s="37"/>
    </row>
    <row r="28" spans="1:12">
      <c r="A28" s="35"/>
      <c r="B28" s="10" t="s">
        <v>66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15</v>
      </c>
      <c r="C29" s="1"/>
      <c r="D29" s="1"/>
      <c r="E29" s="1"/>
      <c r="F29" s="1"/>
      <c r="G29" s="1"/>
      <c r="H29" s="19"/>
      <c r="I29" s="24">
        <v>8310339</v>
      </c>
      <c r="J29" s="34"/>
      <c r="K29" s="24">
        <v>4407279</v>
      </c>
    </row>
    <row r="30" spans="1:12">
      <c r="A30" s="10"/>
      <c r="B30" s="1" t="s">
        <v>16</v>
      </c>
      <c r="C30" s="1"/>
      <c r="D30" s="1"/>
      <c r="E30" s="1"/>
      <c r="F30" s="1"/>
      <c r="G30" s="1"/>
      <c r="H30" s="19"/>
      <c r="I30" s="24">
        <v>1971625</v>
      </c>
      <c r="J30" s="34"/>
      <c r="K30" s="24">
        <v>43055058</v>
      </c>
    </row>
    <row r="31" spans="1:12">
      <c r="A31" s="22"/>
      <c r="B31" s="10" t="s">
        <v>67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17881912</v>
      </c>
    </row>
    <row r="32" spans="1:12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68</v>
      </c>
      <c r="C33" s="1"/>
      <c r="D33" s="1"/>
      <c r="E33" s="1"/>
      <c r="F33" s="1"/>
      <c r="G33" s="1"/>
      <c r="H33" s="19"/>
      <c r="I33" s="24">
        <v>216240595</v>
      </c>
      <c r="J33" s="21"/>
      <c r="K33" s="24">
        <v>230518978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249746</v>
      </c>
      <c r="J34" s="21"/>
      <c r="K34" s="29">
        <v>129415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605190976</v>
      </c>
      <c r="J35" s="21"/>
      <c r="K35" s="29">
        <f>SUM(K27:K34)</f>
        <v>666597953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711614982.53999996</v>
      </c>
      <c r="J36" s="21"/>
      <c r="K36" s="38">
        <f>+K24+K35</f>
        <v>750720996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2857292</v>
      </c>
      <c r="J40" s="39"/>
      <c r="K40" s="24">
        <v>1832491</v>
      </c>
    </row>
    <row r="41" spans="1:18" hidden="1">
      <c r="A41" s="22"/>
      <c r="B41" s="10" t="s">
        <v>70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11447668</v>
      </c>
      <c r="J42" s="21"/>
      <c r="K42" s="24">
        <v>8381729</v>
      </c>
    </row>
    <row r="43" spans="1:18">
      <c r="A43" s="22"/>
      <c r="B43" s="10" t="s">
        <v>69</v>
      </c>
      <c r="C43" s="1"/>
      <c r="D43" s="1"/>
      <c r="E43" s="1"/>
      <c r="F43" s="1"/>
      <c r="G43" s="1"/>
      <c r="H43" s="19"/>
      <c r="I43" s="24">
        <v>148607</v>
      </c>
      <c r="J43" s="21"/>
      <c r="K43" s="24">
        <v>138291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2015860</v>
      </c>
      <c r="J44" s="21"/>
      <c r="K44" s="24">
        <v>3911079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21725813</v>
      </c>
      <c r="J45" s="21"/>
      <c r="K45" s="24">
        <v>26533745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2304773</v>
      </c>
      <c r="J46" s="21"/>
      <c r="K46" s="24">
        <v>2647274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7353418</v>
      </c>
      <c r="J47" s="21"/>
      <c r="K47" s="24">
        <v>12826219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47853431</v>
      </c>
      <c r="J48" s="21"/>
      <c r="K48" s="81">
        <f>SUM(K40:K47)</f>
        <v>56270828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32</v>
      </c>
      <c r="C51" s="1"/>
      <c r="D51" s="1"/>
      <c r="E51" s="1"/>
      <c r="F51" s="1"/>
      <c r="G51" s="1"/>
      <c r="H51" s="19"/>
      <c r="I51" s="24">
        <v>4826062</v>
      </c>
      <c r="J51" s="21"/>
      <c r="K51" s="24">
        <v>5117447</v>
      </c>
    </row>
    <row r="52" spans="1:12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34</v>
      </c>
      <c r="C53" s="1"/>
      <c r="D53" s="1"/>
      <c r="E53" s="1"/>
      <c r="F53" s="1"/>
      <c r="G53" s="1"/>
      <c r="H53" s="19"/>
      <c r="I53" s="24">
        <v>1056863</v>
      </c>
      <c r="J53" s="21"/>
      <c r="K53" s="24">
        <v>1941016</v>
      </c>
      <c r="L53" s="24"/>
    </row>
    <row r="54" spans="1:12">
      <c r="A54" s="1"/>
      <c r="B54" s="10" t="s">
        <v>71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191866550</v>
      </c>
      <c r="J55" s="21"/>
      <c r="K55" s="81">
        <f>SUM(K51:K54)</f>
        <v>212851308</v>
      </c>
    </row>
    <row r="56" spans="1:12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239719981</v>
      </c>
      <c r="J56" s="21"/>
      <c r="K56" s="29">
        <f>+K48+K55</f>
        <v>269122136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75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38</v>
      </c>
      <c r="C60" s="1"/>
      <c r="D60" s="1"/>
      <c r="E60" s="1"/>
      <c r="F60" s="1"/>
      <c r="G60" s="1"/>
      <c r="H60" s="19"/>
      <c r="I60" s="24">
        <v>381400000</v>
      </c>
      <c r="J60" s="21"/>
      <c r="K60" s="24">
        <v>370394930</v>
      </c>
    </row>
    <row r="61" spans="1:12">
      <c r="A61" s="1"/>
      <c r="B61" s="10" t="s">
        <v>39</v>
      </c>
      <c r="C61" s="1"/>
      <c r="D61" s="1"/>
      <c r="E61" s="1"/>
      <c r="F61" s="1"/>
      <c r="G61" s="1"/>
      <c r="H61" s="19"/>
      <c r="I61" s="24">
        <v>74390274</v>
      </c>
      <c r="J61" s="21"/>
      <c r="K61" s="24">
        <v>74078986</v>
      </c>
    </row>
    <row r="62" spans="1:12">
      <c r="A62" s="1"/>
      <c r="B62" s="10" t="s">
        <v>40</v>
      </c>
      <c r="C62" s="7"/>
      <c r="D62" s="1"/>
      <c r="E62" s="1"/>
      <c r="F62" s="1"/>
      <c r="G62" s="1"/>
      <c r="H62" s="19"/>
      <c r="I62" s="24">
        <v>21237938</v>
      </c>
      <c r="J62" s="21"/>
      <c r="K62" s="24">
        <v>40895614</v>
      </c>
    </row>
    <row r="63" spans="1:12">
      <c r="A63" s="1"/>
      <c r="B63" s="10" t="s">
        <v>41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42</v>
      </c>
      <c r="B64" s="31"/>
      <c r="C64" s="31"/>
      <c r="D64" s="31"/>
      <c r="E64" s="31"/>
      <c r="F64" s="31"/>
      <c r="G64" s="31"/>
      <c r="H64" s="19"/>
      <c r="I64" s="81">
        <f>SUM(I60:I63)</f>
        <v>471895002</v>
      </c>
      <c r="J64" s="21"/>
      <c r="K64" s="81">
        <f>SUM(K60:K63)</f>
        <v>481598860</v>
      </c>
    </row>
    <row r="65" spans="1:12" ht="13.5" thickBot="1">
      <c r="A65" s="31" t="s">
        <v>43</v>
      </c>
      <c r="B65" s="31"/>
      <c r="C65" s="31"/>
      <c r="D65" s="31"/>
      <c r="E65" s="31"/>
      <c r="F65" s="31"/>
      <c r="G65" s="31"/>
      <c r="H65" s="19"/>
      <c r="I65" s="38">
        <f>+I56+I64</f>
        <v>711614983</v>
      </c>
      <c r="J65" s="21"/>
      <c r="K65" s="38">
        <f>+K56+K64</f>
        <v>750720996</v>
      </c>
      <c r="L65" s="25"/>
    </row>
    <row r="66" spans="1:12" ht="13.5" thickTop="1">
      <c r="A66" s="31"/>
      <c r="B66" s="7" t="s">
        <v>44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7" t="s">
        <v>45</v>
      </c>
      <c r="J70" s="88"/>
      <c r="K70" s="89"/>
      <c r="L70" s="43"/>
    </row>
    <row r="71" spans="1:12" ht="16.5" customHeight="1">
      <c r="A71" s="42"/>
      <c r="B71" s="96" t="s">
        <v>46</v>
      </c>
      <c r="C71" s="96"/>
      <c r="D71" s="96"/>
      <c r="E71" s="10"/>
      <c r="F71" s="96" t="s">
        <v>47</v>
      </c>
      <c r="G71" s="96"/>
      <c r="H71" s="96"/>
      <c r="I71" s="90"/>
      <c r="J71" s="91"/>
      <c r="K71" s="92"/>
      <c r="L71" s="43"/>
    </row>
    <row r="72" spans="1:12">
      <c r="A72" s="10"/>
      <c r="B72" s="96" t="s">
        <v>48</v>
      </c>
      <c r="C72" s="96"/>
      <c r="D72" s="96"/>
      <c r="E72" s="10"/>
      <c r="F72" s="96" t="s">
        <v>49</v>
      </c>
      <c r="G72" s="96"/>
      <c r="H72" s="96"/>
      <c r="I72" s="93"/>
      <c r="J72" s="94"/>
      <c r="K72" s="95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zoomScaleNormal="100" workbookViewId="0">
      <selection activeCell="I39" sqref="I3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6"/>
      <c r="I2" s="86"/>
      <c r="J2" s="86"/>
      <c r="K2" s="86"/>
      <c r="L2" s="86"/>
    </row>
    <row r="3" spans="1:12" ht="12.75" customHeight="1">
      <c r="A3" s="48" t="s">
        <v>1</v>
      </c>
      <c r="H3" s="86"/>
      <c r="I3" s="86"/>
      <c r="J3" s="86"/>
      <c r="K3" s="86"/>
      <c r="L3" s="86"/>
    </row>
    <row r="4" spans="1:12" ht="7.5" customHeight="1">
      <c r="A4" s="48"/>
      <c r="I4" s="85"/>
      <c r="J4" s="85"/>
      <c r="K4" s="85"/>
    </row>
    <row r="5" spans="1:12">
      <c r="A5" s="46" t="s">
        <v>50</v>
      </c>
      <c r="I5" s="85"/>
      <c r="J5" s="85"/>
      <c r="K5" s="85"/>
    </row>
    <row r="6" spans="1:12" ht="7.5" customHeight="1">
      <c r="I6" s="85"/>
      <c r="J6" s="85"/>
      <c r="K6" s="85"/>
    </row>
    <row r="7" spans="1:12">
      <c r="A7" s="48" t="s">
        <v>79</v>
      </c>
    </row>
    <row r="8" spans="1:12" ht="7.5" customHeight="1">
      <c r="A8" s="48"/>
    </row>
    <row r="9" spans="1:12">
      <c r="A9" s="48" t="s">
        <v>51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52</v>
      </c>
      <c r="B15" s="58"/>
      <c r="C15" s="58"/>
      <c r="D15" s="58"/>
      <c r="E15" s="58"/>
      <c r="F15" s="58"/>
      <c r="G15" s="58"/>
      <c r="H15" s="59"/>
      <c r="I15" s="60">
        <v>65387048</v>
      </c>
      <c r="J15" s="27"/>
      <c r="K15" s="60">
        <v>78961980</v>
      </c>
    </row>
    <row r="16" spans="1:12">
      <c r="A16" s="58" t="s">
        <v>53</v>
      </c>
      <c r="B16" s="58"/>
      <c r="C16" s="58"/>
      <c r="D16" s="58"/>
      <c r="E16" s="58"/>
      <c r="F16" s="58"/>
      <c r="G16" s="58"/>
      <c r="H16" s="59"/>
      <c r="I16" s="61">
        <v>-26619173</v>
      </c>
      <c r="J16" s="62"/>
      <c r="K16" s="61">
        <v>-27320045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54</v>
      </c>
      <c r="B18" s="64"/>
      <c r="C18" s="64"/>
      <c r="D18" s="64"/>
      <c r="E18" s="64"/>
      <c r="F18" s="64"/>
      <c r="G18" s="64"/>
      <c r="I18" s="66">
        <f>SUM(I15:I17)</f>
        <v>38767875</v>
      </c>
      <c r="J18" s="67"/>
      <c r="K18" s="66">
        <f>SUM(K15:K17)</f>
        <v>51641935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72</v>
      </c>
      <c r="H20" s="59"/>
      <c r="I20" s="63">
        <v>-7901586</v>
      </c>
      <c r="J20" s="62"/>
      <c r="K20" s="63">
        <v>-4676125</v>
      </c>
    </row>
    <row r="21" spans="1:12">
      <c r="A21" s="58" t="s">
        <v>56</v>
      </c>
      <c r="H21" s="59"/>
      <c r="I21" s="63">
        <v>-748144</v>
      </c>
      <c r="J21" s="62"/>
      <c r="K21" s="63">
        <v>-643107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58</v>
      </c>
      <c r="B23" s="64"/>
      <c r="C23" s="64"/>
      <c r="D23" s="64"/>
      <c r="E23" s="64"/>
      <c r="F23" s="64"/>
      <c r="G23" s="64"/>
      <c r="I23" s="66">
        <f>+I18+I20+I21</f>
        <v>30118145</v>
      </c>
      <c r="J23" s="67"/>
      <c r="K23" s="66">
        <f>+K18+K20+K21</f>
        <v>46322703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59</v>
      </c>
      <c r="C25" s="25"/>
      <c r="D25" s="25"/>
      <c r="E25" s="67"/>
      <c r="F25" s="25"/>
      <c r="G25" s="25"/>
      <c r="H25" s="59"/>
      <c r="I25" s="60">
        <v>8269007</v>
      </c>
      <c r="J25" s="25"/>
      <c r="K25" s="60">
        <v>9019992</v>
      </c>
    </row>
    <row r="26" spans="1:12">
      <c r="A26" s="5" t="s">
        <v>60</v>
      </c>
      <c r="C26" s="25"/>
      <c r="D26" s="25"/>
      <c r="E26" s="25"/>
      <c r="F26" s="25"/>
      <c r="G26" s="25"/>
      <c r="H26" s="59"/>
      <c r="I26" s="63">
        <v>-5977850</v>
      </c>
      <c r="J26" s="62"/>
      <c r="K26" s="63">
        <v>-6436820</v>
      </c>
      <c r="L26" s="84"/>
    </row>
    <row r="27" spans="1:12">
      <c r="A27" s="5" t="s">
        <v>55</v>
      </c>
      <c r="C27" s="25"/>
      <c r="D27" s="25"/>
      <c r="E27" s="67"/>
      <c r="F27" s="25"/>
      <c r="G27" s="25"/>
      <c r="I27" s="60">
        <v>2205561</v>
      </c>
      <c r="J27" s="25"/>
      <c r="K27" s="60">
        <v>1180453</v>
      </c>
    </row>
    <row r="28" spans="1:12">
      <c r="A28" s="58" t="s">
        <v>57</v>
      </c>
      <c r="H28" s="59"/>
      <c r="I28" s="61">
        <v>-4429079</v>
      </c>
      <c r="J28" s="62"/>
      <c r="K28" s="61">
        <v>-1158305</v>
      </c>
    </row>
    <row r="31" spans="1:12" s="65" customFormat="1">
      <c r="A31" s="64" t="s">
        <v>76</v>
      </c>
      <c r="B31" s="64"/>
      <c r="C31" s="64"/>
      <c r="D31" s="64"/>
      <c r="E31" s="64"/>
      <c r="F31" s="64"/>
      <c r="G31" s="64"/>
      <c r="I31" s="66">
        <f>SUM(I23:I28)</f>
        <v>30185784</v>
      </c>
      <c r="J31" s="66"/>
      <c r="K31" s="66">
        <f>SUM(K23:K28)</f>
        <v>48928023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77</v>
      </c>
      <c r="D33" s="25"/>
      <c r="E33" s="67"/>
      <c r="F33" s="25"/>
      <c r="G33" s="25"/>
      <c r="I33" s="63">
        <v>-311288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73</v>
      </c>
      <c r="D35" s="25"/>
      <c r="E35" s="67"/>
      <c r="F35" s="25"/>
      <c r="G35" s="25"/>
      <c r="I35" s="66">
        <f>+I31+I33</f>
        <v>29874496</v>
      </c>
      <c r="J35" s="25"/>
      <c r="K35" s="66">
        <f>+K31+K33</f>
        <v>48928023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61</v>
      </c>
      <c r="D37" s="25"/>
      <c r="E37" s="67"/>
      <c r="F37" s="25"/>
      <c r="G37" s="25"/>
      <c r="H37" s="59"/>
      <c r="I37" s="63">
        <v>-8636558</v>
      </c>
      <c r="J37" s="62"/>
      <c r="K37" s="63">
        <v>-14032409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62</v>
      </c>
      <c r="B39" s="64"/>
      <c r="C39" s="64"/>
      <c r="D39" s="64"/>
      <c r="E39" s="64"/>
      <c r="F39" s="64"/>
      <c r="G39" s="64"/>
      <c r="I39" s="66">
        <f>+I35+I37</f>
        <v>21237938</v>
      </c>
      <c r="J39" s="67"/>
      <c r="K39" s="66">
        <f>+K35+K37</f>
        <v>34895614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6" t="s">
        <v>46</v>
      </c>
      <c r="C64" s="96"/>
      <c r="D64" s="96"/>
      <c r="F64" s="96" t="s">
        <v>47</v>
      </c>
      <c r="G64" s="96"/>
      <c r="H64" s="77"/>
      <c r="I64" s="98" t="s">
        <v>45</v>
      </c>
      <c r="J64" s="99"/>
      <c r="K64" s="100"/>
    </row>
    <row r="65" spans="1:11">
      <c r="A65" s="78"/>
      <c r="B65" s="96" t="s">
        <v>48</v>
      </c>
      <c r="C65" s="96"/>
      <c r="D65" s="96"/>
      <c r="E65" s="78"/>
      <c r="F65" s="96" t="s">
        <v>49</v>
      </c>
      <c r="G65" s="96"/>
      <c r="H65" s="57"/>
      <c r="I65" s="101"/>
      <c r="J65" s="102"/>
      <c r="K65" s="103"/>
    </row>
    <row r="66" spans="1:11">
      <c r="A66" s="74"/>
      <c r="B66" s="74"/>
      <c r="C66" s="74"/>
      <c r="D66" s="74"/>
      <c r="E66" s="74"/>
      <c r="F66" s="74"/>
      <c r="G66" s="74"/>
      <c r="H66" s="59"/>
      <c r="I66" s="104"/>
      <c r="J66" s="105"/>
      <c r="K66" s="106"/>
    </row>
    <row r="67" spans="1:1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2023-07-15T04:20:07Z</cp:lastPrinted>
  <dcterms:created xsi:type="dcterms:W3CDTF">2023-02-28T16:18:24Z</dcterms:created>
  <dcterms:modified xsi:type="dcterms:W3CDTF">2023-07-15T04:20:15Z</dcterms:modified>
</cp:coreProperties>
</file>