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2023\FIMBAT\"/>
    </mc:Choice>
  </mc:AlternateContent>
  <xr:revisionPtr revIDLastSave="0" documentId="13_ncr:1_{B6FCD361-9404-48FC-B78F-6C4CCB3108DE}" xr6:coauthVersionLast="47" xr6:coauthVersionMax="47" xr10:uidLastSave="{00000000-0000-0000-0000-000000000000}"/>
  <bookViews>
    <workbookView xWindow="-110" yWindow="-110" windowWidth="19420" windowHeight="10300" tabRatio="842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General'!$B$1:$D$65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8" l="1"/>
  <c r="E25" i="8" l="1"/>
  <c r="E18" i="8"/>
  <c r="D30" i="6" l="1"/>
  <c r="D35" i="6" s="1"/>
  <c r="D43" i="6"/>
  <c r="E14" i="8" l="1"/>
  <c r="E23" i="8" l="1"/>
  <c r="E26" i="8" s="1"/>
  <c r="D12" i="6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1" i="8" l="1"/>
  <c r="E21" i="9"/>
  <c r="E30" i="8" l="1"/>
  <c r="E34" i="9"/>
  <c r="E36" i="9" s="1"/>
  <c r="G27" i="3" l="1"/>
  <c r="G26" i="3"/>
  <c r="G25" i="3"/>
  <c r="G24" i="3"/>
  <c r="D25" i="6"/>
  <c r="D19" i="6"/>
  <c r="D45" i="6" l="1"/>
  <c r="D22" i="6"/>
  <c r="G45" i="6" l="1"/>
  <c r="F42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<sst xmlns="http://schemas.openxmlformats.org/spreadsheetml/2006/main" count="288" uniqueCount="226">
  <si>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</si>
  <si>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</si>
  <si>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</si>
  <si>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</si>
  <si>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</si>
  <si>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</si>
  <si>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</si>
  <si>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</si>
  <si>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</si>
  <si>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</si>
  <si>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</si>
  <si>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</si>
  <si>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</si>
  <si>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</si>
  <si>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</si>
  <si>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</si>
  <si>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</si>
  <si>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</si>
  <si>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</si>
  <si>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</si>
  <si>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</si>
  <si>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</si>
  <si>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</si>
  <si>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</si>
  <si>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</si>
  <si>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</si>
  <si>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</si>
  <si>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</si>
  <si>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</si>
  <si>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</si>
  <si>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</si>
  <si>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</si>
  <si>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</si>
  <si>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</si>
  <si>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</si>
  <si>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</si>
  <si>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</si>
  <si>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</si>
  <si>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</si>
  <si>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</si>
  <si>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</si>
  <si>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</si>
  <si>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</si>
  <si>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</si>
  <si>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</si>
  <si>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</si>
  <si>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</si>
  <si>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</si>
  <si>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</si>
  <si>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</si>
  <si>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</si>
  <si>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</si>
  <si>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</si>
  <si>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</si>
  <si>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</si>
  <si>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</si>
  <si>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</si>
  <si>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</si>
  <si>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</si>
  <si>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</si>
  <si>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</si>
  <si>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</si>
  <si>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</si>
  <si>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</si>
  <si>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</si>
  <si>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</si>
  <si>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</si>
  <si>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</si>
  <si>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</si>
  <si>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</si>
  <si>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</si>
  <si>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</si>
  <si>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</si>
  <si>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</si>
  <si>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</si>
  <si>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</si>
  <si>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</si>
  <si>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</si>
  <si>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</si>
  <si>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</si>
  <si>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</si>
  <si>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</si>
  <si>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</si>
  <si>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</si>
  <si>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</si>
  <si>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</si>
  <si>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</si>
  <si>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</si>
  <si>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</si>
  <si>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</si>
  <si>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</si>
  <si>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</si>
  <si>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</si>
  <si>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</si>
  <si>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</si>
  <si>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</si>
  <si>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</si>
  <si>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</si>
  <si>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</si>
  <si>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</si>
  <si>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</si>
  <si>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</si>
  <si>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</si>
  <si>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</si>
  <si>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</si>
  <si>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</si>
  <si>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</si>
  <si>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</si>
  <si>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</si>
  <si>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</si>
  <si>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</si>
  <si>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</si>
  <si>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</si>
  <si>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</si>
  <si>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</si>
  <si>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</si>
  <si>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</si>
  <si>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</si>
  <si>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</si>
  <si>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</si>
  <si>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</si>
  <si>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</si>
  <si>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</si>
  <si>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</si>
  <si>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</si>
  <si>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</si>
  <si>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</si>
  <si>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</si>
  <si>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</si>
  <si>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</si>
  <si>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</si>
  <si>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</si>
  <si>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</si>
  <si>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</si>
  <si>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</si>
  <si>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</si>
  <si>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</si>
  <si>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</si>
  <si>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</si>
  <si>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</si>
  <si>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</si>
  <si>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</si>
  <si>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</si>
  <si>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</si>
  <si>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</si>
  <si>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</si>
  <si>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</si>
  <si>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</si>
  <si>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</si>
  <si>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</si>
  <si>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</si>
  <si>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</si>
  <si>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</si>
  <si>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</si>
  <si>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</si>
  <si>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</si>
  <si>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</si>
  <si>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</si>
  <si>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</si>
  <si>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</si>
  <si>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</si>
  <si>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</si>
  <si>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</si>
  <si>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</si>
  <si>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</si>
  <si>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</si>
  <si>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</si>
  <si>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</si>
  <si>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</si>
  <si>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</si>
  <si>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</si>
  <si>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</si>
  <si>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</si>
  <si>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</si>
  <si>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</si>
  <si>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</si>
  <si>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</si>
  <si>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</si>
  <si>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</si>
  <si>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</si>
  <si>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</si>
  <si>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</si>
  <si>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</si>
  <si>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</si>
  <si>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</si>
  <si>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</si>
  <si>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</si>
  <si>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</si>
  <si>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</si>
  <si>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</si>
  <si>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</si>
  <si>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</si>
  <si>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</si>
  <si>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</si>
  <si>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</si>
  <si>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</si>
  <si>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</si>
  <si>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</si>
  <si>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</si>
  <si>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</si>
  <si>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</si>
  <si>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</si>
  <si>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</si>
  <si>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</si>
  <si>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</si>
  <si>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</si>
  <si>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</si>
  <si>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</si>
  <si>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</si>
  <si>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</si>
  <si>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</si>
  <si>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</si>
  <si>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</si>
  <si>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</si>
  <si>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</si>
  <si>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</si>
  <si>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</si>
  <si>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</si>
  <si>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</si>
  <si>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KPMG, S.A</t>
  </si>
  <si>
    <t>Auditores Externos Reg #422</t>
  </si>
  <si>
    <t>US$</t>
  </si>
  <si>
    <t xml:space="preserve"> Otros ingreso (gastos)</t>
  </si>
  <si>
    <t>Saldos al 30 de junio de 2023</t>
  </si>
  <si>
    <t>Saldos del 1 de enero al 30 de junio de 2023</t>
  </si>
  <si>
    <t>Provsiones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</si>
</sst>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6" fillId="0" borderId="0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6" fillId="0" borderId="0" xfId="1" applyFont="1" applyBorder="1" applyAlignment="1">
      <alignment horizontal="right" wrapText="1"/>
    </xf>
    <xf numFmtId="165" fontId="6" fillId="0" borderId="1" xfId="1" applyFont="1" applyBorder="1" applyAlignment="1">
      <alignment horizontal="right" wrapText="1"/>
    </xf>
    <xf numFmtId="165" fontId="6" fillId="0" borderId="2" xfId="1" applyFont="1" applyBorder="1" applyAlignment="1">
      <alignment horizontal="right" wrapText="1"/>
    </xf>
    <xf numFmtId="0" fontId="12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37" t="s">
        <v>73</v>
      </c>
      <c r="C1" s="137"/>
      <c r="D1" s="137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5"/>
  <sheetViews>
    <sheetView showGridLines="0" zoomScaleNormal="100" workbookViewId="0">
      <selection activeCell="D17" sqref="D17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4.1796875" style="28" customWidth="1"/>
    <col min="4" max="4" width="22.54296875" style="107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1" t="s">
        <v>62</v>
      </c>
      <c r="C1" s="141"/>
      <c r="D1" s="141"/>
    </row>
    <row r="2" spans="2:5" ht="13" x14ac:dyDescent="0.3">
      <c r="B2" s="141" t="s">
        <v>0</v>
      </c>
      <c r="C2" s="141"/>
      <c r="D2" s="141"/>
    </row>
    <row r="3" spans="2:5" ht="14.25" customHeight="1" x14ac:dyDescent="0.25">
      <c r="B3" s="142" t="s">
        <v>50</v>
      </c>
      <c r="C3" s="142"/>
      <c r="D3" s="142"/>
    </row>
    <row r="4" spans="2:5" ht="14.25" customHeight="1" x14ac:dyDescent="0.25">
      <c r="B4" s="142" t="s">
        <v>51</v>
      </c>
      <c r="C4" s="142"/>
      <c r="D4" s="142"/>
    </row>
    <row r="5" spans="2:5" x14ac:dyDescent="0.25">
      <c r="B5" s="140" t="s">
        <v>1</v>
      </c>
      <c r="C5" s="140"/>
      <c r="D5" s="140"/>
    </row>
    <row r="6" spans="2:5" ht="13" x14ac:dyDescent="0.3">
      <c r="B6" s="141" t="s">
        <v>46</v>
      </c>
      <c r="C6" s="141"/>
      <c r="D6" s="141"/>
    </row>
    <row r="7" spans="2:5" ht="17.25" customHeight="1" x14ac:dyDescent="0.25">
      <c r="B7" s="140" t="s">
        <v>223</v>
      </c>
      <c r="C7" s="140"/>
      <c r="D7" s="140"/>
    </row>
    <row r="8" spans="2:5" ht="17.25" customHeight="1" thickBot="1" x14ac:dyDescent="0.3">
      <c r="B8" s="138" t="s">
        <v>2</v>
      </c>
      <c r="C8" s="138"/>
      <c r="D8" s="138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13"/>
      <c r="C10" s="114"/>
      <c r="D10" s="115">
        <v>45107</v>
      </c>
      <c r="E10" s="30"/>
    </row>
    <row r="11" spans="2:5" ht="13" x14ac:dyDescent="0.3">
      <c r="B11" s="116" t="s">
        <v>4</v>
      </c>
      <c r="C11" s="117"/>
      <c r="D11" s="118"/>
      <c r="E11" s="31"/>
    </row>
    <row r="12" spans="2:5" ht="13" x14ac:dyDescent="0.3">
      <c r="B12" s="116" t="s">
        <v>52</v>
      </c>
      <c r="C12" s="114" t="s">
        <v>221</v>
      </c>
      <c r="D12" s="119">
        <f>SUM(D13:D17)</f>
        <v>11522018.059999999</v>
      </c>
      <c r="E12" s="31"/>
    </row>
    <row r="13" spans="2:5" ht="14.25" customHeight="1" x14ac:dyDescent="0.25">
      <c r="B13" s="113" t="s">
        <v>5</v>
      </c>
      <c r="C13" s="120"/>
      <c r="D13" s="121">
        <v>2906335.41</v>
      </c>
      <c r="E13" s="32"/>
    </row>
    <row r="14" spans="2:5" ht="14.25" customHeight="1" x14ac:dyDescent="0.25">
      <c r="B14" s="113" t="s">
        <v>214</v>
      </c>
      <c r="C14" s="120"/>
      <c r="D14" s="121">
        <v>8314973.4500000002</v>
      </c>
      <c r="E14" s="32"/>
    </row>
    <row r="15" spans="2:5" ht="13.5" customHeight="1" x14ac:dyDescent="0.25">
      <c r="B15" s="113" t="s">
        <v>23</v>
      </c>
      <c r="C15" s="120"/>
      <c r="D15" s="121">
        <v>190824.27</v>
      </c>
      <c r="E15" s="27"/>
    </row>
    <row r="16" spans="2:5" ht="12.75" customHeight="1" x14ac:dyDescent="0.25">
      <c r="B16" s="113" t="s">
        <v>63</v>
      </c>
      <c r="C16" s="120"/>
      <c r="D16" s="121">
        <v>6300.02</v>
      </c>
      <c r="E16" s="27"/>
    </row>
    <row r="17" spans="2:8" ht="12.75" customHeight="1" x14ac:dyDescent="0.25">
      <c r="B17" s="113" t="s">
        <v>6</v>
      </c>
      <c r="C17" s="120"/>
      <c r="D17" s="121">
        <v>103584.91</v>
      </c>
      <c r="E17" s="27"/>
    </row>
    <row r="18" spans="2:8" ht="11.25" customHeight="1" x14ac:dyDescent="0.25">
      <c r="B18" s="113"/>
      <c r="C18" s="120"/>
      <c r="D18" s="121"/>
      <c r="E18" s="27"/>
    </row>
    <row r="19" spans="2:8" ht="12" customHeight="1" x14ac:dyDescent="0.25">
      <c r="B19" s="116" t="s">
        <v>24</v>
      </c>
      <c r="C19" s="120"/>
      <c r="D19" s="122">
        <f>SUM(D20:D21)</f>
        <v>59542612.759999998</v>
      </c>
      <c r="E19" s="27"/>
    </row>
    <row r="20" spans="2:8" ht="14.25" customHeight="1" x14ac:dyDescent="0.25">
      <c r="B20" s="113" t="s">
        <v>64</v>
      </c>
      <c r="C20" s="120"/>
      <c r="D20" s="121">
        <v>59542612.759999998</v>
      </c>
      <c r="E20" s="27"/>
      <c r="F20" s="99"/>
    </row>
    <row r="21" spans="2:8" ht="13.5" customHeight="1" x14ac:dyDescent="0.25">
      <c r="B21" s="113"/>
      <c r="C21" s="120"/>
      <c r="D21" s="121"/>
      <c r="E21" s="27"/>
    </row>
    <row r="22" spans="2:8" ht="13" thickBot="1" x14ac:dyDescent="0.3">
      <c r="B22" s="116" t="s">
        <v>53</v>
      </c>
      <c r="C22" s="114" t="s">
        <v>221</v>
      </c>
      <c r="D22" s="123">
        <f>+D19+D12</f>
        <v>71064630.819999993</v>
      </c>
      <c r="E22" s="32"/>
      <c r="F22" s="106"/>
      <c r="G22" s="48"/>
      <c r="H22" s="99"/>
    </row>
    <row r="23" spans="2:8" ht="13" thickTop="1" x14ac:dyDescent="0.25">
      <c r="B23" s="113"/>
      <c r="C23" s="120"/>
      <c r="D23" s="121"/>
      <c r="E23" s="27"/>
      <c r="F23" s="106"/>
    </row>
    <row r="24" spans="2:8" x14ac:dyDescent="0.25">
      <c r="B24" s="116" t="s">
        <v>7</v>
      </c>
      <c r="C24" s="117"/>
      <c r="D24" s="118"/>
      <c r="E24" s="27"/>
      <c r="F24" s="106"/>
    </row>
    <row r="25" spans="2:8" x14ac:dyDescent="0.25">
      <c r="B25" s="116" t="s">
        <v>54</v>
      </c>
      <c r="C25" s="114"/>
      <c r="D25" s="124">
        <f>SUM(D26:D28)</f>
        <v>737800.84</v>
      </c>
      <c r="E25" s="27"/>
      <c r="F25" s="106"/>
    </row>
    <row r="26" spans="2:8" x14ac:dyDescent="0.25">
      <c r="B26" s="113" t="s">
        <v>25</v>
      </c>
      <c r="C26" s="120"/>
      <c r="D26" s="121">
        <v>444873.93</v>
      </c>
      <c r="E26" s="27"/>
      <c r="F26" s="106"/>
    </row>
    <row r="27" spans="2:8" ht="15" customHeight="1" x14ac:dyDescent="0.25">
      <c r="B27" s="113" t="s">
        <v>8</v>
      </c>
      <c r="C27" s="120"/>
      <c r="D27" s="121">
        <v>273898.77</v>
      </c>
      <c r="E27" s="79"/>
      <c r="F27" s="106"/>
    </row>
    <row r="28" spans="2:8" ht="15" customHeight="1" x14ac:dyDescent="0.25">
      <c r="B28" s="113" t="s">
        <v>65</v>
      </c>
      <c r="C28" s="120"/>
      <c r="D28" s="121">
        <v>19028.14</v>
      </c>
      <c r="E28" s="27"/>
      <c r="F28" s="106"/>
    </row>
    <row r="29" spans="2:8" ht="15" customHeight="1" x14ac:dyDescent="0.25">
      <c r="B29" s="113"/>
      <c r="C29" s="120"/>
      <c r="D29" s="121"/>
      <c r="E29" s="27"/>
      <c r="F29" s="106"/>
    </row>
    <row r="30" spans="2:8" ht="15" customHeight="1" x14ac:dyDescent="0.25">
      <c r="B30" s="116" t="s">
        <v>26</v>
      </c>
      <c r="C30" s="120"/>
      <c r="D30" s="124">
        <f>SUM(D31:D33)</f>
        <v>13942335.82</v>
      </c>
      <c r="E30" s="27"/>
      <c r="F30" s="106"/>
    </row>
    <row r="31" spans="2:8" ht="15" customHeight="1" x14ac:dyDescent="0.25">
      <c r="B31" s="113" t="s">
        <v>218</v>
      </c>
      <c r="C31" s="120"/>
      <c r="D31" s="121">
        <v>13586032</v>
      </c>
      <c r="E31" s="27"/>
      <c r="F31" s="106"/>
    </row>
    <row r="32" spans="2:8" ht="15" customHeight="1" x14ac:dyDescent="0.25">
      <c r="B32" s="113" t="s">
        <v>66</v>
      </c>
      <c r="C32" s="120"/>
      <c r="D32" s="121">
        <v>331303.82</v>
      </c>
      <c r="E32" s="27"/>
      <c r="F32" s="106"/>
    </row>
    <row r="33" spans="2:10" ht="11.25" customHeight="1" x14ac:dyDescent="0.25">
      <c r="B33" s="113" t="s">
        <v>225</v>
      </c>
      <c r="C33" s="120"/>
      <c r="D33" s="121">
        <v>25000</v>
      </c>
      <c r="E33" s="27"/>
      <c r="F33" s="106"/>
    </row>
    <row r="34" spans="2:10" ht="11.25" customHeight="1" x14ac:dyDescent="0.25">
      <c r="B34" s="113"/>
      <c r="C34" s="120"/>
      <c r="D34" s="121"/>
      <c r="E34" s="27"/>
      <c r="F34" s="106"/>
    </row>
    <row r="35" spans="2:10" x14ac:dyDescent="0.25">
      <c r="B35" s="116" t="s">
        <v>55</v>
      </c>
      <c r="C35" s="114" t="s">
        <v>221</v>
      </c>
      <c r="D35" s="125">
        <f>+D30+D25</f>
        <v>14680136.66</v>
      </c>
      <c r="E35" s="32"/>
      <c r="F35" s="106"/>
    </row>
    <row r="36" spans="2:10" ht="7.5" customHeight="1" x14ac:dyDescent="0.25">
      <c r="B36" s="116"/>
      <c r="C36" s="114"/>
      <c r="D36" s="126"/>
      <c r="E36" s="32"/>
      <c r="F36" s="106"/>
    </row>
    <row r="37" spans="2:10" x14ac:dyDescent="0.25">
      <c r="B37" s="116" t="s">
        <v>9</v>
      </c>
      <c r="C37" s="120"/>
      <c r="D37" s="121"/>
      <c r="E37" s="27"/>
      <c r="F37" s="106"/>
    </row>
    <row r="38" spans="2:10" x14ac:dyDescent="0.25">
      <c r="B38" s="113" t="s">
        <v>10</v>
      </c>
      <c r="C38" s="120"/>
      <c r="D38" s="127">
        <v>53336449.57</v>
      </c>
      <c r="E38" s="27"/>
      <c r="F38" s="106"/>
    </row>
    <row r="39" spans="2:10" x14ac:dyDescent="0.25">
      <c r="B39" s="113" t="s">
        <v>203</v>
      </c>
      <c r="C39" s="120"/>
      <c r="D39" s="127">
        <v>645625.81999999995</v>
      </c>
      <c r="E39" s="27"/>
      <c r="F39" s="106"/>
    </row>
    <row r="40" spans="2:10" ht="12" customHeight="1" x14ac:dyDescent="0.25">
      <c r="B40" s="113" t="s">
        <v>67</v>
      </c>
      <c r="C40" s="120"/>
      <c r="D40" s="128">
        <v>2352737.2999999998</v>
      </c>
      <c r="E40" s="27"/>
      <c r="F40" s="106"/>
    </row>
    <row r="41" spans="2:10" ht="14.25" customHeight="1" x14ac:dyDescent="0.25">
      <c r="B41" s="113" t="s">
        <v>215</v>
      </c>
      <c r="C41" s="120"/>
      <c r="D41" s="121">
        <v>49681.47</v>
      </c>
      <c r="E41" s="27"/>
      <c r="F41" s="106"/>
    </row>
    <row r="42" spans="2:10" ht="0.75" customHeight="1" x14ac:dyDescent="0.25">
      <c r="B42" s="113" t="s">
        <v>213</v>
      </c>
      <c r="C42" s="120"/>
      <c r="D42" s="121">
        <v>0</v>
      </c>
      <c r="E42" s="27"/>
      <c r="F42" s="106">
        <f>D22-D35-D43</f>
        <v>0</v>
      </c>
    </row>
    <row r="43" spans="2:10" x14ac:dyDescent="0.25">
      <c r="B43" s="116" t="s">
        <v>56</v>
      </c>
      <c r="C43" s="114" t="s">
        <v>221</v>
      </c>
      <c r="D43" s="131">
        <f>SUM(D38:D42)</f>
        <v>56384494.159999996</v>
      </c>
      <c r="E43" s="27"/>
      <c r="F43" s="106"/>
      <c r="H43" s="80"/>
      <c r="I43" s="80"/>
      <c r="J43" s="80"/>
    </row>
    <row r="44" spans="2:10" ht="8.25" customHeight="1" x14ac:dyDescent="0.25">
      <c r="B44" s="116"/>
      <c r="C44" s="114"/>
      <c r="D44" s="126"/>
      <c r="E44" s="27"/>
      <c r="F44" s="106"/>
    </row>
    <row r="45" spans="2:10" ht="13" thickBot="1" x14ac:dyDescent="0.3">
      <c r="B45" s="116" t="s">
        <v>57</v>
      </c>
      <c r="C45" s="114" t="s">
        <v>221</v>
      </c>
      <c r="D45" s="129">
        <f>+D35+D43</f>
        <v>71064630.819999993</v>
      </c>
      <c r="E45" s="32"/>
      <c r="F45" s="106"/>
      <c r="G45" s="99">
        <f>D35+D43-D22</f>
        <v>0</v>
      </c>
      <c r="J45" s="40"/>
    </row>
    <row r="46" spans="2:10" ht="6" customHeight="1" thickTop="1" x14ac:dyDescent="0.25">
      <c r="B46" s="113"/>
      <c r="C46" s="114"/>
      <c r="D46" s="126"/>
      <c r="E46" s="32"/>
      <c r="F46" s="106"/>
    </row>
    <row r="47" spans="2:10" x14ac:dyDescent="0.25">
      <c r="B47" s="116" t="s">
        <v>27</v>
      </c>
      <c r="C47" s="114"/>
      <c r="D47" s="130">
        <v>10040</v>
      </c>
      <c r="E47" s="32"/>
      <c r="F47" s="106"/>
    </row>
    <row r="48" spans="2:10" x14ac:dyDescent="0.25">
      <c r="B48" s="116" t="s">
        <v>28</v>
      </c>
      <c r="C48" s="114"/>
      <c r="D48" s="131">
        <v>5546.7317599600001</v>
      </c>
      <c r="E48" s="32"/>
      <c r="F48" s="106"/>
      <c r="H48" s="105"/>
    </row>
    <row r="49" spans="2:6" ht="13" thickBot="1" x14ac:dyDescent="0.3">
      <c r="B49" s="33"/>
      <c r="C49" s="34"/>
      <c r="D49" s="108"/>
      <c r="E49" s="27"/>
      <c r="F49" s="106"/>
    </row>
    <row r="50" spans="2:6" x14ac:dyDescent="0.25">
      <c r="D50" s="109"/>
      <c r="E50" s="27"/>
      <c r="F50" s="106"/>
    </row>
    <row r="51" spans="2:6" ht="13" x14ac:dyDescent="0.3">
      <c r="B51" s="1" t="s">
        <v>47</v>
      </c>
      <c r="F51" s="106"/>
    </row>
    <row r="53" spans="2:6" x14ac:dyDescent="0.25">
      <c r="F53" s="40"/>
    </row>
    <row r="56" spans="2:6" x14ac:dyDescent="0.25">
      <c r="C56" s="13"/>
      <c r="D56" s="110"/>
      <c r="E56" s="14"/>
    </row>
    <row r="57" spans="2:6" ht="12.75" customHeight="1" x14ac:dyDescent="0.25">
      <c r="B57" s="35" t="s">
        <v>209</v>
      </c>
      <c r="C57" s="139" t="s">
        <v>31</v>
      </c>
      <c r="D57" s="139"/>
      <c r="E57" s="16"/>
    </row>
    <row r="58" spans="2:6" ht="13" x14ac:dyDescent="0.3">
      <c r="B58" s="35" t="s">
        <v>187</v>
      </c>
      <c r="C58" s="139" t="s">
        <v>58</v>
      </c>
      <c r="D58" s="139"/>
      <c r="E58" s="18"/>
    </row>
    <row r="59" spans="2:6" ht="13" x14ac:dyDescent="0.3">
      <c r="C59" s="19"/>
      <c r="D59" s="86"/>
      <c r="E59" s="18"/>
    </row>
    <row r="60" spans="2:6" ht="13" x14ac:dyDescent="0.3">
      <c r="C60" s="19"/>
      <c r="D60" s="86"/>
      <c r="E60" s="18"/>
    </row>
    <row r="61" spans="2:6" ht="13" x14ac:dyDescent="0.3">
      <c r="C61" s="19"/>
      <c r="D61" s="86"/>
      <c r="E61" s="18"/>
    </row>
    <row r="62" spans="2:6" ht="13" x14ac:dyDescent="0.3">
      <c r="B62" s="15"/>
      <c r="C62" s="19"/>
      <c r="D62" s="86"/>
      <c r="E62" s="18"/>
    </row>
    <row r="63" spans="2:6" ht="13" x14ac:dyDescent="0.3">
      <c r="B63" s="15"/>
      <c r="C63" s="19"/>
      <c r="D63" s="86"/>
      <c r="E63" s="18"/>
    </row>
    <row r="64" spans="2:6" ht="15" customHeight="1" x14ac:dyDescent="0.25">
      <c r="B64" s="35" t="s">
        <v>216</v>
      </c>
      <c r="C64" s="133"/>
      <c r="D64" s="132" t="s">
        <v>219</v>
      </c>
      <c r="E64" s="21"/>
    </row>
    <row r="65" spans="2:5" ht="21.75" customHeight="1" x14ac:dyDescent="0.25">
      <c r="B65" s="35" t="s">
        <v>210</v>
      </c>
      <c r="C65" s="133"/>
      <c r="D65" s="132" t="s">
        <v>220</v>
      </c>
      <c r="E65" s="21"/>
    </row>
  </sheetData>
  <mergeCells count="10">
    <mergeCell ref="B8:D8"/>
    <mergeCell ref="C57:D57"/>
    <mergeCell ref="C58:D58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abSelected="1" topLeftCell="B1" zoomScale="90" zoomScaleNormal="90" workbookViewId="0">
      <selection activeCell="B9" sqref="B9:E35"/>
    </sheetView>
  </sheetViews>
  <sheetFormatPr baseColWidth="10" defaultColWidth="11.453125" defaultRowHeight="12.5" x14ac:dyDescent="0.25"/>
  <cols>
    <col min="1" max="1" width="11.453125" style="26"/>
    <col min="2" max="2" width="73.7265625" style="26" customWidth="1"/>
    <col min="3" max="3" width="1.1796875" style="26" hidden="1" customWidth="1"/>
    <col min="4" max="4" width="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1" t="s">
        <v>62</v>
      </c>
      <c r="C3" s="141"/>
      <c r="D3" s="141"/>
      <c r="E3" s="141"/>
    </row>
    <row r="4" spans="2:5" ht="13" x14ac:dyDescent="0.3">
      <c r="B4" s="141" t="s">
        <v>0</v>
      </c>
      <c r="C4" s="141"/>
      <c r="D4" s="141"/>
      <c r="E4" s="141"/>
    </row>
    <row r="5" spans="2:5" ht="13" x14ac:dyDescent="0.25">
      <c r="B5" s="142" t="s">
        <v>50</v>
      </c>
      <c r="C5" s="142"/>
      <c r="D5" s="142"/>
      <c r="E5" s="142"/>
    </row>
    <row r="6" spans="2:5" ht="13" x14ac:dyDescent="0.25">
      <c r="B6" s="142" t="s">
        <v>51</v>
      </c>
      <c r="C6" s="142"/>
      <c r="D6" s="142"/>
      <c r="E6" s="142"/>
    </row>
    <row r="7" spans="2:5" x14ac:dyDescent="0.25">
      <c r="B7" s="140" t="s">
        <v>1</v>
      </c>
      <c r="C7" s="140"/>
      <c r="D7" s="140"/>
      <c r="E7" s="140"/>
    </row>
    <row r="8" spans="2:5" ht="13" x14ac:dyDescent="0.3">
      <c r="B8" s="141" t="s">
        <v>59</v>
      </c>
      <c r="C8" s="141"/>
      <c r="D8" s="141"/>
      <c r="E8" s="141"/>
    </row>
    <row r="9" spans="2:5" x14ac:dyDescent="0.25">
      <c r="B9" s="140" t="s">
        <v>224</v>
      </c>
      <c r="C9" s="140"/>
      <c r="D9" s="140"/>
      <c r="E9" s="140"/>
    </row>
    <row r="10" spans="2:5" ht="13" thickBot="1" x14ac:dyDescent="0.3">
      <c r="B10" s="138" t="s">
        <v>2</v>
      </c>
      <c r="C10" s="138"/>
      <c r="D10" s="138"/>
      <c r="E10" s="138"/>
    </row>
    <row r="11" spans="2:5" x14ac:dyDescent="0.25">
      <c r="B11" s="40"/>
      <c r="C11" s="40"/>
      <c r="D11" s="80"/>
      <c r="E11" s="80"/>
    </row>
    <row r="12" spans="2:5" ht="13" x14ac:dyDescent="0.3">
      <c r="B12" s="40"/>
      <c r="C12" s="29" t="s">
        <v>17</v>
      </c>
      <c r="D12" s="24"/>
      <c r="E12" s="104">
        <v>45107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3" t="s">
        <v>221</v>
      </c>
      <c r="E14" s="134">
        <f>+E15+E16</f>
        <v>2440148.5700000003</v>
      </c>
    </row>
    <row r="15" spans="2:5" ht="17.25" customHeight="1" x14ac:dyDescent="0.25">
      <c r="B15" s="40" t="s">
        <v>12</v>
      </c>
      <c r="C15" s="42" t="s">
        <v>69</v>
      </c>
      <c r="D15" s="84"/>
      <c r="E15" s="100">
        <v>326849.31</v>
      </c>
    </row>
    <row r="16" spans="2:5" x14ac:dyDescent="0.25">
      <c r="B16" s="40" t="s">
        <v>68</v>
      </c>
      <c r="C16" s="42">
        <v>17</v>
      </c>
      <c r="D16" s="84"/>
      <c r="E16" s="100">
        <v>2113299.2600000002</v>
      </c>
    </row>
    <row r="17" spans="2:10" ht="6.75" customHeight="1" x14ac:dyDescent="0.25">
      <c r="B17" s="40"/>
      <c r="C17" s="40"/>
      <c r="D17" s="80"/>
      <c r="E17" s="100"/>
    </row>
    <row r="18" spans="2:10" ht="13" x14ac:dyDescent="0.3">
      <c r="B18" s="43" t="s">
        <v>13</v>
      </c>
      <c r="C18" s="41"/>
      <c r="D18" s="73"/>
      <c r="E18" s="136">
        <f>SUM(E19:E21)</f>
        <v>628212.35</v>
      </c>
    </row>
    <row r="19" spans="2:10" ht="17.25" customHeight="1" x14ac:dyDescent="0.25">
      <c r="B19" s="44" t="s">
        <v>14</v>
      </c>
      <c r="C19" s="42">
        <v>18</v>
      </c>
      <c r="D19" s="84"/>
      <c r="E19" s="100">
        <v>13269.93</v>
      </c>
    </row>
    <row r="20" spans="2:10" ht="18" customHeight="1" x14ac:dyDescent="0.25">
      <c r="B20" s="40" t="s">
        <v>15</v>
      </c>
      <c r="C20" s="45">
        <v>20</v>
      </c>
      <c r="D20" s="85"/>
      <c r="E20" s="100">
        <v>519445.33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85"/>
      <c r="E21" s="100">
        <v>95497.09</v>
      </c>
      <c r="I21" s="46"/>
      <c r="J21" s="46"/>
    </row>
    <row r="22" spans="2:10" ht="9" customHeight="1" x14ac:dyDescent="0.25">
      <c r="B22" s="40"/>
      <c r="C22" s="40"/>
      <c r="D22" s="80"/>
      <c r="E22" s="80"/>
      <c r="I22" s="46"/>
      <c r="J22" s="46"/>
    </row>
    <row r="23" spans="2:10" ht="15" customHeight="1" x14ac:dyDescent="0.3">
      <c r="B23" s="41" t="s">
        <v>18</v>
      </c>
      <c r="C23" s="41"/>
      <c r="D23" s="73" t="s">
        <v>221</v>
      </c>
      <c r="E23" s="136">
        <f>+E14-E18</f>
        <v>1811936.2200000002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85"/>
      <c r="E24" s="100">
        <v>492840.25</v>
      </c>
      <c r="H24" s="48"/>
      <c r="I24" s="46"/>
      <c r="J24" s="46"/>
    </row>
    <row r="25" spans="2:10" ht="18.75" customHeight="1" x14ac:dyDescent="0.25">
      <c r="B25" s="26" t="s">
        <v>222</v>
      </c>
      <c r="C25" s="28">
        <v>22</v>
      </c>
      <c r="D25" s="28"/>
      <c r="E25" s="100">
        <f>21058.8-134.62</f>
        <v>20924.18</v>
      </c>
      <c r="H25" s="47"/>
      <c r="I25" s="46"/>
      <c r="J25" s="46"/>
    </row>
    <row r="26" spans="2:10" ht="13" x14ac:dyDescent="0.3">
      <c r="B26" s="41" t="s">
        <v>34</v>
      </c>
      <c r="C26" s="41"/>
      <c r="D26" s="73" t="s">
        <v>221</v>
      </c>
      <c r="E26" s="136">
        <f>+E23-E24+E25</f>
        <v>1340020.1500000001</v>
      </c>
      <c r="G26" s="111"/>
    </row>
    <row r="27" spans="2:10" ht="22.5" customHeight="1" x14ac:dyDescent="0.3">
      <c r="B27" s="41" t="s">
        <v>35</v>
      </c>
      <c r="C27" s="41"/>
      <c r="D27" s="73"/>
      <c r="E27" s="73"/>
    </row>
    <row r="28" spans="2:10" ht="15.75" customHeight="1" x14ac:dyDescent="0.3">
      <c r="B28" s="40" t="s">
        <v>201</v>
      </c>
      <c r="C28" s="41"/>
      <c r="D28" s="73"/>
      <c r="E28" s="80">
        <v>0</v>
      </c>
    </row>
    <row r="29" spans="2:10" ht="0.75" customHeight="1" x14ac:dyDescent="0.3">
      <c r="B29" s="40"/>
      <c r="C29" s="41"/>
      <c r="D29" s="73"/>
      <c r="E29" s="73"/>
    </row>
    <row r="30" spans="2:10" ht="15.75" customHeight="1" thickBot="1" x14ac:dyDescent="0.35">
      <c r="B30" s="41" t="s">
        <v>16</v>
      </c>
      <c r="C30" s="41"/>
      <c r="D30" s="73" t="s">
        <v>221</v>
      </c>
      <c r="E30" s="135">
        <f>E26+E28</f>
        <v>1340020.1500000001</v>
      </c>
      <c r="F30" s="48"/>
      <c r="G30" s="48"/>
    </row>
    <row r="31" spans="2:10" ht="21.5" thickTop="1" x14ac:dyDescent="0.3">
      <c r="B31" s="83" t="s">
        <v>196</v>
      </c>
      <c r="C31" s="81"/>
      <c r="D31" s="86"/>
      <c r="E31" s="86">
        <f>E35</f>
        <v>133.4681424302789</v>
      </c>
    </row>
    <row r="32" spans="2:10" ht="13" thickBot="1" x14ac:dyDescent="0.3">
      <c r="B32" s="49"/>
      <c r="C32" s="49"/>
      <c r="D32" s="80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0">
        <f>E26/E36</f>
        <v>133.4681424302789</v>
      </c>
    </row>
    <row r="36" spans="2:13" x14ac:dyDescent="0.25">
      <c r="B36" s="26" t="s">
        <v>72</v>
      </c>
      <c r="E36" s="112">
        <v>10040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39" t="s">
        <v>31</v>
      </c>
      <c r="D44" s="139"/>
      <c r="E44" s="139"/>
      <c r="F44" s="17"/>
      <c r="G44" s="17"/>
      <c r="H44" s="17"/>
    </row>
    <row r="45" spans="2:13" ht="13" x14ac:dyDescent="0.3">
      <c r="B45" s="35" t="s">
        <v>186</v>
      </c>
      <c r="C45" s="139" t="s">
        <v>58</v>
      </c>
      <c r="D45" s="139"/>
      <c r="E45" s="139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32"/>
      <c r="F50" s="20"/>
      <c r="G50" s="15"/>
      <c r="H50" s="15"/>
      <c r="I50" s="143"/>
      <c r="J50" s="143"/>
      <c r="K50" s="143"/>
      <c r="L50" s="143"/>
      <c r="M50" s="143"/>
    </row>
    <row r="51" spans="2:13" ht="12.75" customHeight="1" x14ac:dyDescent="0.25">
      <c r="B51" s="35" t="s">
        <v>217</v>
      </c>
      <c r="C51" s="133"/>
      <c r="D51" s="133"/>
      <c r="E51" s="132" t="s">
        <v>219</v>
      </c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33"/>
      <c r="D52" s="133"/>
      <c r="E52" s="132" t="s">
        <v>220</v>
      </c>
      <c r="F52" s="22"/>
      <c r="G52" s="22"/>
      <c r="H52" s="22"/>
      <c r="I52" s="22"/>
      <c r="J52" s="22"/>
      <c r="K52" s="22"/>
      <c r="L52" s="15"/>
      <c r="M52" s="15"/>
    </row>
  </sheetData>
  <mergeCells count="11">
    <mergeCell ref="I50:M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5" t="s">
        <v>62</v>
      </c>
      <c r="B3" s="145"/>
      <c r="C3" s="145"/>
      <c r="D3" s="145"/>
      <c r="E3" s="145"/>
      <c r="F3" s="145"/>
      <c r="G3" s="145"/>
    </row>
    <row r="4" spans="1:14" x14ac:dyDescent="0.3">
      <c r="A4" s="141" t="s">
        <v>0</v>
      </c>
      <c r="B4" s="141"/>
      <c r="C4" s="141"/>
      <c r="D4" s="141"/>
      <c r="E4" s="141"/>
      <c r="F4" s="141"/>
      <c r="G4" s="141"/>
    </row>
    <row r="5" spans="1:14" ht="15" customHeight="1" x14ac:dyDescent="0.3">
      <c r="A5" s="142" t="s">
        <v>50</v>
      </c>
      <c r="B5" s="142"/>
      <c r="C5" s="142"/>
      <c r="D5" s="142"/>
      <c r="E5" s="142"/>
      <c r="F5" s="142"/>
      <c r="G5" s="142"/>
    </row>
    <row r="6" spans="1:14" ht="15" customHeight="1" x14ac:dyDescent="0.3">
      <c r="A6" s="142" t="s">
        <v>51</v>
      </c>
      <c r="B6" s="142"/>
      <c r="C6" s="142"/>
      <c r="D6" s="142"/>
      <c r="E6" s="142"/>
      <c r="F6" s="142"/>
      <c r="G6" s="142"/>
    </row>
    <row r="7" spans="1:14" x14ac:dyDescent="0.3">
      <c r="A7" s="140" t="s">
        <v>1</v>
      </c>
      <c r="B7" s="140"/>
      <c r="C7" s="140"/>
      <c r="D7" s="140"/>
      <c r="E7" s="140"/>
      <c r="F7" s="140"/>
      <c r="G7" s="140"/>
    </row>
    <row r="8" spans="1:14" x14ac:dyDescent="0.3">
      <c r="A8" s="145" t="s">
        <v>60</v>
      </c>
      <c r="B8" s="145"/>
      <c r="C8" s="145"/>
      <c r="D8" s="145"/>
      <c r="E8" s="145"/>
      <c r="F8" s="145"/>
      <c r="G8" s="145"/>
    </row>
    <row r="9" spans="1:14" x14ac:dyDescent="0.3">
      <c r="A9" s="140" t="s">
        <v>198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14.5" thickBot="1" x14ac:dyDescent="0.35">
      <c r="A10" s="138" t="s">
        <v>2</v>
      </c>
      <c r="B10" s="138"/>
      <c r="C10" s="138"/>
      <c r="D10" s="138"/>
      <c r="E10" s="138"/>
      <c r="F10" s="138"/>
      <c r="G10" s="138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2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75">
        <v>225756.04</v>
      </c>
      <c r="F29" s="75"/>
      <c r="G29" s="55">
        <f t="shared" si="3"/>
        <v>225756.04</v>
      </c>
    </row>
    <row r="30" spans="1:11" x14ac:dyDescent="0.3">
      <c r="A30" s="26" t="s">
        <v>175</v>
      </c>
      <c r="D30" s="75">
        <v>321053.83</v>
      </c>
      <c r="E30" s="75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1">
        <f t="shared" si="3"/>
        <v>7025445.29</v>
      </c>
      <c r="H31" s="78"/>
    </row>
    <row r="32" spans="1:11" x14ac:dyDescent="0.3">
      <c r="G32" s="78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44" t="s">
        <v>190</v>
      </c>
      <c r="D40" s="144"/>
      <c r="E40" s="144"/>
      <c r="F40" s="144"/>
      <c r="G40" s="144"/>
    </row>
    <row r="41" spans="1:12" ht="15" customHeight="1" x14ac:dyDescent="0.3">
      <c r="A41" s="2" t="s">
        <v>188</v>
      </c>
      <c r="C41" s="144" t="s">
        <v>191</v>
      </c>
      <c r="D41" s="144"/>
      <c r="E41" s="144"/>
      <c r="F41" s="144"/>
      <c r="G41" s="144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3"/>
      <c r="I47" s="143"/>
      <c r="J47" s="143"/>
      <c r="K47" s="143"/>
      <c r="L47" s="143"/>
    </row>
    <row r="48" spans="1:12" ht="15" customHeight="1" x14ac:dyDescent="0.3">
      <c r="A48" s="2" t="s">
        <v>29</v>
      </c>
      <c r="C48" s="144" t="s">
        <v>192</v>
      </c>
      <c r="D48" s="144"/>
      <c r="E48" s="144"/>
      <c r="F48" s="144"/>
      <c r="G48" s="144"/>
      <c r="I48" s="17"/>
      <c r="J48" s="17"/>
      <c r="K48" s="17"/>
      <c r="L48" s="17"/>
    </row>
    <row r="49" spans="1:12" ht="15" customHeight="1" x14ac:dyDescent="0.3">
      <c r="A49" s="2" t="s">
        <v>189</v>
      </c>
      <c r="C49" s="144" t="s">
        <v>193</v>
      </c>
      <c r="D49" s="144"/>
      <c r="E49" s="144"/>
      <c r="F49" s="144"/>
      <c r="G49" s="144"/>
      <c r="H49" s="22"/>
      <c r="I49" s="22"/>
      <c r="J49" s="22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5" t="s">
        <v>62</v>
      </c>
      <c r="B3" s="145"/>
      <c r="C3" s="145"/>
      <c r="D3" s="145"/>
      <c r="E3" s="145"/>
      <c r="F3" s="145"/>
    </row>
    <row r="4" spans="1:12" x14ac:dyDescent="0.3">
      <c r="A4" s="141" t="s">
        <v>0</v>
      </c>
      <c r="B4" s="141"/>
      <c r="C4" s="141"/>
      <c r="D4" s="141"/>
      <c r="E4" s="141"/>
      <c r="F4" s="141"/>
    </row>
    <row r="5" spans="1:12" x14ac:dyDescent="0.3">
      <c r="A5" s="141" t="s">
        <v>50</v>
      </c>
      <c r="B5" s="141"/>
      <c r="C5" s="141"/>
      <c r="D5" s="141"/>
      <c r="E5" s="141"/>
      <c r="F5" s="141"/>
    </row>
    <row r="6" spans="1:12" ht="14.25" customHeight="1" x14ac:dyDescent="0.3">
      <c r="A6" s="141" t="s">
        <v>51</v>
      </c>
      <c r="B6" s="141"/>
      <c r="C6" s="141"/>
      <c r="D6" s="141"/>
      <c r="E6" s="141"/>
      <c r="F6" s="141"/>
      <c r="G6" s="64"/>
      <c r="H6" s="64"/>
      <c r="I6" s="64"/>
    </row>
    <row r="7" spans="1:12" x14ac:dyDescent="0.3">
      <c r="A7" s="140" t="s">
        <v>1</v>
      </c>
      <c r="B7" s="140"/>
      <c r="C7" s="140"/>
      <c r="D7" s="140"/>
      <c r="E7" s="140"/>
      <c r="F7" s="140"/>
    </row>
    <row r="8" spans="1:12" x14ac:dyDescent="0.3">
      <c r="A8" s="145" t="s">
        <v>61</v>
      </c>
      <c r="B8" s="145"/>
      <c r="C8" s="145"/>
      <c r="D8" s="145"/>
      <c r="E8" s="145"/>
      <c r="F8" s="145"/>
    </row>
    <row r="9" spans="1:12" ht="17.25" customHeight="1" x14ac:dyDescent="0.3">
      <c r="A9" s="140" t="s">
        <v>207</v>
      </c>
      <c r="B9" s="140"/>
      <c r="C9" s="140"/>
      <c r="D9" s="140"/>
      <c r="E9" s="140"/>
      <c r="F9" s="140"/>
      <c r="G9" s="26"/>
      <c r="H9" s="26"/>
      <c r="I9" s="26"/>
    </row>
    <row r="10" spans="1:12" ht="17.25" customHeight="1" thickBot="1" x14ac:dyDescent="0.35">
      <c r="A10" s="138" t="s">
        <v>2</v>
      </c>
      <c r="B10" s="138"/>
      <c r="C10" s="138"/>
      <c r="D10" s="138"/>
      <c r="E10" s="138"/>
      <c r="F10" s="138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87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88">
        <v>2159.75</v>
      </c>
      <c r="G15" s="89"/>
      <c r="H15" s="90"/>
      <c r="I15" s="90"/>
      <c r="J15" s="91"/>
    </row>
    <row r="16" spans="1:12" x14ac:dyDescent="0.3">
      <c r="A16" s="5" t="s">
        <v>178</v>
      </c>
      <c r="C16" s="59">
        <v>16303.039999999997</v>
      </c>
      <c r="E16" s="88">
        <v>63891.99</v>
      </c>
      <c r="G16" s="89"/>
      <c r="H16" s="90"/>
      <c r="I16" s="90"/>
      <c r="J16" s="91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89"/>
      <c r="H17" s="90"/>
      <c r="I17" s="90"/>
      <c r="J17" s="91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89"/>
      <c r="H18" s="90"/>
      <c r="I18" s="90"/>
      <c r="J18" s="91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89"/>
      <c r="H19" s="90"/>
      <c r="I19" s="90"/>
      <c r="J19" s="91"/>
    </row>
    <row r="20" spans="1:10" ht="13.5" customHeight="1" x14ac:dyDescent="0.3">
      <c r="A20" s="5" t="s">
        <v>182</v>
      </c>
      <c r="C20" s="59">
        <v>-81027.3</v>
      </c>
      <c r="E20" s="92">
        <v>-38016.159999999996</v>
      </c>
      <c r="H20" s="90"/>
      <c r="I20" s="90"/>
      <c r="J20" s="90"/>
    </row>
    <row r="21" spans="1:10" ht="15.75" customHeight="1" x14ac:dyDescent="0.3">
      <c r="A21" s="8" t="s">
        <v>49</v>
      </c>
      <c r="C21" s="74">
        <f>SUM(C15:C20)</f>
        <v>155166.59999999998</v>
      </c>
      <c r="E21" s="74">
        <f>SUM(E15:E20)</f>
        <v>381070.56</v>
      </c>
      <c r="H21" s="90"/>
      <c r="I21" s="90"/>
      <c r="J21" s="90"/>
    </row>
    <row r="22" spans="1:10" ht="13.5" customHeight="1" x14ac:dyDescent="0.3">
      <c r="B22" s="4"/>
      <c r="C22" s="4"/>
      <c r="D22" s="4"/>
      <c r="E22" s="4"/>
      <c r="F22" s="4"/>
      <c r="G22" s="89"/>
      <c r="J22" s="90"/>
    </row>
    <row r="23" spans="1:10" x14ac:dyDescent="0.3">
      <c r="A23" s="8" t="s">
        <v>42</v>
      </c>
      <c r="J23" s="90"/>
    </row>
    <row r="24" spans="1:10" x14ac:dyDescent="0.3">
      <c r="A24" s="5" t="s">
        <v>183</v>
      </c>
      <c r="B24" s="9"/>
      <c r="C24" s="103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77">
        <f>SUM(C24)</f>
        <v>-5017916.9099999992</v>
      </c>
      <c r="E25" s="77">
        <f>SUM(E24)</f>
        <v>-7957519.9100000001</v>
      </c>
      <c r="H25" s="93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0"/>
      <c r="I27" s="90"/>
      <c r="J27" s="90"/>
    </row>
    <row r="28" spans="1:10" x14ac:dyDescent="0.3">
      <c r="A28" s="5" t="s">
        <v>184</v>
      </c>
      <c r="C28" s="59">
        <v>2680010</v>
      </c>
      <c r="E28" s="88">
        <v>4035000</v>
      </c>
      <c r="H28" s="90"/>
      <c r="I28" s="90"/>
      <c r="J28" s="90"/>
    </row>
    <row r="29" spans="1:10" x14ac:dyDescent="0.3">
      <c r="A29" s="5" t="s">
        <v>194</v>
      </c>
      <c r="B29" s="4"/>
      <c r="C29" s="59">
        <v>2500000.0000000005</v>
      </c>
      <c r="D29" s="4"/>
      <c r="E29" s="102">
        <v>4000000</v>
      </c>
      <c r="F29" s="4"/>
      <c r="G29" s="94"/>
      <c r="H29" s="90"/>
      <c r="I29" s="90"/>
      <c r="J29" s="90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94"/>
      <c r="H30" s="90"/>
      <c r="I30" s="90"/>
      <c r="J30" s="90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94"/>
      <c r="H31" s="90"/>
      <c r="I31" s="90"/>
      <c r="J31" s="90"/>
    </row>
    <row r="32" spans="1:10" x14ac:dyDescent="0.3">
      <c r="A32" s="8" t="s">
        <v>199</v>
      </c>
      <c r="C32" s="74">
        <f>SUM(C28:C31)</f>
        <v>4765545.63</v>
      </c>
      <c r="E32" s="74">
        <f>SUM(E28:E31)</f>
        <v>8011641.0300000003</v>
      </c>
      <c r="H32" s="36"/>
      <c r="I32" s="90"/>
      <c r="J32" s="90"/>
    </row>
    <row r="33" spans="1:14" x14ac:dyDescent="0.3">
      <c r="H33" s="90"/>
      <c r="I33" s="90"/>
      <c r="J33" s="90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95">
        <f>+E32+E25+E21</f>
        <v>435191.68000000011</v>
      </c>
      <c r="F34" s="4"/>
      <c r="H34" s="90"/>
      <c r="I34" s="90"/>
      <c r="J34" s="90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0"/>
      <c r="I35" s="90"/>
      <c r="J35" s="90"/>
    </row>
    <row r="36" spans="1:14" x14ac:dyDescent="0.3">
      <c r="A36" s="8" t="s">
        <v>208</v>
      </c>
      <c r="B36" s="4">
        <v>6</v>
      </c>
      <c r="C36" s="74">
        <f>SUM(C34:C35)</f>
        <v>337987.00000000064</v>
      </c>
      <c r="D36" s="4"/>
      <c r="E36" s="74">
        <f>SUM(E34:E35)</f>
        <v>435191.68000000011</v>
      </c>
      <c r="F36" s="4"/>
      <c r="G36" s="96"/>
      <c r="H36" s="97"/>
      <c r="I36" s="97"/>
      <c r="J36" s="90"/>
    </row>
    <row r="37" spans="1:14" ht="11.25" customHeight="1" x14ac:dyDescent="0.3">
      <c r="B37" s="4"/>
      <c r="C37" s="4"/>
      <c r="D37" s="4"/>
      <c r="E37" s="4"/>
      <c r="F37" s="4"/>
      <c r="G37" s="89"/>
      <c r="H37" s="90"/>
      <c r="I37" s="76"/>
      <c r="J37" s="90"/>
    </row>
    <row r="38" spans="1:14" ht="14.5" thickBot="1" x14ac:dyDescent="0.35">
      <c r="A38" s="11"/>
      <c r="B38" s="12"/>
      <c r="C38" s="12"/>
      <c r="D38" s="12"/>
      <c r="E38" s="98"/>
      <c r="H38" s="58"/>
      <c r="I38" s="76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44" t="s">
        <v>31</v>
      </c>
      <c r="C45" s="144"/>
      <c r="D45" s="144"/>
      <c r="E45" s="144"/>
      <c r="F45" s="144"/>
      <c r="G45" s="17"/>
      <c r="H45" s="17"/>
      <c r="I45" s="17"/>
    </row>
    <row r="46" spans="1:14" x14ac:dyDescent="0.3">
      <c r="A46" s="2" t="s">
        <v>188</v>
      </c>
      <c r="B46" s="144" t="s">
        <v>58</v>
      </c>
      <c r="C46" s="144"/>
      <c r="D46" s="144"/>
      <c r="E46" s="144"/>
      <c r="F46" s="144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3"/>
      <c r="K49" s="143"/>
      <c r="L49" s="143"/>
      <c r="M49" s="143"/>
      <c r="N49" s="143"/>
    </row>
    <row r="50" spans="1:14" ht="21" customHeight="1" x14ac:dyDescent="0.3">
      <c r="A50" s="2" t="s">
        <v>29</v>
      </c>
      <c r="B50" s="144" t="s">
        <v>44</v>
      </c>
      <c r="C50" s="144"/>
      <c r="D50" s="144"/>
      <c r="E50" s="144"/>
      <c r="F50" s="144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44" t="s">
        <v>45</v>
      </c>
      <c r="C51" s="144"/>
      <c r="D51" s="144"/>
      <c r="E51" s="144"/>
      <c r="F51" s="144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2023-07-04T15:37:20Z</cp:lastPrinted>
  <dcterms:created xsi:type="dcterms:W3CDTF">2018-07-04T16:50:20Z</dcterms:created>
  <dcterms:modified xsi:type="dcterms:W3CDTF">2023-07-21T14:29:11Z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