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960B1CBD-850A-4A73-9D1C-40535FC1ED54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F215" i="10" l="1"/>
  <c r="H56" i="11"/>
  <c r="E215" i="10"/>
  <c r="L215" i="10" l="1"/>
  <c r="K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M215" i="10" s="1"/>
  <c r="G185" i="10"/>
  <c r="G215" i="10" s="1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36" i="10"/>
  <c r="L136" i="10"/>
  <c r="K136" i="10"/>
  <c r="G136" i="10"/>
  <c r="F136" i="10"/>
  <c r="E136" i="10"/>
  <c r="G122" i="10"/>
  <c r="M121" i="10"/>
  <c r="L121" i="10"/>
  <c r="K121" i="10"/>
  <c r="F121" i="10"/>
  <c r="E121" i="10"/>
  <c r="G120" i="10"/>
  <c r="G119" i="10"/>
  <c r="G121" i="10" s="1"/>
  <c r="M118" i="10"/>
  <c r="L118" i="10"/>
  <c r="K118" i="10"/>
  <c r="F118" i="10"/>
  <c r="E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18" i="10" s="1"/>
  <c r="G105" i="10"/>
  <c r="G104" i="10"/>
  <c r="G103" i="10"/>
  <c r="G102" i="10"/>
  <c r="G101" i="10"/>
  <c r="G100" i="10"/>
  <c r="G99" i="10"/>
  <c r="G96" i="10"/>
  <c r="G95" i="10"/>
  <c r="M92" i="10"/>
  <c r="L92" i="10"/>
  <c r="K92" i="10"/>
  <c r="G92" i="10"/>
  <c r="F92" i="10"/>
  <c r="E92" i="10"/>
  <c r="M74" i="10"/>
  <c r="L74" i="10"/>
  <c r="K74" i="10"/>
  <c r="G74" i="10"/>
  <c r="F74" i="10"/>
  <c r="E74" i="10"/>
  <c r="M70" i="10"/>
  <c r="L70" i="10"/>
  <c r="K70" i="10"/>
  <c r="G70" i="10"/>
  <c r="F70" i="10"/>
  <c r="E70" i="10"/>
  <c r="G65" i="10"/>
  <c r="M61" i="10"/>
  <c r="L61" i="10"/>
  <c r="K61" i="10"/>
  <c r="G61" i="10"/>
  <c r="F61" i="10"/>
  <c r="E61" i="10"/>
  <c r="G60" i="10"/>
  <c r="G55" i="10"/>
  <c r="G54" i="10"/>
  <c r="M49" i="10"/>
  <c r="L49" i="10"/>
  <c r="K49" i="10"/>
  <c r="G49" i="10"/>
  <c r="F49" i="10"/>
  <c r="E49" i="10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I38" i="2" l="1"/>
  <c r="I43" i="2" l="1"/>
  <c r="I44" i="2" s="1"/>
  <c r="I53" i="2" s="1"/>
  <c r="I62" i="2" s="1"/>
  <c r="H30" i="3" l="1"/>
  <c r="J30" i="11" l="1"/>
  <c r="J17" i="11"/>
  <c r="J21" i="11" s="1"/>
  <c r="J32" i="11" s="1"/>
  <c r="J44" i="11" s="1"/>
  <c r="J16" i="11"/>
  <c r="J52" i="11" l="1"/>
  <c r="H50" i="3" l="1"/>
  <c r="H70" i="3"/>
  <c r="H101" i="3"/>
  <c r="H108" i="3"/>
  <c r="H117" i="3"/>
  <c r="H126" i="3"/>
  <c r="H129" i="3"/>
  <c r="H130" i="3" s="1"/>
  <c r="H136" i="3"/>
  <c r="E108" i="3" l="1"/>
  <c r="E136" i="3" l="1"/>
  <c r="E70" i="3" l="1"/>
  <c r="E130" i="3" l="1"/>
  <c r="E117" i="3" l="1"/>
  <c r="E50" i="3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<sst xmlns="http://schemas.openxmlformats.org/spreadsheetml/2006/main" count="664" uniqueCount="340">
  <si>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</si>
  <si>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</si>
  <si>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</si>
  <si>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</si>
  <si>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</si>
  <si>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</si>
  <si>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</si>
  <si>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</si>
  <si>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</si>
  <si>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</si>
  <si>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</si>
  <si>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</si>
  <si>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</si>
  <si>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</si>
  <si>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</si>
  <si>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</si>
  <si>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</si>
  <si>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</si>
  <si>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</si>
  <si>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</si>
  <si>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</si>
  <si>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</si>
  <si>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</si>
  <si>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</si>
  <si>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</si>
  <si>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</si>
  <si>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</si>
  <si>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</si>
  <si>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</si>
  <si>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</si>
  <si>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</si>
  <si>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</si>
  <si>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</si>
  <si>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</si>
  <si>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</si>
  <si>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</si>
  <si>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</si>
  <si>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</si>
  <si>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</si>
  <si>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</si>
  <si>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</si>
  <si>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</si>
  <si>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</si>
  <si>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</si>
  <si>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</si>
  <si>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</si>
  <si>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</si>
  <si>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</si>
  <si>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</si>
  <si>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</si>
  <si>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</si>
  <si>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</si>
  <si>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</si>
  <si>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</si>
  <si>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</si>
  <si>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</si>
  <si>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</si>
  <si>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</si>
  <si>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</si>
  <si>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</si>
  <si>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</si>
  <si>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</si>
  <si>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</si>
  <si>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</si>
  <si>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</si>
  <si>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</si>
  <si>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</si>
  <si>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</si>
  <si>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</si>
  <si>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</si>
  <si>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</si>
  <si>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</si>
  <si>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</si>
  <si>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</si>
  <si>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</si>
  <si>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</si>
  <si>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</si>
  <si>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</si>
  <si>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</si>
  <si>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</si>
  <si>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</si>
  <si>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</si>
  <si>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</si>
  <si>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</si>
  <si>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</si>
  <si>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</si>
  <si>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</si>
  <si>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</si>
  <si>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</si>
  <si>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</si>
  <si>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</si>
  <si>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</si>
  <si>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</si>
  <si>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</si>
  <si>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</si>
  <si>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</si>
  <si>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</si>
  <si>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</si>
  <si>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</si>
  <si>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</si>
  <si>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</si>
  <si>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</si>
  <si>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</si>
  <si>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</si>
  <si>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</si>
  <si>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</si>
  <si>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</si>
  <si>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</si>
  <si>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</si>
  <si>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</si>
  <si>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</si>
  <si>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</si>
  <si>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</si>
  <si>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</si>
  <si>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</si>
  <si>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</si>
  <si>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</si>
  <si>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</si>
  <si>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</si>
  <si>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</si>
  <si>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</si>
  <si>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</si>
  <si>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</si>
  <si>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</si>
  <si>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</si>
  <si>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</si>
  <si>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</si>
  <si>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</si>
  <si>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</si>
  <si>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</si>
  <si>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</si>
  <si>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</si>
  <si>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</si>
  <si>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</si>
  <si>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</si>
  <si>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</si>
  <si>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</si>
  <si>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</si>
  <si>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</si>
  <si>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</si>
  <si>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</si>
  <si>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</si>
  <si>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</si>
  <si>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</si>
  <si>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</si>
  <si>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</si>
  <si>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</si>
  <si>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</si>
  <si>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</si>
  <si>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</si>
  <si>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</si>
  <si>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</si>
  <si>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</si>
  <si>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</si>
  <si>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</si>
  <si>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</si>
  <si>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</si>
  <si>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</si>
  <si>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</si>
  <si>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</si>
  <si>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</si>
  <si>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</si>
  <si>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</si>
  <si>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</si>
  <si>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</si>
  <si>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</si>
  <si>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</si>
  <si>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</si>
  <si>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</si>
  <si>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</si>
  <si>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</si>
  <si>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</si>
  <si>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</si>
  <si>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</si>
  <si>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</si>
  <si>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</si>
  <si>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</si>
  <si>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</si>
  <si>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</si>
  <si>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</si>
  <si>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</si>
  <si>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</si>
  <si>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</si>
  <si>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</si>
  <si>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</si>
  <si>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</si>
  <si>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</si>
  <si>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</si>
  <si>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</si>
  <si>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</si>
  <si>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</si>
  <si>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</si>
  <si>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</si>
  <si>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</si>
  <si>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</si>
  <si>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</si>
  <si>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</si>
  <si>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</si>
  <si>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</si>
  <si>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</si>
  <si>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</si>
  <si>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</si>
  <si>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</si>
  <si>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</si>
  <si>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</si>
  <si>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</si>
  <si>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</si>
  <si>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</si>
  <si>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</si>
  <si>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</si>
  <si>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</si>
  <si>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</si>
  <si>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</si>
  <si>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</si>
  <si>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</si>
  <si>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</si>
  <si>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</si>
  <si>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</si>
  <si>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</si>
  <si>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</si>
  <si>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</si>
  <si>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</si>
  <si>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</si>
  <si>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</si>
  <si>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</si>
  <si>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</si>
  <si>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</si>
  <si>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</si>
  <si>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</si>
  <si>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</si>
  <si>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</si>
  <si>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</si>
  <si>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</si>
  <si>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</si>
  <si>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</si>
  <si>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</si>
  <si>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</si>
  <si>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</si>
  <si>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</si>
  <si>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</si>
  <si>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</si>
  <si>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</si>
  <si>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</si>
  <si>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</si>
  <si>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</si>
  <si>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</si>
  <si>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</si>
  <si>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</si>
  <si>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</si>
  <si>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</si>
  <si>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</si>
  <si>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</si>
  <si>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</si>
  <si>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</si>
  <si>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</si>
  <si>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</si>
  <si>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</si>
  <si>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</si>
  <si>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</si>
  <si>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</si>
  <si>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</si>
  <si>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</si>
  <si>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</si>
  <si>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</si>
  <si>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</si>
  <si>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</si>
  <si>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</si>
  <si>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</si>
  <si>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</si>
  <si>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</si>
  <si>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</si>
  <si>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</si>
  <si>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</si>
  <si>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</si>
  <si>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</si>
  <si>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</si>
  <si>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</si>
  <si>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</si>
  <si>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</si>
  <si>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</si>
  <si>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</si>
  <si>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</si>
  <si>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</si>
  <si>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</si>
  <si>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</si>
  <si>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</si>
  <si>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</si>
  <si>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</si>
  <si>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</si>
  <si>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</si>
  <si>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</si>
  <si>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</si>
  <si>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</si>
  <si>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</si>
  <si>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</si>
  <si>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</si>
  <si>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</si>
  <si>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</si>
  <si>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</si>
  <si>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</si>
  <si>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</si>
  <si>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</si>
  <si>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</si>
  <si>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</si>
  <si>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</si>
  <si>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</si>
  <si>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</si>
  <si>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</si>
  <si>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</si>
  <si>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</si>
  <si>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</si>
  <si>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</si>
  <si>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</si>
  <si>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</si>
  <si>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</si>
  <si>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</si>
  <si>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</si>
  <si>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</si>
  <si>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</si>
  <si>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</si>
  <si>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</si>
  <si>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</si>
  <si>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</si>
  <si>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</si>
  <si>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</si>
  <si>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</si>
  <si>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</si>
  <si>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</si>
  <si>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</si>
  <si>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</si>
  <si>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</si>
  <si>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</si>
  <si>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</si>
  <si>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</si>
  <si>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</si>
  <si>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</si>
  <si>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ESTADO DE RESULTADOS DEL 1o.DE ENERO AL 30 DE JUNIO 2023</t>
  </si>
  <si>
    <t>30.06.2023</t>
  </si>
  <si>
    <t>30.06.2022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</si>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</sst>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4" fontId="0" fillId="33" borderId="0" xfId="0" applyNumberForma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19" zoomScale="80" zoomScaleNormal="80" zoomScaleSheetLayoutView="80" workbookViewId="0">
      <selection activeCell="J57" sqref="J57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8" t="s">
        <v>74</v>
      </c>
      <c r="C6" s="128"/>
      <c r="D6" s="128"/>
      <c r="E6" s="128"/>
      <c r="F6" s="128"/>
      <c r="G6" s="128"/>
      <c r="H6" s="128"/>
      <c r="I6" s="128"/>
      <c r="J6" s="128"/>
    </row>
    <row r="7" spans="2:13" ht="13" x14ac:dyDescent="0.3">
      <c r="B7" s="129" t="s">
        <v>336</v>
      </c>
      <c r="C7" s="129"/>
      <c r="D7" s="129"/>
      <c r="E7" s="129"/>
      <c r="F7" s="129"/>
      <c r="G7" s="129"/>
      <c r="H7" s="129"/>
      <c r="I7" s="129"/>
      <c r="J7" s="129"/>
    </row>
    <row r="8" spans="2:13" ht="13" x14ac:dyDescent="0.3">
      <c r="B8" s="129" t="s">
        <v>0</v>
      </c>
      <c r="C8" s="129"/>
      <c r="D8" s="129"/>
      <c r="E8" s="129"/>
      <c r="F8" s="129"/>
      <c r="G8" s="129"/>
      <c r="H8" s="129"/>
      <c r="I8" s="129"/>
      <c r="J8" s="12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337</v>
      </c>
      <c r="I12" s="10"/>
      <c r="J12" s="11" t="s">
        <v>338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1397.64805</v>
      </c>
      <c r="I15" s="62"/>
      <c r="J15" s="76">
        <v>1294.42283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v>1397.64805</v>
      </c>
      <c r="I17" s="62"/>
      <c r="J17" s="63">
        <f>+J15</f>
        <v>1294.42283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347.92532999999997</v>
      </c>
      <c r="I19" s="62"/>
      <c r="J19" s="76">
        <v>642.11714000000029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v>1049.72272</v>
      </c>
      <c r="I21" s="62"/>
      <c r="J21" s="63">
        <f>+J17-J19</f>
        <v>652.30568999999969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v>1049.72272</v>
      </c>
      <c r="I32" s="62"/>
      <c r="J32" s="63">
        <f>+J21-J30</f>
        <v>652.30568999999969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120"/>
      <c r="H36" s="121">
        <v>284.84575000000001</v>
      </c>
      <c r="I36" s="62"/>
      <c r="J36" s="87">
        <v>222.74970999999996</v>
      </c>
      <c r="K36" s="8"/>
    </row>
    <row r="37" spans="2:11" x14ac:dyDescent="0.25">
      <c r="D37" s="8" t="s">
        <v>11</v>
      </c>
      <c r="E37" s="8"/>
      <c r="F37" s="8"/>
      <c r="G37" s="120"/>
      <c r="H37" s="92">
        <v>-295.96764000000036</v>
      </c>
      <c r="I37" s="62"/>
      <c r="J37" s="53">
        <v>-155.61881000000005</v>
      </c>
      <c r="K37" s="62"/>
    </row>
    <row r="38" spans="2:11" x14ac:dyDescent="0.25">
      <c r="D38" s="8" t="s">
        <v>12</v>
      </c>
      <c r="E38" s="8"/>
      <c r="F38" s="8"/>
      <c r="G38" s="120"/>
      <c r="H38" s="121"/>
      <c r="I38" s="62"/>
      <c r="J38" s="87">
        <v>0</v>
      </c>
      <c r="K38" s="8"/>
    </row>
    <row r="39" spans="2:11" x14ac:dyDescent="0.25">
      <c r="H39" s="121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120"/>
      <c r="H40" s="121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120"/>
      <c r="H41" s="122">
        <v>-5.0277099999999999</v>
      </c>
      <c r="I41" s="62"/>
      <c r="J41" s="76">
        <v>-7.9497799999999996</v>
      </c>
      <c r="K41" s="62"/>
    </row>
    <row r="42" spans="2:11" x14ac:dyDescent="0.25">
      <c r="B42" s="8"/>
      <c r="C42" s="8"/>
      <c r="D42" s="8"/>
      <c r="E42" s="8"/>
      <c r="F42" s="8"/>
      <c r="G42" s="120"/>
      <c r="H42" s="121"/>
      <c r="I42" s="62"/>
      <c r="J42" s="87"/>
      <c r="K42" s="8"/>
    </row>
    <row r="43" spans="2:11" x14ac:dyDescent="0.25">
      <c r="H43" s="121"/>
      <c r="I43" s="62"/>
      <c r="J43" s="87"/>
      <c r="K43" s="2"/>
    </row>
    <row r="44" spans="2:11" ht="13" x14ac:dyDescent="0.3">
      <c r="B44" s="12"/>
      <c r="C44" s="130" t="s">
        <v>70</v>
      </c>
      <c r="D44" s="130"/>
      <c r="E44" s="130"/>
      <c r="F44" s="130"/>
      <c r="G44" s="123"/>
      <c r="H44" s="124">
        <v>1055.8169000000003</v>
      </c>
      <c r="I44" s="63"/>
      <c r="J44" s="63">
        <f>J32-J35-J36-J37-J38+J41</f>
        <v>577.22500999999977</v>
      </c>
      <c r="K44" s="63"/>
    </row>
    <row r="45" spans="2:11" x14ac:dyDescent="0.25">
      <c r="B45" s="12"/>
      <c r="H45" s="121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120"/>
      <c r="H46" s="121"/>
      <c r="I46" s="62"/>
      <c r="J46" s="87"/>
      <c r="K46" s="8"/>
    </row>
    <row r="47" spans="2:11" x14ac:dyDescent="0.25">
      <c r="H47" s="121"/>
      <c r="I47" s="62"/>
      <c r="J47" s="87"/>
      <c r="K47" s="20"/>
    </row>
    <row r="48" spans="2:11" x14ac:dyDescent="0.25">
      <c r="C48" s="12" t="s">
        <v>15</v>
      </c>
      <c r="H48" s="121">
        <v>226.83221</v>
      </c>
      <c r="I48" s="62"/>
      <c r="J48" s="87">
        <v>103.11353</v>
      </c>
      <c r="K48" s="62"/>
    </row>
    <row r="49" spans="2:11" x14ac:dyDescent="0.25">
      <c r="B49" s="8"/>
      <c r="C49" s="27" t="s">
        <v>79</v>
      </c>
      <c r="H49" s="121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v>828.98469000000023</v>
      </c>
      <c r="I52" s="62"/>
      <c r="J52" s="59">
        <f>J44-J48-J49</f>
        <v>474.1114799999998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26">
        <f>H54-H55</f>
        <v>0</v>
      </c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31" t="s">
        <v>81</v>
      </c>
      <c r="H60" s="131"/>
      <c r="I60" s="13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13" zoomScale="80" zoomScaleNormal="90" zoomScaleSheetLayoutView="80" workbookViewId="0">
      <selection activeCell="I13" sqref="I13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8" t="s">
        <v>74</v>
      </c>
      <c r="C6" s="128"/>
      <c r="D6" s="128"/>
      <c r="E6" s="128"/>
      <c r="F6" s="128"/>
      <c r="G6" s="128"/>
      <c r="H6" s="128"/>
      <c r="I6" s="128"/>
    </row>
    <row r="7" spans="2:11" ht="13" x14ac:dyDescent="0.3">
      <c r="B7" s="130" t="s">
        <v>95</v>
      </c>
      <c r="C7" s="132"/>
      <c r="D7" s="132"/>
      <c r="E7" s="132"/>
      <c r="F7" s="132"/>
      <c r="G7" s="132"/>
      <c r="H7" s="132"/>
      <c r="I7" s="132"/>
    </row>
    <row r="8" spans="2:11" ht="13" x14ac:dyDescent="0.3">
      <c r="B8" s="132" t="s">
        <v>16</v>
      </c>
      <c r="C8" s="132"/>
      <c r="D8" s="132"/>
      <c r="E8" s="132"/>
      <c r="F8" s="132"/>
      <c r="G8" s="132"/>
      <c r="H8" s="132"/>
      <c r="I8" s="132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337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v>3560.8188599999999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v>18661.285290000003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v>331.48219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v>22553.586340000002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v>19598.279559999995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v>5942.9068600000001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v>25541.186419999995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v>48094.772759999993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v>15306.51923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v>598.59831000000008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v>15905.117539999999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25.573580000000003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358.75852000000003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v>730.61394999999993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v>1114.94605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v>17020.063589999998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19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v>15295.837940000001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v>16870.61895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v>33890.682539999994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v>828.98469000000023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v>14204.089790000002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v>48094.772329999993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118"/>
      <c r="H64"/>
      <c r="I64" s="115"/>
    </row>
    <row r="65" spans="2:9" x14ac:dyDescent="0.25">
      <c r="B65"/>
      <c r="C65"/>
      <c r="D65"/>
      <c r="E65"/>
      <c r="F65"/>
      <c r="G65" s="125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33" t="s">
        <v>78</v>
      </c>
      <c r="C69" s="133"/>
      <c r="D69" s="25"/>
      <c r="F69" s="134" t="s">
        <v>81</v>
      </c>
      <c r="G69" s="135"/>
      <c r="H69" s="25"/>
      <c r="I69" s="32"/>
    </row>
    <row r="70" spans="2:9" x14ac:dyDescent="0.25">
      <c r="B70" s="133"/>
      <c r="C70" s="133"/>
      <c r="D70" s="25"/>
      <c r="E70"/>
      <c r="F70" s="137"/>
      <c r="G70" s="137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8"/>
      <c r="C73" s="138"/>
      <c r="D73" s="138"/>
      <c r="E73" s="138"/>
      <c r="F73" s="138"/>
      <c r="G73" s="138"/>
      <c r="H73" s="138"/>
      <c r="I73" s="25"/>
    </row>
    <row r="74" spans="2:9" x14ac:dyDescent="0.25">
      <c r="B74" s="138"/>
      <c r="C74" s="138"/>
      <c r="D74" s="138"/>
      <c r="E74" s="138"/>
      <c r="F74" s="138"/>
      <c r="G74" s="138"/>
      <c r="H74" s="138"/>
    </row>
    <row r="75" spans="2:9" x14ac:dyDescent="0.25">
      <c r="B75" s="136"/>
      <c r="C75" s="136"/>
      <c r="D75" s="136"/>
      <c r="E75" s="136"/>
      <c r="F75" s="136"/>
      <c r="G75" s="136"/>
      <c r="H75" s="136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abSelected="1" zoomScale="80" zoomScaleNormal="80" workbookViewId="0">
      <selection activeCell="E129" sqref="E12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339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9" t="s">
        <v>35</v>
      </c>
      <c r="C7" s="139"/>
      <c r="D7" s="139"/>
      <c r="E7" s="139"/>
      <c r="F7" s="139"/>
      <c r="G7" s="139"/>
      <c r="H7" s="13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v>3470.51955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v>90.139309999999995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v>3560.8188599999999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39" t="s">
        <v>39</v>
      </c>
      <c r="C20" s="139"/>
      <c r="D20" s="139"/>
      <c r="E20" s="139"/>
      <c r="F20" s="139"/>
      <c r="G20" s="139"/>
      <c r="H20" s="139"/>
    </row>
    <row r="22" spans="2:14" x14ac:dyDescent="0.25">
      <c r="B22" s="1" t="s">
        <v>40</v>
      </c>
      <c r="E22" s="25">
        <v>10639.30033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v>8232.0472000000009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v>-219.39026000000001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v>9.3280199999999898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v>18661.28529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39" t="s">
        <v>19</v>
      </c>
      <c r="C32" s="139"/>
      <c r="D32" s="139"/>
      <c r="E32" s="139"/>
      <c r="F32" s="139"/>
      <c r="G32" s="139"/>
      <c r="H32" s="139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39" t="s">
        <v>50</v>
      </c>
      <c r="C57" s="139"/>
      <c r="D57" s="139"/>
      <c r="E57" s="139"/>
      <c r="F57" s="139"/>
      <c r="G57" s="139"/>
      <c r="H57" s="139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331.48219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331.48219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39" t="s">
        <v>52</v>
      </c>
      <c r="C83" s="139"/>
      <c r="D83" s="139"/>
      <c r="E83" s="139"/>
      <c r="F83" s="139"/>
      <c r="G83" s="139"/>
      <c r="H83" s="139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10440.59311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-4880.3143599999994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v>19598.279560000003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v>4942.9068600000001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5942.9068600000001</v>
      </c>
      <c r="F108" s="8"/>
      <c r="G108" s="8"/>
      <c r="H108" s="72">
        <f>+H105+H107</f>
        <v>4960</v>
      </c>
    </row>
    <row r="109" spans="2:8" ht="13.5" thickTop="1" x14ac:dyDescent="0.3">
      <c r="B109" s="139" t="s">
        <v>59</v>
      </c>
      <c r="C109" s="139"/>
      <c r="D109" s="139"/>
      <c r="E109" s="139"/>
      <c r="F109" s="139"/>
      <c r="G109" s="139"/>
      <c r="H109" s="139"/>
    </row>
    <row r="111" spans="2:8" x14ac:dyDescent="0.25">
      <c r="B111" s="1" t="s">
        <v>60</v>
      </c>
      <c r="E111" s="25">
        <v>15306.51923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v>598.59831000000008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15905.117539999999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39" t="s">
        <v>62</v>
      </c>
      <c r="C119" s="139"/>
      <c r="D119" s="139"/>
      <c r="E119" s="139"/>
      <c r="F119" s="139"/>
      <c r="G119" s="139"/>
      <c r="H119" s="139"/>
    </row>
    <row r="120" spans="2:11" x14ac:dyDescent="0.25">
      <c r="B120" s="1" t="s">
        <v>63</v>
      </c>
      <c r="E120" s="25">
        <v>25.573580000000003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v>730.61394999999993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358.75852000000003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1114.94605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39" t="s">
        <v>65</v>
      </c>
      <c r="C127" s="139"/>
      <c r="D127" s="139"/>
      <c r="E127" s="139"/>
      <c r="F127" s="139"/>
      <c r="G127" s="139"/>
      <c r="H127" s="139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v>15295.837940000001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15295.837940000001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42" zoomScale="80" zoomScaleNormal="80" workbookViewId="0">
      <selection activeCell="E68" sqref="E68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80508.06</v>
      </c>
      <c r="F10" s="103">
        <v>105026.31</v>
      </c>
      <c r="G10" s="79"/>
      <c r="I10">
        <v>1112100191</v>
      </c>
      <c r="J10" t="s">
        <v>113</v>
      </c>
      <c r="K10" s="103">
        <v>80508.06</v>
      </c>
      <c r="L10" s="103">
        <v>105026.31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92731.44</v>
      </c>
      <c r="F18" s="103">
        <v>94680.46</v>
      </c>
      <c r="G18" s="79"/>
      <c r="I18">
        <v>1112100221</v>
      </c>
      <c r="J18" t="s">
        <v>121</v>
      </c>
      <c r="K18" s="103">
        <v>92731.44</v>
      </c>
      <c r="L18" s="103">
        <v>94680.46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66862.02</v>
      </c>
      <c r="F26" s="103">
        <v>138417.81</v>
      </c>
      <c r="G26" s="79"/>
      <c r="I26">
        <v>1112100341</v>
      </c>
      <c r="J26" t="s">
        <v>126</v>
      </c>
      <c r="K26" s="103">
        <v>66862.02</v>
      </c>
      <c r="L26" s="103">
        <v>138417.81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1997.75</v>
      </c>
      <c r="F34" s="79">
        <v>1997.75</v>
      </c>
      <c r="G34" s="79"/>
      <c r="I34">
        <v>1112104181</v>
      </c>
      <c r="J34" t="s">
        <v>133</v>
      </c>
      <c r="K34" s="79">
        <v>1997.75</v>
      </c>
      <c r="L34" s="79">
        <v>1997.75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2281454.59</v>
      </c>
      <c r="F41" s="103">
        <v>1370865.65</v>
      </c>
      <c r="G41" s="79"/>
      <c r="I41">
        <v>1112100421</v>
      </c>
      <c r="J41" t="s">
        <v>140</v>
      </c>
      <c r="K41" s="103">
        <v>2281454.59</v>
      </c>
      <c r="L41" s="103">
        <v>1370865.65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227027.65</v>
      </c>
      <c r="F42" s="103">
        <v>301466.23999999999</v>
      </c>
      <c r="G42" s="79"/>
      <c r="I42">
        <v>1112100451</v>
      </c>
      <c r="J42" t="s">
        <v>321</v>
      </c>
      <c r="K42" s="103">
        <v>227027.65</v>
      </c>
      <c r="L42" s="103">
        <v>301466.23999999999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58844.24</v>
      </c>
      <c r="F43" s="103">
        <v>76360.539999999994</v>
      </c>
      <c r="G43" s="81"/>
      <c r="I43">
        <v>1112100461</v>
      </c>
      <c r="J43" t="s">
        <v>322</v>
      </c>
      <c r="K43" s="103">
        <v>58844.24</v>
      </c>
      <c r="L43" s="103">
        <v>76360.539999999994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661001.71</v>
      </c>
      <c r="F47" s="103">
        <v>2009169.03</v>
      </c>
      <c r="G47" s="81"/>
      <c r="I47">
        <v>1112310000</v>
      </c>
      <c r="J47" t="s">
        <v>300</v>
      </c>
      <c r="K47" s="103">
        <v>661001.71</v>
      </c>
      <c r="L47" s="103">
        <v>2009169.03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90139.31</v>
      </c>
      <c r="F48" s="103">
        <v>121305.89</v>
      </c>
      <c r="G48" s="79"/>
      <c r="I48" s="111">
        <v>1113000000</v>
      </c>
      <c r="J48" t="s">
        <v>38</v>
      </c>
      <c r="K48" s="103">
        <v>90139.31</v>
      </c>
      <c r="L48" s="103">
        <v>121305.89</v>
      </c>
      <c r="M48" s="79"/>
    </row>
    <row r="49" spans="1:13" customFormat="1" x14ac:dyDescent="0.35">
      <c r="E49" s="82">
        <f>SUM(E7:E48)</f>
        <v>3560818.86</v>
      </c>
      <c r="F49" s="82">
        <f>SUM(F7:F48)</f>
        <v>4219541.7699999996</v>
      </c>
      <c r="G49" s="82">
        <f>SUM(G7:G48)</f>
        <v>0</v>
      </c>
      <c r="K49" s="82">
        <f>SUM(K7:K48)</f>
        <v>3560818.86</v>
      </c>
      <c r="L49" s="82">
        <f>SUM(L7:L48)</f>
        <v>4219541.7699999996</v>
      </c>
      <c r="M49" s="82">
        <f>SUM(M7:M48)</f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10639300.33</v>
      </c>
      <c r="F51" s="103">
        <v>10680497.35</v>
      </c>
      <c r="G51" s="79"/>
      <c r="I51" s="111">
        <v>1131500000</v>
      </c>
      <c r="J51" t="s">
        <v>293</v>
      </c>
      <c r="K51" s="103">
        <v>10639300.33</v>
      </c>
      <c r="L51" s="103">
        <v>10680497.35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6723510.79</v>
      </c>
      <c r="F52" s="103">
        <v>6733365.3499999996</v>
      </c>
      <c r="G52" s="79"/>
      <c r="H52" s="79"/>
      <c r="I52" s="111">
        <v>1131300000</v>
      </c>
      <c r="J52" t="s">
        <v>143</v>
      </c>
      <c r="K52" s="103">
        <v>6723510.79</v>
      </c>
      <c r="L52" s="103">
        <v>6733365.3499999996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1508536.41</v>
      </c>
      <c r="F53" s="103">
        <v>2999521.65</v>
      </c>
      <c r="G53" s="79"/>
      <c r="H53" s="79"/>
      <c r="I53" s="111">
        <v>1131600000</v>
      </c>
      <c r="J53" t="s">
        <v>294</v>
      </c>
      <c r="K53" s="103">
        <v>1508536.41</v>
      </c>
      <c r="L53" s="103">
        <v>2999521.65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f>E51+E53+E60</f>
        <v>11928446.48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f>SUM(E54:E59)</f>
        <v>9328.02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4060.41</v>
      </c>
      <c r="F56" s="103">
        <v>3181.55</v>
      </c>
      <c r="G56" s="79"/>
      <c r="I56" s="111">
        <v>1133200000</v>
      </c>
      <c r="J56" t="s">
        <v>146</v>
      </c>
      <c r="K56" s="103">
        <v>4060.41</v>
      </c>
      <c r="L56" s="103">
        <v>3181.55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2958.61</v>
      </c>
      <c r="F59" s="103">
        <v>2932.7</v>
      </c>
      <c r="G59" s="79"/>
      <c r="I59" s="111">
        <v>1141000000</v>
      </c>
      <c r="J59" t="s">
        <v>149</v>
      </c>
      <c r="K59" s="103">
        <v>2958.61</v>
      </c>
      <c r="L59" s="103">
        <v>2932.7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-219390.26</v>
      </c>
      <c r="F60" s="79">
        <v>-219390.26</v>
      </c>
      <c r="G60" s="79">
        <f>E60-F60</f>
        <v>0</v>
      </c>
      <c r="I60" s="112">
        <v>1134100000</v>
      </c>
      <c r="J60" t="s">
        <v>319</v>
      </c>
      <c r="K60" s="79">
        <v>-219390.26</v>
      </c>
      <c r="L60" s="79">
        <v>-219390.26</v>
      </c>
      <c r="M60" s="79"/>
    </row>
    <row r="61" spans="1:13" customFormat="1" x14ac:dyDescent="0.35">
      <c r="E61" s="83">
        <f>SUM(E54:E60)</f>
        <v>-210062.24000000002</v>
      </c>
      <c r="F61" s="83">
        <f>SUM(F54:F60)</f>
        <v>-210967.01</v>
      </c>
      <c r="G61" s="83">
        <f>SUM(G54:G59)</f>
        <v>11937774.5</v>
      </c>
      <c r="K61" s="83">
        <f>SUM(K54:K60)</f>
        <v>-210062.24000000002</v>
      </c>
      <c r="L61" s="83">
        <f>SUM(L54:L60)</f>
        <v>-210967.01</v>
      </c>
      <c r="M61" s="83">
        <f>SUM(M54:M59)</f>
        <v>0</v>
      </c>
    </row>
    <row r="62" spans="1:13" customFormat="1" ht="12.5" x14ac:dyDescent="0.25">
      <c r="A62" t="s">
        <v>150</v>
      </c>
      <c r="B62">
        <v>139</v>
      </c>
      <c r="C62">
        <v>1125000000</v>
      </c>
      <c r="D62" t="s">
        <v>151</v>
      </c>
      <c r="E62" s="79"/>
      <c r="F62" s="79"/>
      <c r="G62" s="79"/>
      <c r="I62">
        <v>1125000000</v>
      </c>
      <c r="J62" t="s">
        <v>151</v>
      </c>
      <c r="K62" s="79"/>
      <c r="L62" s="79"/>
      <c r="M62" s="79"/>
    </row>
    <row r="63" spans="1:13" customFormat="1" ht="12.5" x14ac:dyDescent="0.25">
      <c r="A63" t="s">
        <v>152</v>
      </c>
      <c r="B63">
        <v>139</v>
      </c>
      <c r="C63">
        <v>1151000000</v>
      </c>
      <c r="D63" t="s">
        <v>153</v>
      </c>
      <c r="E63" s="103">
        <v>8568.0400000000009</v>
      </c>
      <c r="F63" s="103">
        <v>0</v>
      </c>
      <c r="G63" s="79"/>
      <c r="I63">
        <v>1151000000</v>
      </c>
      <c r="J63" t="s">
        <v>153</v>
      </c>
      <c r="K63" s="103">
        <v>8568.0400000000009</v>
      </c>
      <c r="L63" s="103">
        <v>0</v>
      </c>
      <c r="M63" s="79"/>
    </row>
    <row r="64" spans="1:13" customFormat="1" ht="12.5" x14ac:dyDescent="0.25">
      <c r="C64">
        <v>1152000000</v>
      </c>
      <c r="D64" t="s">
        <v>335</v>
      </c>
      <c r="E64" s="103">
        <v>160941.76999999999</v>
      </c>
      <c r="F64" s="103"/>
      <c r="G64" s="79"/>
      <c r="I64">
        <v>1152000000</v>
      </c>
      <c r="J64" t="s">
        <v>335</v>
      </c>
      <c r="K64" s="103">
        <v>160941.76999999999</v>
      </c>
      <c r="L64" s="103"/>
      <c r="M64" s="79"/>
    </row>
    <row r="65" spans="1:13" customFormat="1" ht="12.5" x14ac:dyDescent="0.25">
      <c r="A65" t="s">
        <v>152</v>
      </c>
      <c r="B65">
        <v>139</v>
      </c>
      <c r="C65">
        <v>1164000000</v>
      </c>
      <c r="D65" t="s">
        <v>20</v>
      </c>
      <c r="E65" s="103">
        <v>161972.38</v>
      </c>
      <c r="F65" s="103">
        <v>117146.32</v>
      </c>
      <c r="G65" s="79">
        <f>E63+E65+E64</f>
        <v>331482.19</v>
      </c>
      <c r="I65">
        <v>1164000000</v>
      </c>
      <c r="J65" t="s">
        <v>20</v>
      </c>
      <c r="K65" s="103">
        <v>161972.38</v>
      </c>
      <c r="L65" s="103">
        <v>117146.32</v>
      </c>
      <c r="M65" s="79"/>
    </row>
    <row r="66" spans="1:13" customFormat="1" ht="12.5" x14ac:dyDescent="0.25">
      <c r="C66">
        <v>1201000000</v>
      </c>
      <c r="D66" t="s">
        <v>327</v>
      </c>
      <c r="E66" s="103">
        <v>4942906.8600000003</v>
      </c>
      <c r="F66" s="103">
        <v>4954316.0999999996</v>
      </c>
      <c r="G66" s="79"/>
      <c r="I66">
        <v>1201000000</v>
      </c>
      <c r="J66" t="s">
        <v>327</v>
      </c>
      <c r="K66" s="103">
        <v>4942906.8600000003</v>
      </c>
      <c r="L66" s="103">
        <v>4954316.0999999996</v>
      </c>
      <c r="M66" s="79"/>
    </row>
    <row r="67" spans="1:13" customFormat="1" ht="12.5" x14ac:dyDescent="0.25">
      <c r="A67" t="s">
        <v>154</v>
      </c>
      <c r="B67">
        <v>139</v>
      </c>
      <c r="C67">
        <v>1202000000</v>
      </c>
      <c r="D67" t="s">
        <v>155</v>
      </c>
      <c r="E67" s="103">
        <v>1000000</v>
      </c>
      <c r="F67" s="103">
        <v>1000000</v>
      </c>
      <c r="G67" s="79"/>
      <c r="I67">
        <v>1202000000</v>
      </c>
      <c r="J67" t="s">
        <v>155</v>
      </c>
      <c r="K67" s="103">
        <v>1000000</v>
      </c>
      <c r="L67" s="103">
        <v>1000000</v>
      </c>
      <c r="M67" s="79"/>
    </row>
    <row r="68" spans="1:13" customFormat="1" ht="12.5" x14ac:dyDescent="0.25">
      <c r="A68" t="s">
        <v>156</v>
      </c>
      <c r="B68">
        <v>139</v>
      </c>
      <c r="C68">
        <v>1301100000</v>
      </c>
      <c r="D68" t="s">
        <v>157</v>
      </c>
      <c r="E68" s="79">
        <v>3320394.53</v>
      </c>
      <c r="F68" s="79">
        <v>3320394.53</v>
      </c>
      <c r="G68" s="79"/>
      <c r="I68">
        <v>1301100000</v>
      </c>
      <c r="J68" t="s">
        <v>157</v>
      </c>
      <c r="K68" s="79">
        <v>3320394.53</v>
      </c>
      <c r="L68" s="79">
        <v>3320394.53</v>
      </c>
      <c r="M68" s="79"/>
    </row>
    <row r="69" spans="1:13" customFormat="1" ht="12.5" x14ac:dyDescent="0.25">
      <c r="A69" t="s">
        <v>156</v>
      </c>
      <c r="B69">
        <v>139</v>
      </c>
      <c r="C69">
        <v>1301200000</v>
      </c>
      <c r="D69" t="s">
        <v>158</v>
      </c>
      <c r="E69" s="79">
        <v>621313.49</v>
      </c>
      <c r="F69" s="79">
        <v>621313.49</v>
      </c>
      <c r="G69" s="79"/>
      <c r="I69">
        <v>1301200000</v>
      </c>
      <c r="J69" t="s">
        <v>158</v>
      </c>
      <c r="K69" s="79">
        <v>621313.49</v>
      </c>
      <c r="L69" s="79">
        <v>621313.49</v>
      </c>
      <c r="M69" s="79"/>
    </row>
    <row r="70" spans="1:13" customFormat="1" x14ac:dyDescent="0.35">
      <c r="E70" s="84">
        <f>SUM(E68:E69)</f>
        <v>3941708.0199999996</v>
      </c>
      <c r="F70" s="84">
        <f>SUM(F68:F69)</f>
        <v>3941708.0199999996</v>
      </c>
      <c r="G70" s="84">
        <f>SUM(G68:G69)</f>
        <v>0</v>
      </c>
      <c r="K70" s="84">
        <f>SUM(K68:K69)</f>
        <v>3941708.0199999996</v>
      </c>
      <c r="L70" s="84">
        <f>SUM(L68:L69)</f>
        <v>3941708.0199999996</v>
      </c>
      <c r="M70" s="84">
        <f>SUM(M68:M69)</f>
        <v>0</v>
      </c>
    </row>
    <row r="71" spans="1:13" customFormat="1" ht="12.5" x14ac:dyDescent="0.25">
      <c r="A71" t="s">
        <v>159</v>
      </c>
      <c r="B71">
        <v>139</v>
      </c>
      <c r="C71">
        <v>1302100000</v>
      </c>
      <c r="D71" t="s">
        <v>160</v>
      </c>
      <c r="E71" s="79">
        <v>6433809.5300000003</v>
      </c>
      <c r="F71" s="79">
        <v>6433809.5300000003</v>
      </c>
      <c r="G71" s="79"/>
      <c r="I71">
        <v>1302100000</v>
      </c>
      <c r="J71" t="s">
        <v>160</v>
      </c>
      <c r="K71" s="79">
        <v>6433809.5300000003</v>
      </c>
      <c r="L71" s="79">
        <v>6433809.5300000003</v>
      </c>
      <c r="M71" s="79"/>
    </row>
    <row r="72" spans="1:13" customFormat="1" ht="12.5" x14ac:dyDescent="0.25">
      <c r="A72" t="s">
        <v>159</v>
      </c>
      <c r="B72">
        <v>139</v>
      </c>
      <c r="C72">
        <v>1302200000</v>
      </c>
      <c r="D72" t="s">
        <v>161</v>
      </c>
      <c r="E72" s="79">
        <v>2728919.75</v>
      </c>
      <c r="F72" s="79">
        <v>2728919.75</v>
      </c>
      <c r="G72" s="79"/>
      <c r="I72">
        <v>1302200000</v>
      </c>
      <c r="J72" t="s">
        <v>161</v>
      </c>
      <c r="K72" s="79">
        <v>2728919.75</v>
      </c>
      <c r="L72" s="79">
        <v>2728919.75</v>
      </c>
      <c r="M72" s="79"/>
    </row>
    <row r="73" spans="1:13" customFormat="1" ht="12.5" x14ac:dyDescent="0.25">
      <c r="A73" t="s">
        <v>159</v>
      </c>
      <c r="B73">
        <v>139</v>
      </c>
      <c r="C73" s="111">
        <v>1303100000</v>
      </c>
      <c r="D73" t="s">
        <v>162</v>
      </c>
      <c r="E73" s="79">
        <v>325427</v>
      </c>
      <c r="F73" s="79">
        <v>325427</v>
      </c>
      <c r="G73" s="79"/>
      <c r="I73" s="111">
        <v>1303100000</v>
      </c>
      <c r="J73" t="s">
        <v>162</v>
      </c>
      <c r="K73" s="79">
        <v>325427</v>
      </c>
      <c r="L73" s="79">
        <v>325427</v>
      </c>
      <c r="M73" s="79"/>
    </row>
    <row r="74" spans="1:13" customFormat="1" x14ac:dyDescent="0.35">
      <c r="E74" s="82">
        <f>SUM(E71:E73)</f>
        <v>9488156.2800000012</v>
      </c>
      <c r="F74" s="82">
        <f>SUM(F71:F73)</f>
        <v>9488156.2800000012</v>
      </c>
      <c r="G74" s="82">
        <f>SUM(G71:G73)</f>
        <v>0</v>
      </c>
      <c r="K74" s="82">
        <f>SUM(K71:K73)</f>
        <v>9488156.2800000012</v>
      </c>
      <c r="L74" s="82">
        <f>SUM(L71:L73)</f>
        <v>9488156.2800000012</v>
      </c>
      <c r="M74" s="82">
        <f>SUM(M71:M73)</f>
        <v>0</v>
      </c>
    </row>
    <row r="75" spans="1:13" customFormat="1" ht="12.5" x14ac:dyDescent="0.25">
      <c r="A75" t="s">
        <v>163</v>
      </c>
      <c r="B75">
        <v>139</v>
      </c>
      <c r="C75">
        <v>1304100000</v>
      </c>
      <c r="D75" t="s">
        <v>164</v>
      </c>
      <c r="E75" s="103">
        <v>8631152.8499999996</v>
      </c>
      <c r="F75" s="103">
        <v>8631152.8499999996</v>
      </c>
      <c r="G75" s="79"/>
      <c r="I75">
        <v>1304100000</v>
      </c>
      <c r="J75" t="s">
        <v>164</v>
      </c>
      <c r="K75" s="103">
        <v>8631152.8499999996</v>
      </c>
      <c r="L75" s="103">
        <v>8631152.8499999996</v>
      </c>
      <c r="M75" s="79"/>
    </row>
    <row r="76" spans="1:13" customFormat="1" ht="12.5" x14ac:dyDescent="0.25">
      <c r="C76">
        <v>1304200000</v>
      </c>
      <c r="D76" t="s">
        <v>165</v>
      </c>
      <c r="E76" s="79">
        <v>1667461</v>
      </c>
      <c r="F76" s="79">
        <v>1667461</v>
      </c>
      <c r="G76" s="79"/>
      <c r="I76">
        <v>1304200000</v>
      </c>
      <c r="J76" t="s">
        <v>165</v>
      </c>
      <c r="K76" s="79">
        <v>1667461</v>
      </c>
      <c r="L76" s="79">
        <v>1667461</v>
      </c>
      <c r="M76" s="79"/>
    </row>
    <row r="77" spans="1:13" customFormat="1" ht="12.5" x14ac:dyDescent="0.25">
      <c r="A77" t="s">
        <v>163</v>
      </c>
      <c r="C77">
        <v>1304500000</v>
      </c>
      <c r="D77" t="s">
        <v>166</v>
      </c>
      <c r="E77" s="113"/>
      <c r="F77" s="113"/>
      <c r="G77" s="79"/>
      <c r="I77">
        <v>1304500000</v>
      </c>
      <c r="J77" t="s">
        <v>166</v>
      </c>
      <c r="K77" s="113"/>
      <c r="L77" s="113"/>
      <c r="M77" s="79"/>
    </row>
    <row r="78" spans="1:13" customFormat="1" ht="12.5" x14ac:dyDescent="0.25">
      <c r="C78">
        <v>1304510000</v>
      </c>
      <c r="D78" t="s">
        <v>167</v>
      </c>
      <c r="E78" s="113"/>
      <c r="F78" s="113"/>
      <c r="G78" s="79"/>
      <c r="I78">
        <v>1304510000</v>
      </c>
      <c r="J78" t="s">
        <v>167</v>
      </c>
      <c r="K78" s="113"/>
      <c r="L78" s="113"/>
      <c r="M78" s="79"/>
    </row>
    <row r="79" spans="1:13" customFormat="1" ht="12.5" x14ac:dyDescent="0.25">
      <c r="C79">
        <v>1307100000</v>
      </c>
      <c r="D79" t="s">
        <v>289</v>
      </c>
      <c r="E79" s="103">
        <v>141979.26</v>
      </c>
      <c r="F79" s="103">
        <v>141979.26</v>
      </c>
      <c r="G79" s="79"/>
      <c r="I79">
        <v>1307100000</v>
      </c>
      <c r="J79" t="s">
        <v>289</v>
      </c>
      <c r="K79" s="103">
        <v>141979.26</v>
      </c>
      <c r="L79" s="103">
        <v>141979.26</v>
      </c>
      <c r="M79" s="79"/>
    </row>
    <row r="80" spans="1:13" customFormat="1" ht="12.5" x14ac:dyDescent="0.25">
      <c r="A80" t="s">
        <v>168</v>
      </c>
      <c r="B80">
        <v>139</v>
      </c>
      <c r="C80">
        <v>1308100000</v>
      </c>
      <c r="D80" t="s">
        <v>169</v>
      </c>
      <c r="E80" s="103">
        <v>224916.92</v>
      </c>
      <c r="F80" s="103">
        <v>175758.93</v>
      </c>
      <c r="G80" s="79"/>
      <c r="I80">
        <v>1308100000</v>
      </c>
      <c r="J80" t="s">
        <v>169</v>
      </c>
      <c r="K80" s="103">
        <v>224916.92</v>
      </c>
      <c r="L80" s="103">
        <v>175758.93</v>
      </c>
      <c r="M80" s="79"/>
    </row>
    <row r="81" spans="1:13" customFormat="1" ht="12.5" x14ac:dyDescent="0.25">
      <c r="A81" s="101" t="s">
        <v>170</v>
      </c>
      <c r="C81">
        <v>1309100000</v>
      </c>
      <c r="D81" t="s">
        <v>170</v>
      </c>
      <c r="E81" s="103">
        <v>240639.81</v>
      </c>
      <c r="F81" s="103">
        <v>240405.66</v>
      </c>
      <c r="G81" s="79"/>
      <c r="I81">
        <v>1309100000</v>
      </c>
      <c r="J81" t="s">
        <v>170</v>
      </c>
      <c r="K81" s="103">
        <v>240639.81</v>
      </c>
      <c r="L81" s="103">
        <v>240405.66</v>
      </c>
      <c r="M81" s="79"/>
    </row>
    <row r="82" spans="1:13" customFormat="1" ht="12.5" x14ac:dyDescent="0.25">
      <c r="A82" s="101"/>
      <c r="C82">
        <v>1309200000</v>
      </c>
      <c r="D82" t="s">
        <v>171</v>
      </c>
      <c r="E82" s="79">
        <v>14585.9</v>
      </c>
      <c r="F82" s="79">
        <v>14585.9</v>
      </c>
      <c r="G82" s="79"/>
      <c r="I82">
        <v>1309200000</v>
      </c>
      <c r="J82" t="s">
        <v>171</v>
      </c>
      <c r="K82" s="79">
        <v>14585.9</v>
      </c>
      <c r="L82" s="79">
        <v>14585.9</v>
      </c>
      <c r="M82" s="79"/>
    </row>
    <row r="83" spans="1:13" customFormat="1" ht="12.5" x14ac:dyDescent="0.25">
      <c r="A83" t="s">
        <v>172</v>
      </c>
      <c r="C83">
        <v>1309340000</v>
      </c>
      <c r="D83" t="s">
        <v>173</v>
      </c>
      <c r="E83" s="79">
        <v>-2346.9</v>
      </c>
      <c r="F83" s="79">
        <v>-1996.9</v>
      </c>
      <c r="G83" s="79"/>
      <c r="I83">
        <v>1309340000</v>
      </c>
      <c r="J83" t="s">
        <v>173</v>
      </c>
      <c r="K83" s="79">
        <v>-2346.9</v>
      </c>
      <c r="L83" s="79">
        <v>-1996.9</v>
      </c>
      <c r="M83" s="79"/>
    </row>
    <row r="84" spans="1:13" customFormat="1" ht="12.5" x14ac:dyDescent="0.25">
      <c r="A84" t="s">
        <v>172</v>
      </c>
      <c r="B84">
        <v>139</v>
      </c>
      <c r="C84">
        <v>1302310000</v>
      </c>
      <c r="D84" t="s">
        <v>174</v>
      </c>
      <c r="E84" s="79"/>
      <c r="F84" s="79"/>
      <c r="G84" s="79"/>
      <c r="I84">
        <v>1302310000</v>
      </c>
      <c r="J84" t="s">
        <v>174</v>
      </c>
      <c r="K84" s="79"/>
      <c r="L84" s="79"/>
      <c r="M84" s="79"/>
    </row>
    <row r="85" spans="1:13" customFormat="1" ht="12.5" x14ac:dyDescent="0.25">
      <c r="C85">
        <v>1307310000</v>
      </c>
      <c r="D85" t="s">
        <v>290</v>
      </c>
      <c r="E85" s="79">
        <v>-19782.259999999998</v>
      </c>
      <c r="F85" s="79">
        <v>-17278.759999999998</v>
      </c>
      <c r="G85" s="79"/>
      <c r="I85">
        <v>1307310000</v>
      </c>
      <c r="J85" t="s">
        <v>290</v>
      </c>
      <c r="K85" s="79">
        <v>-19782.259999999998</v>
      </c>
      <c r="L85" s="79">
        <v>-17278.759999999998</v>
      </c>
      <c r="M85" s="79"/>
    </row>
    <row r="86" spans="1:13" customFormat="1" ht="12.5" x14ac:dyDescent="0.25">
      <c r="A86" t="s">
        <v>172</v>
      </c>
      <c r="B86">
        <v>139</v>
      </c>
      <c r="C86">
        <v>1302320000</v>
      </c>
      <c r="D86" t="s">
        <v>175</v>
      </c>
      <c r="E86" s="79"/>
      <c r="F86" s="79"/>
      <c r="G86" s="79"/>
      <c r="I86">
        <v>1302320000</v>
      </c>
      <c r="J86" t="s">
        <v>175</v>
      </c>
      <c r="K86" s="79"/>
      <c r="L86" s="79"/>
      <c r="M86" s="79"/>
    </row>
    <row r="87" spans="1:13" customFormat="1" ht="12.5" x14ac:dyDescent="0.25">
      <c r="A87" t="s">
        <v>159</v>
      </c>
      <c r="B87">
        <v>139</v>
      </c>
      <c r="C87" s="111">
        <v>1303310000</v>
      </c>
      <c r="D87" t="s">
        <v>176</v>
      </c>
      <c r="E87" s="79"/>
      <c r="F87" s="79"/>
      <c r="G87" s="79"/>
      <c r="I87" s="111">
        <v>1303310000</v>
      </c>
      <c r="J87" t="s">
        <v>176</v>
      </c>
      <c r="K87" s="79"/>
      <c r="L87" s="79"/>
      <c r="M87" s="79"/>
    </row>
    <row r="88" spans="1:13" customFormat="1" ht="12.5" x14ac:dyDescent="0.25">
      <c r="A88" t="s">
        <v>172</v>
      </c>
      <c r="B88">
        <v>139</v>
      </c>
      <c r="C88">
        <v>1304310000</v>
      </c>
      <c r="D88" t="s">
        <v>177</v>
      </c>
      <c r="E88" s="79">
        <v>-4896529.8499999996</v>
      </c>
      <c r="F88" s="79">
        <v>-4842561.8499999996</v>
      </c>
      <c r="G88" s="79"/>
      <c r="I88">
        <v>1304310000</v>
      </c>
      <c r="J88" t="s">
        <v>177</v>
      </c>
      <c r="K88" s="79">
        <v>-4896529.8499999996</v>
      </c>
      <c r="L88" s="79">
        <v>-4842561.8499999996</v>
      </c>
      <c r="M88" s="79"/>
    </row>
    <row r="89" spans="1:13" customFormat="1" ht="12.5" x14ac:dyDescent="0.25">
      <c r="C89">
        <v>1304320000</v>
      </c>
      <c r="D89" t="s">
        <v>178</v>
      </c>
      <c r="E89" s="103">
        <v>279603</v>
      </c>
      <c r="F89" s="103">
        <v>263279</v>
      </c>
      <c r="G89" s="79"/>
      <c r="I89">
        <v>1304320000</v>
      </c>
      <c r="J89" t="s">
        <v>178</v>
      </c>
      <c r="K89" s="103">
        <v>279603</v>
      </c>
      <c r="L89" s="103">
        <v>263279</v>
      </c>
      <c r="M89" s="79"/>
    </row>
    <row r="90" spans="1:13" customFormat="1" ht="12.5" x14ac:dyDescent="0.25">
      <c r="A90" t="s">
        <v>172</v>
      </c>
      <c r="C90">
        <v>1309310000</v>
      </c>
      <c r="D90" t="s">
        <v>179</v>
      </c>
      <c r="E90" s="81">
        <v>-68002.66</v>
      </c>
      <c r="F90" s="81">
        <v>-61074.3</v>
      </c>
      <c r="G90" s="79"/>
      <c r="I90">
        <v>1309310000</v>
      </c>
      <c r="J90" t="s">
        <v>179</v>
      </c>
      <c r="K90" s="81">
        <v>-68002.66</v>
      </c>
      <c r="L90" s="81">
        <v>-61074.3</v>
      </c>
      <c r="M90" s="79"/>
    </row>
    <row r="91" spans="1:13" customFormat="1" ht="12.5" x14ac:dyDescent="0.25">
      <c r="A91" t="s">
        <v>172</v>
      </c>
      <c r="B91">
        <v>139</v>
      </c>
      <c r="C91">
        <v>1308310000</v>
      </c>
      <c r="D91" t="s">
        <v>180</v>
      </c>
      <c r="E91" s="79">
        <v>-119924.93</v>
      </c>
      <c r="F91" s="79">
        <v>-116995.93</v>
      </c>
      <c r="G91" s="79"/>
      <c r="I91">
        <v>1308310000</v>
      </c>
      <c r="J91" t="s">
        <v>180</v>
      </c>
      <c r="K91" s="79">
        <v>-119924.93</v>
      </c>
      <c r="L91" s="79">
        <v>-116995.93</v>
      </c>
      <c r="M91" s="79"/>
    </row>
    <row r="92" spans="1:13" customFormat="1" x14ac:dyDescent="0.35">
      <c r="E92" s="85">
        <f>SUM(E83:E91)</f>
        <v>-4826983.5999999996</v>
      </c>
      <c r="F92" s="85">
        <f>SUM(F83:F91)</f>
        <v>-4776628.7399999993</v>
      </c>
      <c r="G92" s="85">
        <f>SUM(G84:G91)</f>
        <v>0</v>
      </c>
      <c r="K92" s="85">
        <f>SUM(K83:K91)</f>
        <v>-4826983.5999999996</v>
      </c>
      <c r="L92" s="85">
        <f>SUM(L83:L91)</f>
        <v>-4776628.7399999993</v>
      </c>
      <c r="M92" s="85">
        <f>SUM(M84:M91)</f>
        <v>0</v>
      </c>
    </row>
    <row r="93" spans="1:13" customFormat="1" ht="12.5" x14ac:dyDescent="0.25">
      <c r="C93">
        <v>1531000000</v>
      </c>
      <c r="D93" t="s">
        <v>82</v>
      </c>
      <c r="E93" s="79">
        <v>28762.57</v>
      </c>
      <c r="F93" s="79">
        <v>28762.57</v>
      </c>
      <c r="G93" s="79"/>
      <c r="I93">
        <v>1531000000</v>
      </c>
      <c r="J93" t="s">
        <v>82</v>
      </c>
      <c r="K93" s="79">
        <v>28762.57</v>
      </c>
      <c r="L93" s="79">
        <v>28762.57</v>
      </c>
      <c r="M93" s="79"/>
    </row>
    <row r="94" spans="1:13" customFormat="1" ht="12.5" x14ac:dyDescent="0.25">
      <c r="C94">
        <v>1315000000</v>
      </c>
      <c r="D94" t="s">
        <v>307</v>
      </c>
      <c r="E94" s="79">
        <v>127993.88</v>
      </c>
      <c r="F94" s="79">
        <v>127993.88</v>
      </c>
      <c r="G94" s="79"/>
      <c r="I94">
        <v>1315000000</v>
      </c>
      <c r="J94" t="s">
        <v>307</v>
      </c>
      <c r="K94" s="79">
        <v>127993.88</v>
      </c>
      <c r="L94" s="79">
        <v>127993.88</v>
      </c>
      <c r="M94" s="79"/>
    </row>
    <row r="95" spans="1:13" customFormat="1" ht="12.5" x14ac:dyDescent="0.25">
      <c r="C95">
        <v>1315010000</v>
      </c>
      <c r="D95" t="s">
        <v>308</v>
      </c>
      <c r="E95" s="79">
        <v>-53330.76</v>
      </c>
      <c r="F95" s="79">
        <v>-51197.53</v>
      </c>
      <c r="G95" s="79">
        <f>E95-F95</f>
        <v>-2133.2300000000032</v>
      </c>
      <c r="I95">
        <v>1315010000</v>
      </c>
      <c r="J95" t="s">
        <v>308</v>
      </c>
      <c r="K95" s="79">
        <v>-53330.76</v>
      </c>
      <c r="L95" s="79">
        <v>-51197.53</v>
      </c>
      <c r="M95" s="79"/>
    </row>
    <row r="96" spans="1:13" customFormat="1" ht="12.5" x14ac:dyDescent="0.25">
      <c r="A96" t="s">
        <v>181</v>
      </c>
      <c r="B96">
        <v>139</v>
      </c>
      <c r="C96" s="111">
        <v>1319999999</v>
      </c>
      <c r="D96" t="s">
        <v>96</v>
      </c>
      <c r="E96" s="79"/>
      <c r="F96" s="79">
        <v>49157.99</v>
      </c>
      <c r="G96" s="79">
        <f>E96-F96</f>
        <v>-49157.99</v>
      </c>
      <c r="I96" s="111">
        <v>1319999999</v>
      </c>
      <c r="J96" t="s">
        <v>96</v>
      </c>
      <c r="K96" s="79"/>
      <c r="L96" s="79">
        <v>49157.99</v>
      </c>
      <c r="M96" s="79"/>
    </row>
    <row r="97" spans="1:13" customFormat="1" ht="12.5" x14ac:dyDescent="0.25">
      <c r="C97">
        <v>1311000000</v>
      </c>
      <c r="D97" t="s">
        <v>314</v>
      </c>
      <c r="E97" s="103"/>
      <c r="F97" s="103"/>
      <c r="G97" s="79"/>
      <c r="I97">
        <v>1311000000</v>
      </c>
      <c r="J97" t="s">
        <v>314</v>
      </c>
      <c r="K97" s="103"/>
      <c r="L97" s="103"/>
      <c r="M97" s="79"/>
    </row>
    <row r="98" spans="1:13" customFormat="1" ht="12.5" x14ac:dyDescent="0.25">
      <c r="A98" t="s">
        <v>182</v>
      </c>
      <c r="B98">
        <v>139</v>
      </c>
      <c r="C98">
        <v>1501000000</v>
      </c>
      <c r="D98" t="s">
        <v>183</v>
      </c>
      <c r="E98" s="79">
        <v>0</v>
      </c>
      <c r="F98" s="79">
        <v>0</v>
      </c>
      <c r="G98" s="79"/>
      <c r="I98">
        <v>1501000000</v>
      </c>
      <c r="J98" t="s">
        <v>183</v>
      </c>
      <c r="K98" s="79">
        <v>0</v>
      </c>
      <c r="L98" s="79">
        <v>0</v>
      </c>
      <c r="M98" s="79"/>
    </row>
    <row r="99" spans="1:13" customFormat="1" ht="12.5" x14ac:dyDescent="0.25">
      <c r="A99" t="s">
        <v>184</v>
      </c>
      <c r="B99">
        <v>139</v>
      </c>
      <c r="C99">
        <v>2111000000</v>
      </c>
      <c r="D99" t="s">
        <v>185</v>
      </c>
      <c r="E99" s="79">
        <v>-15306519.23</v>
      </c>
      <c r="F99" s="79">
        <v>-19258507.02</v>
      </c>
      <c r="G99" s="79">
        <f>E99-F99</f>
        <v>3951987.7899999991</v>
      </c>
      <c r="I99">
        <v>2111000000</v>
      </c>
      <c r="J99" t="s">
        <v>185</v>
      </c>
      <c r="K99" s="79">
        <v>-15306519.23</v>
      </c>
      <c r="L99" s="79">
        <v>-19258507.02</v>
      </c>
      <c r="M99" s="79"/>
    </row>
    <row r="100" spans="1:13" customFormat="1" ht="12.5" x14ac:dyDescent="0.25">
      <c r="A100" t="s">
        <v>186</v>
      </c>
      <c r="B100">
        <v>139</v>
      </c>
      <c r="C100">
        <v>2112000000</v>
      </c>
      <c r="D100" t="s">
        <v>187</v>
      </c>
      <c r="E100" s="79">
        <v>-598598.31000000006</v>
      </c>
      <c r="F100" s="79">
        <v>-602794.53</v>
      </c>
      <c r="G100" s="79">
        <f t="shared" ref="G100:G120" si="0">E100-F100</f>
        <v>4196.2199999999721</v>
      </c>
      <c r="I100">
        <v>2112000000</v>
      </c>
      <c r="J100" t="s">
        <v>187</v>
      </c>
      <c r="K100" s="79">
        <v>-598598.31000000006</v>
      </c>
      <c r="L100" s="79">
        <v>-602794.53</v>
      </c>
      <c r="M100" s="79"/>
    </row>
    <row r="101" spans="1:13" customFormat="1" ht="12.5" x14ac:dyDescent="0.25">
      <c r="A101" t="s">
        <v>186</v>
      </c>
      <c r="B101">
        <v>139</v>
      </c>
      <c r="C101">
        <v>2114000000</v>
      </c>
      <c r="D101" t="s">
        <v>188</v>
      </c>
      <c r="E101" s="79">
        <v>0</v>
      </c>
      <c r="F101" s="79">
        <v>0</v>
      </c>
      <c r="G101" s="79">
        <f t="shared" si="0"/>
        <v>0</v>
      </c>
      <c r="I101">
        <v>2114000000</v>
      </c>
      <c r="J101" t="s">
        <v>188</v>
      </c>
      <c r="K101" s="79">
        <v>0</v>
      </c>
      <c r="L101" s="79">
        <v>0</v>
      </c>
      <c r="M101" s="79"/>
    </row>
    <row r="102" spans="1:13" customFormat="1" ht="12.5" x14ac:dyDescent="0.25">
      <c r="C102">
        <v>2115000000</v>
      </c>
      <c r="D102" t="s">
        <v>309</v>
      </c>
      <c r="E102" s="79">
        <v>-25573.58</v>
      </c>
      <c r="F102" s="79">
        <v>-25298.720000000001</v>
      </c>
      <c r="G102" s="79">
        <f t="shared" si="0"/>
        <v>-274.86000000000058</v>
      </c>
      <c r="I102">
        <v>2115000000</v>
      </c>
      <c r="J102" t="s">
        <v>309</v>
      </c>
      <c r="K102" s="79">
        <v>-25573.58</v>
      </c>
      <c r="L102" s="79">
        <v>-25298.720000000001</v>
      </c>
      <c r="M102" s="79"/>
    </row>
    <row r="103" spans="1:13" customFormat="1" ht="12.5" x14ac:dyDescent="0.25">
      <c r="A103" t="s">
        <v>189</v>
      </c>
      <c r="C103">
        <v>2203000000</v>
      </c>
      <c r="D103" t="s">
        <v>190</v>
      </c>
      <c r="E103" s="79"/>
      <c r="F103" s="79"/>
      <c r="G103" s="79">
        <f t="shared" si="0"/>
        <v>0</v>
      </c>
      <c r="I103">
        <v>2203000000</v>
      </c>
      <c r="J103" t="s">
        <v>190</v>
      </c>
      <c r="K103" s="79"/>
      <c r="L103" s="79"/>
      <c r="M103" s="79"/>
    </row>
    <row r="104" spans="1:13" customFormat="1" ht="12.5" x14ac:dyDescent="0.25">
      <c r="A104" t="s">
        <v>191</v>
      </c>
      <c r="B104">
        <v>139</v>
      </c>
      <c r="C104">
        <v>2121000000</v>
      </c>
      <c r="D104" t="s">
        <v>62</v>
      </c>
      <c r="E104" s="79">
        <v>-1450</v>
      </c>
      <c r="F104" s="79">
        <v>-6189.53</v>
      </c>
      <c r="G104" s="79">
        <f t="shared" si="0"/>
        <v>4739.53</v>
      </c>
      <c r="I104">
        <v>2121000000</v>
      </c>
      <c r="J104" t="s">
        <v>62</v>
      </c>
      <c r="K104" s="79">
        <v>-1450</v>
      </c>
      <c r="L104" s="79">
        <v>-6189.53</v>
      </c>
      <c r="M104" s="79"/>
    </row>
    <row r="105" spans="1:13" customFormat="1" ht="12.5" x14ac:dyDescent="0.25">
      <c r="A105" t="s">
        <v>192</v>
      </c>
      <c r="B105">
        <v>139</v>
      </c>
      <c r="C105">
        <v>2122000000</v>
      </c>
      <c r="D105" t="s">
        <v>193</v>
      </c>
      <c r="E105" s="79">
        <v>-358758.52</v>
      </c>
      <c r="F105" s="79">
        <v>-427785.91</v>
      </c>
      <c r="G105" s="79">
        <f t="shared" si="0"/>
        <v>69027.389999999956</v>
      </c>
      <c r="I105">
        <v>2122000000</v>
      </c>
      <c r="J105" t="s">
        <v>193</v>
      </c>
      <c r="K105" s="79">
        <v>-358758.52</v>
      </c>
      <c r="L105" s="79">
        <v>-427785.91</v>
      </c>
      <c r="M105" s="79"/>
    </row>
    <row r="106" spans="1:13" customFormat="1" ht="12.5" x14ac:dyDescent="0.25">
      <c r="A106" t="s">
        <v>194</v>
      </c>
      <c r="B106">
        <v>139</v>
      </c>
      <c r="C106">
        <v>2133200000</v>
      </c>
      <c r="D106" t="s">
        <v>195</v>
      </c>
      <c r="E106" s="79">
        <v>-3787.79</v>
      </c>
      <c r="F106" s="79">
        <v>-4072.87</v>
      </c>
      <c r="G106" s="79">
        <f t="shared" si="0"/>
        <v>285.07999999999993</v>
      </c>
      <c r="I106">
        <v>2133200000</v>
      </c>
      <c r="J106" t="s">
        <v>195</v>
      </c>
      <c r="K106" s="79">
        <v>-3787.79</v>
      </c>
      <c r="L106" s="79">
        <v>-4072.87</v>
      </c>
      <c r="M106" s="79"/>
    </row>
    <row r="107" spans="1:13" customFormat="1" ht="12.5" x14ac:dyDescent="0.25">
      <c r="C107" s="111">
        <v>2133700000</v>
      </c>
      <c r="D107" t="s">
        <v>196</v>
      </c>
      <c r="E107" s="79"/>
      <c r="F107" s="79"/>
      <c r="G107" s="79">
        <f t="shared" si="0"/>
        <v>0</v>
      </c>
      <c r="I107" s="111">
        <v>2133700000</v>
      </c>
      <c r="J107" t="s">
        <v>196</v>
      </c>
      <c r="K107" s="79"/>
      <c r="L107" s="79"/>
      <c r="M107" s="79"/>
    </row>
    <row r="108" spans="1:13" customFormat="1" ht="12.5" x14ac:dyDescent="0.25">
      <c r="A108" t="s">
        <v>194</v>
      </c>
      <c r="B108">
        <v>139</v>
      </c>
      <c r="C108">
        <v>2137000000</v>
      </c>
      <c r="D108" t="s">
        <v>197</v>
      </c>
      <c r="E108" s="79">
        <v>-87039.54</v>
      </c>
      <c r="F108" s="79">
        <v>-87579.07</v>
      </c>
      <c r="G108" s="79">
        <f t="shared" si="0"/>
        <v>539.53000000001339</v>
      </c>
      <c r="I108">
        <v>2137000000</v>
      </c>
      <c r="J108" t="s">
        <v>197</v>
      </c>
      <c r="K108" s="79">
        <v>-87039.54</v>
      </c>
      <c r="L108" s="79">
        <v>-87579.07</v>
      </c>
      <c r="M108" s="79"/>
    </row>
    <row r="109" spans="1:13" customFormat="1" ht="12.5" x14ac:dyDescent="0.25">
      <c r="A109" t="s">
        <v>194</v>
      </c>
      <c r="B109">
        <v>139</v>
      </c>
      <c r="C109" s="111">
        <v>2140000000</v>
      </c>
      <c r="D109" t="s">
        <v>198</v>
      </c>
      <c r="E109" s="79">
        <v>-45246.42</v>
      </c>
      <c r="F109" s="79">
        <v>-43718.39</v>
      </c>
      <c r="G109" s="79">
        <f t="shared" si="0"/>
        <v>-1528.0299999999988</v>
      </c>
      <c r="I109" s="111">
        <v>2140000000</v>
      </c>
      <c r="J109" t="s">
        <v>198</v>
      </c>
      <c r="K109" s="79">
        <v>-45246.42</v>
      </c>
      <c r="L109" s="79">
        <v>-43718.39</v>
      </c>
      <c r="M109" s="79"/>
    </row>
    <row r="110" spans="1:13" customFormat="1" ht="12.5" x14ac:dyDescent="0.25">
      <c r="C110" s="111">
        <v>2141000000</v>
      </c>
      <c r="D110" t="s">
        <v>323</v>
      </c>
      <c r="E110" s="79"/>
      <c r="F110" s="79"/>
      <c r="G110" s="79">
        <f t="shared" si="0"/>
        <v>0</v>
      </c>
      <c r="I110" s="111">
        <v>2141000000</v>
      </c>
      <c r="J110" t="s">
        <v>323</v>
      </c>
      <c r="K110" s="79"/>
      <c r="L110" s="79"/>
      <c r="M110" s="79"/>
    </row>
    <row r="111" spans="1:13" customFormat="1" ht="12.5" x14ac:dyDescent="0.25">
      <c r="C111">
        <v>2131000000</v>
      </c>
      <c r="D111" t="s">
        <v>199</v>
      </c>
      <c r="E111" s="80"/>
      <c r="F111" s="80">
        <v>1.86</v>
      </c>
      <c r="G111" s="79">
        <f t="shared" si="0"/>
        <v>-1.86</v>
      </c>
      <c r="I111">
        <v>2131000000</v>
      </c>
      <c r="J111" t="s">
        <v>199</v>
      </c>
      <c r="K111" s="80"/>
      <c r="L111" s="80">
        <v>1.86</v>
      </c>
      <c r="M111" s="79"/>
    </row>
    <row r="112" spans="1:13" customFormat="1" ht="12.5" x14ac:dyDescent="0.25">
      <c r="C112">
        <v>2134500000</v>
      </c>
      <c r="D112" t="s">
        <v>334</v>
      </c>
      <c r="E112" s="81">
        <v>-9469.33</v>
      </c>
      <c r="F112" s="81">
        <v>-9469.33</v>
      </c>
      <c r="G112" s="79">
        <f t="shared" si="0"/>
        <v>0</v>
      </c>
      <c r="I112">
        <v>2134500000</v>
      </c>
      <c r="J112" t="s">
        <v>334</v>
      </c>
      <c r="K112" s="81">
        <v>-9469.33</v>
      </c>
      <c r="L112" s="81">
        <v>-9469.33</v>
      </c>
      <c r="M112" s="79"/>
    </row>
    <row r="113" spans="1:13" customFormat="1" ht="12.5" x14ac:dyDescent="0.25">
      <c r="A113" t="s">
        <v>194</v>
      </c>
      <c r="C113">
        <v>2134130000</v>
      </c>
      <c r="D113" t="s">
        <v>200</v>
      </c>
      <c r="E113" s="79">
        <v>-750</v>
      </c>
      <c r="F113" s="79">
        <v>-625</v>
      </c>
      <c r="G113" s="79">
        <f t="shared" si="0"/>
        <v>-125</v>
      </c>
      <c r="I113">
        <v>2134130000</v>
      </c>
      <c r="J113" t="s">
        <v>200</v>
      </c>
      <c r="K113" s="79">
        <v>-750</v>
      </c>
      <c r="L113" s="79">
        <v>-625</v>
      </c>
      <c r="M113" s="79"/>
    </row>
    <row r="114" spans="1:13" customFormat="1" ht="12.5" x14ac:dyDescent="0.25">
      <c r="A114" t="s">
        <v>194</v>
      </c>
      <c r="C114">
        <v>2180200000</v>
      </c>
      <c r="D114" t="s">
        <v>201</v>
      </c>
      <c r="E114" s="79">
        <v>-207319.76</v>
      </c>
      <c r="F114" s="79">
        <v>-264061.65000000002</v>
      </c>
      <c r="G114" s="79">
        <f t="shared" si="0"/>
        <v>56741.890000000014</v>
      </c>
      <c r="I114">
        <v>2180200000</v>
      </c>
      <c r="J114" t="s">
        <v>201</v>
      </c>
      <c r="K114" s="79">
        <v>-207319.76</v>
      </c>
      <c r="L114" s="79">
        <v>-264061.65000000002</v>
      </c>
      <c r="M114" s="79"/>
    </row>
    <row r="115" spans="1:13" customFormat="1" ht="12.5" x14ac:dyDescent="0.25">
      <c r="A115" t="s">
        <v>194</v>
      </c>
      <c r="C115">
        <v>2134020000</v>
      </c>
      <c r="D115" t="s">
        <v>202</v>
      </c>
      <c r="E115" s="79">
        <v>-9690.0300000000007</v>
      </c>
      <c r="F115" s="79">
        <v>-8053.77</v>
      </c>
      <c r="G115" s="79">
        <f t="shared" si="0"/>
        <v>-1636.2600000000002</v>
      </c>
      <c r="I115">
        <v>2134020000</v>
      </c>
      <c r="J115" t="s">
        <v>202</v>
      </c>
      <c r="K115" s="79">
        <v>-9690.0300000000007</v>
      </c>
      <c r="L115" s="79">
        <v>-8053.77</v>
      </c>
      <c r="M115" s="79"/>
    </row>
    <row r="116" spans="1:13" customFormat="1" ht="12.5" x14ac:dyDescent="0.25">
      <c r="A116" t="s">
        <v>194</v>
      </c>
      <c r="C116">
        <v>2134080000</v>
      </c>
      <c r="D116" t="s">
        <v>203</v>
      </c>
      <c r="E116" s="79">
        <v>-352</v>
      </c>
      <c r="F116" s="79">
        <v>-288</v>
      </c>
      <c r="G116" s="79">
        <f t="shared" si="0"/>
        <v>-64</v>
      </c>
      <c r="I116">
        <v>2134080000</v>
      </c>
      <c r="J116" t="s">
        <v>203</v>
      </c>
      <c r="K116" s="79">
        <v>-352</v>
      </c>
      <c r="L116" s="79">
        <v>-288</v>
      </c>
      <c r="M116" s="79"/>
    </row>
    <row r="117" spans="1:13" customFormat="1" ht="12.5" x14ac:dyDescent="0.25">
      <c r="A117" t="s">
        <v>194</v>
      </c>
      <c r="C117">
        <v>2134160000</v>
      </c>
      <c r="D117" t="s">
        <v>204</v>
      </c>
      <c r="E117" s="79">
        <v>-166.18</v>
      </c>
      <c r="F117" s="79">
        <v>-140.47</v>
      </c>
      <c r="G117" s="79">
        <f t="shared" si="0"/>
        <v>-25.710000000000008</v>
      </c>
      <c r="I117">
        <v>2134160000</v>
      </c>
      <c r="J117" t="s">
        <v>204</v>
      </c>
      <c r="K117" s="79">
        <v>-166.18</v>
      </c>
      <c r="L117" s="79">
        <v>-140.47</v>
      </c>
      <c r="M117" s="79"/>
    </row>
    <row r="118" spans="1:13" customFormat="1" x14ac:dyDescent="0.35">
      <c r="E118" s="86">
        <f>SUM(E106:E117)</f>
        <v>-363821.05</v>
      </c>
      <c r="F118" s="86">
        <f>SUM(F106:F117)</f>
        <v>-418006.69000000006</v>
      </c>
      <c r="G118" s="86">
        <f>SUM(G106:G117)</f>
        <v>54185.640000000029</v>
      </c>
      <c r="K118" s="86">
        <f>SUM(K106:K117)</f>
        <v>-363821.05</v>
      </c>
      <c r="L118" s="86">
        <f>SUM(L106:L117)</f>
        <v>-418006.69000000006</v>
      </c>
      <c r="M118" s="86">
        <f>SUM(M106:M117)</f>
        <v>0</v>
      </c>
    </row>
    <row r="119" spans="1:13" customFormat="1" ht="12.5" x14ac:dyDescent="0.25">
      <c r="A119" t="s">
        <v>205</v>
      </c>
      <c r="B119">
        <v>139</v>
      </c>
      <c r="C119">
        <v>2134060000</v>
      </c>
      <c r="D119" t="s">
        <v>206</v>
      </c>
      <c r="E119" s="79">
        <v>-9690.06</v>
      </c>
      <c r="F119" s="79">
        <v>-8053.8</v>
      </c>
      <c r="G119" s="79">
        <f t="shared" si="0"/>
        <v>-1636.2599999999993</v>
      </c>
      <c r="I119">
        <v>2134060000</v>
      </c>
      <c r="J119" t="s">
        <v>206</v>
      </c>
      <c r="K119" s="79">
        <v>-9690.06</v>
      </c>
      <c r="L119" s="79">
        <v>-8053.8</v>
      </c>
      <c r="M119" s="79"/>
    </row>
    <row r="120" spans="1:13" customFormat="1" ht="12.5" x14ac:dyDescent="0.25">
      <c r="C120">
        <v>2134060001</v>
      </c>
      <c r="D120" t="s">
        <v>329</v>
      </c>
      <c r="E120" s="79">
        <v>-3673</v>
      </c>
      <c r="F120" s="79">
        <v>-3673</v>
      </c>
      <c r="G120" s="79">
        <f t="shared" si="0"/>
        <v>0</v>
      </c>
      <c r="I120">
        <v>2134060001</v>
      </c>
      <c r="J120" t="s">
        <v>329</v>
      </c>
      <c r="K120" s="79">
        <v>-3673</v>
      </c>
      <c r="L120" s="79">
        <v>-3673</v>
      </c>
      <c r="M120" s="79"/>
    </row>
    <row r="121" spans="1:13" customFormat="1" x14ac:dyDescent="0.35">
      <c r="E121" s="86">
        <f>SUM(E119:E120)</f>
        <v>-13363.06</v>
      </c>
      <c r="F121" s="86">
        <f>SUM(F119:F120)</f>
        <v>-11726.8</v>
      </c>
      <c r="G121" s="86">
        <f>SUM(G119)</f>
        <v>-1636.2599999999993</v>
      </c>
      <c r="K121" s="86">
        <f>SUM(K119:K120)</f>
        <v>-13363.06</v>
      </c>
      <c r="L121" s="86">
        <f>SUM(L119:L120)</f>
        <v>-11726.8</v>
      </c>
      <c r="M121" s="86">
        <f t="shared" ref="M121" si="1">SUM(M119)</f>
        <v>0</v>
      </c>
    </row>
    <row r="122" spans="1:13" customFormat="1" ht="12.5" x14ac:dyDescent="0.25">
      <c r="A122" t="s">
        <v>207</v>
      </c>
      <c r="B122">
        <v>139</v>
      </c>
      <c r="C122">
        <v>2151000000</v>
      </c>
      <c r="D122" t="s">
        <v>208</v>
      </c>
      <c r="E122" s="79">
        <v>-186193.4</v>
      </c>
      <c r="F122" s="79">
        <v>-163528.76</v>
      </c>
      <c r="G122" s="79">
        <f>E122-F122</f>
        <v>-22664.639999999985</v>
      </c>
      <c r="I122">
        <v>2151000000</v>
      </c>
      <c r="J122" t="s">
        <v>208</v>
      </c>
      <c r="K122" s="79">
        <v>-186193.4</v>
      </c>
      <c r="L122" s="79">
        <v>-163528.76</v>
      </c>
      <c r="M122" s="79"/>
    </row>
    <row r="123" spans="1:13" customFormat="1" ht="12.5" x14ac:dyDescent="0.25">
      <c r="A123" t="s">
        <v>209</v>
      </c>
      <c r="B123">
        <v>139</v>
      </c>
      <c r="C123">
        <v>2190000000</v>
      </c>
      <c r="D123" t="s">
        <v>210</v>
      </c>
      <c r="E123" s="79">
        <v>-179149.5</v>
      </c>
      <c r="F123" s="79">
        <v>-199055</v>
      </c>
      <c r="G123" s="79"/>
      <c r="I123">
        <v>2190000000</v>
      </c>
      <c r="J123" t="s">
        <v>210</v>
      </c>
      <c r="K123" s="79">
        <v>-179149.5</v>
      </c>
      <c r="L123" s="79">
        <v>-199055</v>
      </c>
      <c r="M123" s="79"/>
    </row>
    <row r="124" spans="1:13" customFormat="1" ht="12.5" x14ac:dyDescent="0.25">
      <c r="A124" t="s">
        <v>211</v>
      </c>
      <c r="B124">
        <v>139</v>
      </c>
      <c r="C124">
        <v>2201000000</v>
      </c>
      <c r="D124" t="s">
        <v>212</v>
      </c>
      <c r="E124" s="79">
        <v>-10967649.98</v>
      </c>
      <c r="F124" s="79">
        <v>-11059392</v>
      </c>
      <c r="G124" s="79"/>
      <c r="I124">
        <v>2201000000</v>
      </c>
      <c r="J124" t="s">
        <v>212</v>
      </c>
      <c r="K124" s="79">
        <v>-10967649.98</v>
      </c>
      <c r="L124" s="79">
        <v>-11059392</v>
      </c>
      <c r="M124" s="79"/>
    </row>
    <row r="125" spans="1:13" customFormat="1" ht="12.5" x14ac:dyDescent="0.25">
      <c r="C125">
        <v>2202000000</v>
      </c>
      <c r="D125" t="s">
        <v>297</v>
      </c>
      <c r="E125" s="79">
        <v>-4256000</v>
      </c>
      <c r="F125" s="79">
        <v>-2256000</v>
      </c>
      <c r="G125" s="79"/>
      <c r="I125">
        <v>2202000000</v>
      </c>
      <c r="J125" t="s">
        <v>297</v>
      </c>
      <c r="K125" s="79">
        <v>-4256000</v>
      </c>
      <c r="L125" s="79">
        <v>-2256000</v>
      </c>
      <c r="M125" s="79"/>
    </row>
    <row r="126" spans="1:13" customFormat="1" ht="12.5" x14ac:dyDescent="0.25">
      <c r="A126" t="s">
        <v>213</v>
      </c>
      <c r="B126">
        <v>139</v>
      </c>
      <c r="C126">
        <v>2301000000</v>
      </c>
      <c r="D126" t="s">
        <v>31</v>
      </c>
      <c r="E126" s="79">
        <v>-2301697</v>
      </c>
      <c r="F126" s="79">
        <v>-2301697</v>
      </c>
      <c r="G126" s="79"/>
      <c r="I126">
        <v>2301000000</v>
      </c>
      <c r="J126" t="s">
        <v>31</v>
      </c>
      <c r="K126" s="79">
        <v>-2301697</v>
      </c>
      <c r="L126" s="79">
        <v>-2301697</v>
      </c>
      <c r="M126" s="79"/>
    </row>
    <row r="127" spans="1:13" customFormat="1" ht="12.5" x14ac:dyDescent="0.25">
      <c r="C127">
        <v>2205100000</v>
      </c>
      <c r="D127" t="s">
        <v>83</v>
      </c>
      <c r="E127" s="79">
        <v>-1603544.01</v>
      </c>
      <c r="F127" s="79">
        <v>-1603544.01</v>
      </c>
      <c r="G127" s="79"/>
      <c r="I127">
        <v>2205100000</v>
      </c>
      <c r="J127" t="s">
        <v>83</v>
      </c>
      <c r="K127" s="79">
        <v>-1603544.01</v>
      </c>
      <c r="L127" s="79">
        <v>-1603544.01</v>
      </c>
      <c r="M127" s="79"/>
    </row>
    <row r="128" spans="1:13" customFormat="1" ht="12.5" x14ac:dyDescent="0.25">
      <c r="C128">
        <v>2205500000</v>
      </c>
      <c r="D128" t="s">
        <v>310</v>
      </c>
      <c r="E128" s="79">
        <v>-58824.9</v>
      </c>
      <c r="F128" s="79">
        <v>-61141.2</v>
      </c>
      <c r="G128" s="79"/>
      <c r="I128">
        <v>2205500000</v>
      </c>
      <c r="J128" t="s">
        <v>310</v>
      </c>
      <c r="K128" s="79">
        <v>-58824.9</v>
      </c>
      <c r="L128" s="79">
        <v>-61141.2</v>
      </c>
      <c r="M128" s="79"/>
    </row>
    <row r="129" spans="1:13" customFormat="1" ht="12.5" x14ac:dyDescent="0.25">
      <c r="A129" t="s">
        <v>211</v>
      </c>
      <c r="C129" s="111">
        <v>2302300000</v>
      </c>
      <c r="D129" t="s">
        <v>214</v>
      </c>
      <c r="E129" s="79"/>
      <c r="F129" s="79"/>
      <c r="G129" s="79"/>
      <c r="I129" s="111">
        <v>2302300000</v>
      </c>
      <c r="J129" t="s">
        <v>214</v>
      </c>
      <c r="K129" s="79"/>
      <c r="L129" s="79"/>
      <c r="M129" s="79"/>
    </row>
    <row r="130" spans="1:13" customFormat="1" ht="12.5" x14ac:dyDescent="0.25">
      <c r="A130" t="s">
        <v>215</v>
      </c>
      <c r="B130">
        <v>139</v>
      </c>
      <c r="C130">
        <v>2303100000</v>
      </c>
      <c r="D130" t="s">
        <v>216</v>
      </c>
      <c r="E130" s="79"/>
      <c r="F130" s="79"/>
      <c r="G130" s="79"/>
      <c r="I130">
        <v>2303100000</v>
      </c>
      <c r="J130" t="s">
        <v>216</v>
      </c>
      <c r="K130" s="79"/>
      <c r="L130" s="79"/>
      <c r="M130" s="79"/>
    </row>
    <row r="131" spans="1:13" customFormat="1" ht="12.5" x14ac:dyDescent="0.25">
      <c r="A131" t="s">
        <v>215</v>
      </c>
      <c r="B131">
        <v>139</v>
      </c>
      <c r="C131">
        <v>2303200000</v>
      </c>
      <c r="D131" t="s">
        <v>217</v>
      </c>
      <c r="E131" s="79"/>
      <c r="F131" s="79"/>
      <c r="G131" s="79"/>
      <c r="I131">
        <v>2303200000</v>
      </c>
      <c r="J131" t="s">
        <v>217</v>
      </c>
      <c r="K131" s="79"/>
      <c r="L131" s="79"/>
      <c r="M131" s="79"/>
    </row>
    <row r="132" spans="1:13" customFormat="1" ht="12.5" x14ac:dyDescent="0.25">
      <c r="C132">
        <v>2303250000</v>
      </c>
      <c r="D132" t="s">
        <v>218</v>
      </c>
      <c r="E132" s="79">
        <v>458071.37</v>
      </c>
      <c r="F132" s="79">
        <v>458071.37</v>
      </c>
      <c r="G132" s="79"/>
      <c r="I132">
        <v>2303250000</v>
      </c>
      <c r="J132" t="s">
        <v>218</v>
      </c>
      <c r="K132" s="79">
        <v>458071.37</v>
      </c>
      <c r="L132" s="79">
        <v>458071.37</v>
      </c>
      <c r="M132" s="79"/>
    </row>
    <row r="133" spans="1:13" customFormat="1" ht="12.5" x14ac:dyDescent="0.25">
      <c r="C133">
        <v>2303400000</v>
      </c>
      <c r="D133" t="s">
        <v>219</v>
      </c>
      <c r="E133" s="79">
        <v>-1529058.57</v>
      </c>
      <c r="F133" s="79">
        <v>-1529058.57</v>
      </c>
      <c r="G133" s="79"/>
      <c r="I133">
        <v>2303400000</v>
      </c>
      <c r="J133" t="s">
        <v>219</v>
      </c>
      <c r="K133" s="79">
        <v>-1529058.57</v>
      </c>
      <c r="L133" s="79">
        <v>-1529058.57</v>
      </c>
      <c r="M133" s="79"/>
    </row>
    <row r="134" spans="1:13" customFormat="1" ht="12.5" x14ac:dyDescent="0.25">
      <c r="B134">
        <v>139</v>
      </c>
      <c r="C134">
        <v>2307450000</v>
      </c>
      <c r="D134" t="s">
        <v>220</v>
      </c>
      <c r="E134" s="79"/>
      <c r="F134" s="79"/>
      <c r="G134" s="79"/>
      <c r="I134">
        <v>2307450000</v>
      </c>
      <c r="J134" t="s">
        <v>220</v>
      </c>
      <c r="K134" s="79"/>
      <c r="L134" s="79"/>
      <c r="M134" s="79"/>
    </row>
    <row r="135" spans="1:13" customFormat="1" ht="12.5" x14ac:dyDescent="0.25">
      <c r="A135" t="s">
        <v>221</v>
      </c>
      <c r="B135">
        <v>139</v>
      </c>
      <c r="C135">
        <v>2307460000</v>
      </c>
      <c r="D135" t="s">
        <v>222</v>
      </c>
      <c r="E135" s="79">
        <v>-151350.65</v>
      </c>
      <c r="F135" s="79">
        <v>-151350.65</v>
      </c>
      <c r="G135" s="79"/>
      <c r="I135">
        <v>2307460000</v>
      </c>
      <c r="J135" t="s">
        <v>222</v>
      </c>
      <c r="K135" s="79">
        <v>-151350.65</v>
      </c>
      <c r="L135" s="79">
        <v>-151350.65</v>
      </c>
      <c r="M135" s="79"/>
    </row>
    <row r="136" spans="1:13" customFormat="1" x14ac:dyDescent="0.35">
      <c r="E136" s="85">
        <f>SUM(E130:E135)</f>
        <v>-1222337.8500000001</v>
      </c>
      <c r="F136" s="85">
        <f>SUM(F130:F135)</f>
        <v>-1222337.8500000001</v>
      </c>
      <c r="G136" s="85">
        <f>SUM(G130:G135)</f>
        <v>0</v>
      </c>
      <c r="K136" s="85">
        <f>SUM(K130:K135)</f>
        <v>-1222337.8500000001</v>
      </c>
      <c r="L136" s="85">
        <f>SUM(L130:L135)</f>
        <v>-1222337.8500000001</v>
      </c>
      <c r="M136" s="85">
        <f>SUM(M130:M135)</f>
        <v>0</v>
      </c>
    </row>
    <row r="137" spans="1:13" customFormat="1" ht="12.5" x14ac:dyDescent="0.25">
      <c r="A137" t="s">
        <v>221</v>
      </c>
      <c r="B137">
        <v>139</v>
      </c>
      <c r="C137">
        <v>2307300000</v>
      </c>
      <c r="D137" t="s">
        <v>223</v>
      </c>
      <c r="E137" s="79">
        <v>-7807598.9400000004</v>
      </c>
      <c r="F137" s="79">
        <v>-7807598.9400000004</v>
      </c>
      <c r="G137" s="79"/>
      <c r="I137">
        <v>2307300000</v>
      </c>
      <c r="J137" t="s">
        <v>223</v>
      </c>
      <c r="K137" s="79">
        <v>-7807598.9400000004</v>
      </c>
      <c r="L137" s="79">
        <v>-7807598.9400000004</v>
      </c>
      <c r="M137" s="79"/>
    </row>
    <row r="138" spans="1:13" customFormat="1" ht="12.5" x14ac:dyDescent="0.25">
      <c r="A138" t="s">
        <v>224</v>
      </c>
      <c r="B138">
        <v>139</v>
      </c>
      <c r="C138">
        <v>2304001000</v>
      </c>
      <c r="D138" t="s">
        <v>225</v>
      </c>
      <c r="E138" s="79">
        <v>-460339.4</v>
      </c>
      <c r="F138" s="79">
        <v>-460339.4</v>
      </c>
      <c r="G138" s="79"/>
      <c r="I138">
        <v>2304001000</v>
      </c>
      <c r="J138" t="s">
        <v>225</v>
      </c>
      <c r="K138" s="79">
        <v>-460339.4</v>
      </c>
      <c r="L138" s="79">
        <v>-460339.4</v>
      </c>
      <c r="M138" s="79"/>
    </row>
    <row r="139" spans="1:13" customFormat="1" ht="12.5" x14ac:dyDescent="0.25">
      <c r="A139" t="s">
        <v>221</v>
      </c>
      <c r="C139">
        <v>2307100000</v>
      </c>
      <c r="D139" t="s">
        <v>226</v>
      </c>
      <c r="E139" s="79">
        <v>-1583131.91</v>
      </c>
      <c r="F139" s="79">
        <v>-1583131.91</v>
      </c>
      <c r="G139" s="79"/>
      <c r="I139">
        <v>2307100000</v>
      </c>
      <c r="J139" t="s">
        <v>226</v>
      </c>
      <c r="K139" s="79">
        <v>-1583131.91</v>
      </c>
      <c r="L139" s="79">
        <v>-1583131.91</v>
      </c>
      <c r="M139" s="79"/>
    </row>
    <row r="140" spans="1:13" customFormat="1" ht="18.5" x14ac:dyDescent="0.45">
      <c r="B140" s="102" t="s">
        <v>227</v>
      </c>
      <c r="E140" s="79"/>
      <c r="F140" s="79"/>
      <c r="G140" s="79"/>
      <c r="K140" s="79"/>
      <c r="L140" s="79"/>
      <c r="M140" s="79"/>
    </row>
    <row r="141" spans="1:13" customFormat="1" ht="12.5" x14ac:dyDescent="0.25">
      <c r="E141" s="79"/>
      <c r="F141" s="79"/>
      <c r="G141" s="79"/>
      <c r="K141" s="79"/>
      <c r="L141" s="79"/>
      <c r="M141" s="79"/>
    </row>
    <row r="142" spans="1:13" customFormat="1" ht="12.5" x14ac:dyDescent="0.25">
      <c r="A142" t="s">
        <v>228</v>
      </c>
      <c r="B142">
        <v>139</v>
      </c>
      <c r="C142">
        <v>3101000000</v>
      </c>
      <c r="D142" t="s">
        <v>229</v>
      </c>
      <c r="E142" s="79">
        <v>-744035.31</v>
      </c>
      <c r="F142" s="80">
        <v>-629841.87</v>
      </c>
      <c r="G142" s="79">
        <f>E142-F142</f>
        <v>-114193.44000000006</v>
      </c>
      <c r="I142">
        <v>3101000000</v>
      </c>
      <c r="J142" t="s">
        <v>229</v>
      </c>
      <c r="K142" s="79">
        <v>-744035.31</v>
      </c>
      <c r="L142" s="79">
        <v>-629841.87</v>
      </c>
      <c r="M142" s="79">
        <f>K142-L142</f>
        <v>-114193.44000000006</v>
      </c>
    </row>
    <row r="143" spans="1:13" customFormat="1" ht="12.5" x14ac:dyDescent="0.25">
      <c r="A143" t="s">
        <v>228</v>
      </c>
      <c r="B143">
        <v>139</v>
      </c>
      <c r="C143">
        <v>3101010000</v>
      </c>
      <c r="D143" t="s">
        <v>230</v>
      </c>
      <c r="E143" s="79">
        <v>-611256.43000000005</v>
      </c>
      <c r="F143" s="80">
        <v>-493418.92</v>
      </c>
      <c r="G143" s="79">
        <f t="shared" ref="G143:G206" si="2">E143-F143</f>
        <v>-117837.51000000007</v>
      </c>
      <c r="I143">
        <v>3101010000</v>
      </c>
      <c r="J143" t="s">
        <v>230</v>
      </c>
      <c r="K143" s="79">
        <v>-611256.43000000005</v>
      </c>
      <c r="L143" s="79">
        <v>-493418.92</v>
      </c>
      <c r="M143" s="79">
        <f t="shared" ref="M143:M209" si="3">K143-L143</f>
        <v>-117837.51000000007</v>
      </c>
    </row>
    <row r="144" spans="1:13" customFormat="1" ht="12.5" x14ac:dyDescent="0.25">
      <c r="C144">
        <v>3101020000</v>
      </c>
      <c r="D144" t="s">
        <v>324</v>
      </c>
      <c r="E144" s="79">
        <v>-20061.87</v>
      </c>
      <c r="F144" s="80">
        <v>-12156.75</v>
      </c>
      <c r="G144" s="79">
        <f t="shared" si="2"/>
        <v>-7905.119999999999</v>
      </c>
      <c r="I144">
        <v>3101020000</v>
      </c>
      <c r="J144" t="s">
        <v>324</v>
      </c>
      <c r="K144" s="79">
        <v>-20061.87</v>
      </c>
      <c r="L144" s="79">
        <v>-12156.75</v>
      </c>
      <c r="M144" s="79">
        <f t="shared" si="3"/>
        <v>-7905.119999999999</v>
      </c>
    </row>
    <row r="145" spans="1:13" customFormat="1" ht="12.5" x14ac:dyDescent="0.25">
      <c r="A145" t="s">
        <v>231</v>
      </c>
      <c r="B145">
        <v>139</v>
      </c>
      <c r="C145">
        <v>3102000000</v>
      </c>
      <c r="D145" t="s">
        <v>232</v>
      </c>
      <c r="E145" s="79">
        <v>-1264553.07</v>
      </c>
      <c r="F145" s="79">
        <v>-1049926.32</v>
      </c>
      <c r="G145" s="79">
        <f t="shared" si="2"/>
        <v>-214626.75</v>
      </c>
      <c r="I145">
        <v>3102000000</v>
      </c>
      <c r="J145" t="s">
        <v>232</v>
      </c>
      <c r="K145" s="79">
        <v>-1264553.07</v>
      </c>
      <c r="L145" s="79">
        <v>-1049926.32</v>
      </c>
      <c r="M145" s="79">
        <f t="shared" si="3"/>
        <v>-214626.75</v>
      </c>
    </row>
    <row r="146" spans="1:13" customFormat="1" ht="12.5" x14ac:dyDescent="0.25">
      <c r="A146" t="s">
        <v>234</v>
      </c>
      <c r="C146">
        <v>3102010000</v>
      </c>
      <c r="D146" t="s">
        <v>304</v>
      </c>
      <c r="E146" s="79">
        <v>-123094.98</v>
      </c>
      <c r="F146" s="79">
        <v>-102541.4</v>
      </c>
      <c r="G146" s="79">
        <f t="shared" si="2"/>
        <v>-20553.580000000002</v>
      </c>
      <c r="I146">
        <v>3102010000</v>
      </c>
      <c r="J146" t="s">
        <v>304</v>
      </c>
      <c r="K146" s="79">
        <v>-123094.98</v>
      </c>
      <c r="L146" s="79">
        <v>-102541.4</v>
      </c>
      <c r="M146" s="79">
        <f t="shared" si="3"/>
        <v>-20553.580000000002</v>
      </c>
    </row>
    <row r="147" spans="1:13" customFormat="1" ht="12.5" x14ac:dyDescent="0.25">
      <c r="B147">
        <v>139</v>
      </c>
      <c r="C147">
        <v>3103000000</v>
      </c>
      <c r="D147" t="s">
        <v>233</v>
      </c>
      <c r="E147" s="79">
        <v>-10000</v>
      </c>
      <c r="F147" s="79">
        <v>-10000</v>
      </c>
      <c r="G147" s="79">
        <f t="shared" si="2"/>
        <v>0</v>
      </c>
      <c r="I147">
        <v>3103000000</v>
      </c>
      <c r="J147" t="s">
        <v>233</v>
      </c>
      <c r="K147" s="79">
        <v>-10000</v>
      </c>
      <c r="L147" s="79">
        <v>-10000</v>
      </c>
      <c r="M147" s="79">
        <f t="shared" si="3"/>
        <v>0</v>
      </c>
    </row>
    <row r="148" spans="1:13" customFormat="1" ht="12.5" x14ac:dyDescent="0.25">
      <c r="C148">
        <v>3103010000</v>
      </c>
      <c r="D148" t="s">
        <v>331</v>
      </c>
      <c r="E148" s="79">
        <v>-31662.99</v>
      </c>
      <c r="F148" s="80">
        <v>-23055.75</v>
      </c>
      <c r="G148" s="79">
        <f t="shared" si="2"/>
        <v>-8607.2400000000016</v>
      </c>
      <c r="I148">
        <v>3103010000</v>
      </c>
      <c r="J148" t="s">
        <v>331</v>
      </c>
      <c r="K148" s="79">
        <v>-31662.99</v>
      </c>
      <c r="L148" s="79">
        <v>-23055.75</v>
      </c>
      <c r="M148" s="79">
        <f t="shared" si="3"/>
        <v>-8607.2400000000016</v>
      </c>
    </row>
    <row r="149" spans="1:13" customFormat="1" ht="12.5" x14ac:dyDescent="0.25">
      <c r="A149" t="s">
        <v>235</v>
      </c>
      <c r="B149">
        <v>139</v>
      </c>
      <c r="C149">
        <v>4001000000</v>
      </c>
      <c r="D149" t="s">
        <v>73</v>
      </c>
      <c r="E149" s="103">
        <v>513871.43</v>
      </c>
      <c r="F149" s="127">
        <v>438017.11</v>
      </c>
      <c r="G149" s="79">
        <f t="shared" si="2"/>
        <v>75854.320000000007</v>
      </c>
      <c r="I149">
        <v>4001000000</v>
      </c>
      <c r="J149" t="s">
        <v>73</v>
      </c>
      <c r="K149" s="103">
        <v>513871.43</v>
      </c>
      <c r="L149" s="103">
        <v>438017.11</v>
      </c>
      <c r="M149" s="79">
        <f t="shared" si="3"/>
        <v>75854.320000000007</v>
      </c>
    </row>
    <row r="150" spans="1:13" customFormat="1" ht="12.5" x14ac:dyDescent="0.25">
      <c r="A150" t="s">
        <v>236</v>
      </c>
      <c r="B150">
        <v>139</v>
      </c>
      <c r="C150">
        <v>4001010000</v>
      </c>
      <c r="D150" t="s">
        <v>237</v>
      </c>
      <c r="E150" s="103">
        <v>598472.16</v>
      </c>
      <c r="F150" s="127">
        <v>449359.13</v>
      </c>
      <c r="G150" s="79">
        <f t="shared" si="2"/>
        <v>149113.03000000003</v>
      </c>
      <c r="I150">
        <v>4001010000</v>
      </c>
      <c r="J150" t="s">
        <v>237</v>
      </c>
      <c r="K150" s="103">
        <v>598472.16</v>
      </c>
      <c r="L150" s="103">
        <v>449359.13</v>
      </c>
      <c r="M150" s="79">
        <f t="shared" si="3"/>
        <v>149113.03000000003</v>
      </c>
    </row>
    <row r="151" spans="1:13" customFormat="1" ht="12.5" x14ac:dyDescent="0.25">
      <c r="A151" t="s">
        <v>238</v>
      </c>
      <c r="B151">
        <v>139</v>
      </c>
      <c r="C151">
        <v>4002000001</v>
      </c>
      <c r="D151" t="s">
        <v>239</v>
      </c>
      <c r="E151" s="79"/>
      <c r="F151" s="79"/>
      <c r="G151" s="79">
        <f t="shared" si="2"/>
        <v>0</v>
      </c>
      <c r="I151">
        <v>4002000001</v>
      </c>
      <c r="J151" t="s">
        <v>239</v>
      </c>
      <c r="K151" s="79"/>
      <c r="L151" s="79"/>
      <c r="M151" s="79">
        <f t="shared" si="3"/>
        <v>0</v>
      </c>
    </row>
    <row r="152" spans="1:13" customFormat="1" ht="12.5" x14ac:dyDescent="0.25">
      <c r="A152" t="s">
        <v>238</v>
      </c>
      <c r="B152">
        <v>139</v>
      </c>
      <c r="C152">
        <v>4002000003</v>
      </c>
      <c r="D152" t="s">
        <v>240</v>
      </c>
      <c r="E152" s="79"/>
      <c r="F152" s="79"/>
      <c r="G152" s="79">
        <f t="shared" si="2"/>
        <v>0</v>
      </c>
      <c r="I152">
        <v>4002000003</v>
      </c>
      <c r="J152" t="s">
        <v>240</v>
      </c>
      <c r="K152" s="79"/>
      <c r="L152" s="79"/>
      <c r="M152" s="79">
        <f t="shared" si="3"/>
        <v>0</v>
      </c>
    </row>
    <row r="153" spans="1:13" customFormat="1" ht="12.5" x14ac:dyDescent="0.25">
      <c r="A153" t="s">
        <v>238</v>
      </c>
      <c r="B153">
        <v>139</v>
      </c>
      <c r="C153">
        <v>4002000005</v>
      </c>
      <c r="D153" t="s">
        <v>241</v>
      </c>
      <c r="E153" s="103">
        <v>320230.21000000002</v>
      </c>
      <c r="F153" s="103">
        <v>266262.21000000002</v>
      </c>
      <c r="G153" s="79">
        <f t="shared" si="2"/>
        <v>53968</v>
      </c>
      <c r="H153" s="100"/>
      <c r="I153">
        <v>4002000005</v>
      </c>
      <c r="J153" t="s">
        <v>241</v>
      </c>
      <c r="K153" s="103">
        <v>320230.21000000002</v>
      </c>
      <c r="L153" s="103">
        <v>266262.21000000002</v>
      </c>
      <c r="M153" s="79">
        <f t="shared" si="3"/>
        <v>53968</v>
      </c>
    </row>
    <row r="154" spans="1:13" customFormat="1" ht="12.5" x14ac:dyDescent="0.25">
      <c r="C154">
        <v>4002000007</v>
      </c>
      <c r="D154" t="s">
        <v>291</v>
      </c>
      <c r="E154" s="103">
        <v>12959.8</v>
      </c>
      <c r="F154" s="103">
        <v>10456.299999999999</v>
      </c>
      <c r="G154" s="79">
        <f t="shared" si="2"/>
        <v>2503.5</v>
      </c>
      <c r="H154" s="100"/>
      <c r="I154">
        <v>4002000007</v>
      </c>
      <c r="J154" t="s">
        <v>291</v>
      </c>
      <c r="K154" s="103">
        <v>12959.8</v>
      </c>
      <c r="L154" s="103">
        <v>10456.299999999999</v>
      </c>
      <c r="M154" s="79">
        <f t="shared" si="3"/>
        <v>2503.5</v>
      </c>
    </row>
    <row r="155" spans="1:13" customFormat="1" ht="12.5" x14ac:dyDescent="0.25">
      <c r="A155" t="s">
        <v>238</v>
      </c>
      <c r="B155">
        <v>139</v>
      </c>
      <c r="C155">
        <v>4002000008</v>
      </c>
      <c r="D155" t="s">
        <v>242</v>
      </c>
      <c r="E155" s="103">
        <v>17380</v>
      </c>
      <c r="F155" s="103">
        <v>14451</v>
      </c>
      <c r="G155" s="79">
        <f t="shared" si="2"/>
        <v>2929</v>
      </c>
      <c r="H155" s="100"/>
      <c r="I155">
        <v>4002000008</v>
      </c>
      <c r="J155" t="s">
        <v>242</v>
      </c>
      <c r="K155" s="103">
        <v>17380</v>
      </c>
      <c r="L155" s="103">
        <v>14451</v>
      </c>
      <c r="M155" s="79">
        <f t="shared" si="3"/>
        <v>2929</v>
      </c>
    </row>
    <row r="156" spans="1:13" customFormat="1" ht="12.5" x14ac:dyDescent="0.25">
      <c r="A156" t="s">
        <v>238</v>
      </c>
      <c r="B156">
        <v>139</v>
      </c>
      <c r="C156">
        <v>4002000011</v>
      </c>
      <c r="D156" t="s">
        <v>243</v>
      </c>
      <c r="E156" s="79"/>
      <c r="F156" s="79"/>
      <c r="G156" s="79">
        <f t="shared" si="2"/>
        <v>0</v>
      </c>
      <c r="I156">
        <v>4002000011</v>
      </c>
      <c r="J156" t="s">
        <v>243</v>
      </c>
      <c r="K156" s="79"/>
      <c r="L156" s="79"/>
      <c r="M156" s="79">
        <f t="shared" si="3"/>
        <v>0</v>
      </c>
    </row>
    <row r="157" spans="1:13" customFormat="1" ht="12.5" x14ac:dyDescent="0.25">
      <c r="A157" t="s">
        <v>238</v>
      </c>
      <c r="B157">
        <v>139</v>
      </c>
      <c r="C157">
        <v>4002000013</v>
      </c>
      <c r="D157" t="s">
        <v>244</v>
      </c>
      <c r="E157" s="79">
        <v>-97915</v>
      </c>
      <c r="F157" s="79">
        <v>-81591</v>
      </c>
      <c r="G157" s="79">
        <f t="shared" si="2"/>
        <v>-16324</v>
      </c>
      <c r="H157" s="100"/>
      <c r="I157">
        <v>4002000013</v>
      </c>
      <c r="J157" t="s">
        <v>244</v>
      </c>
      <c r="K157" s="79">
        <v>-97915</v>
      </c>
      <c r="L157" s="79">
        <v>-81591</v>
      </c>
      <c r="M157" s="79">
        <f t="shared" si="3"/>
        <v>-16324</v>
      </c>
    </row>
    <row r="158" spans="1:13" customFormat="1" ht="12.5" x14ac:dyDescent="0.25">
      <c r="A158" t="s">
        <v>238</v>
      </c>
      <c r="B158">
        <v>139</v>
      </c>
      <c r="C158">
        <v>4002000000</v>
      </c>
      <c r="D158" t="s">
        <v>245</v>
      </c>
      <c r="E158" s="103"/>
      <c r="F158" s="103"/>
      <c r="G158" s="79">
        <f t="shared" si="2"/>
        <v>0</v>
      </c>
      <c r="H158" s="100"/>
      <c r="I158">
        <v>4002000000</v>
      </c>
      <c r="J158" t="s">
        <v>245</v>
      </c>
      <c r="K158" s="103"/>
      <c r="L158" s="103"/>
      <c r="M158" s="79">
        <f t="shared" si="3"/>
        <v>0</v>
      </c>
    </row>
    <row r="159" spans="1:13" customFormat="1" ht="12.5" x14ac:dyDescent="0.25">
      <c r="A159" t="s">
        <v>238</v>
      </c>
      <c r="B159">
        <v>139</v>
      </c>
      <c r="C159">
        <v>4002000010</v>
      </c>
      <c r="D159" t="s">
        <v>246</v>
      </c>
      <c r="E159" s="103">
        <v>32669.599999999999</v>
      </c>
      <c r="F159" s="103">
        <v>25741.24</v>
      </c>
      <c r="G159" s="79">
        <f t="shared" si="2"/>
        <v>6928.3599999999969</v>
      </c>
      <c r="I159">
        <v>4002000010</v>
      </c>
      <c r="J159" t="s">
        <v>246</v>
      </c>
      <c r="K159" s="103">
        <v>32669.599999999999</v>
      </c>
      <c r="L159" s="103">
        <v>25741.24</v>
      </c>
      <c r="M159" s="79">
        <f t="shared" si="3"/>
        <v>6928.3599999999969</v>
      </c>
    </row>
    <row r="160" spans="1:13" customFormat="1" ht="12.5" x14ac:dyDescent="0.25">
      <c r="A160" t="s">
        <v>238</v>
      </c>
      <c r="B160">
        <v>139</v>
      </c>
      <c r="C160">
        <v>4002000019</v>
      </c>
      <c r="D160" t="s">
        <v>247</v>
      </c>
      <c r="E160">
        <v>1600.75</v>
      </c>
      <c r="F160">
        <v>1250.75</v>
      </c>
      <c r="G160" s="79">
        <f t="shared" si="2"/>
        <v>350</v>
      </c>
      <c r="H160" s="100"/>
      <c r="I160">
        <v>4002000019</v>
      </c>
      <c r="J160" t="s">
        <v>247</v>
      </c>
      <c r="K160">
        <v>1600.75</v>
      </c>
      <c r="L160">
        <v>1250.75</v>
      </c>
      <c r="M160" s="79">
        <f t="shared" si="3"/>
        <v>350</v>
      </c>
    </row>
    <row r="161" spans="1:13" customFormat="1" ht="12.5" x14ac:dyDescent="0.25">
      <c r="A161" t="s">
        <v>248</v>
      </c>
      <c r="B161">
        <v>139</v>
      </c>
      <c r="C161">
        <v>4007000000</v>
      </c>
      <c r="D161" t="s">
        <v>249</v>
      </c>
      <c r="E161" s="103">
        <v>19771.240000000002</v>
      </c>
      <c r="F161" s="103">
        <v>16214.84</v>
      </c>
      <c r="G161" s="79">
        <f t="shared" si="2"/>
        <v>3556.4000000000015</v>
      </c>
      <c r="I161">
        <v>4007000000</v>
      </c>
      <c r="J161" t="s">
        <v>249</v>
      </c>
      <c r="K161" s="103">
        <v>19771.240000000002</v>
      </c>
      <c r="L161" s="103">
        <v>16214.84</v>
      </c>
      <c r="M161" s="79">
        <f t="shared" si="3"/>
        <v>3556.4000000000015</v>
      </c>
    </row>
    <row r="162" spans="1:13" customFormat="1" ht="12.5" x14ac:dyDescent="0.25">
      <c r="C162">
        <v>4007000001</v>
      </c>
      <c r="D162" t="s">
        <v>317</v>
      </c>
      <c r="E162" s="103"/>
      <c r="F162" s="103"/>
      <c r="G162" s="79">
        <f t="shared" si="2"/>
        <v>0</v>
      </c>
      <c r="I162">
        <v>4007000001</v>
      </c>
      <c r="J162" t="s">
        <v>317</v>
      </c>
      <c r="K162" s="103"/>
      <c r="L162" s="103"/>
      <c r="M162" s="79">
        <f t="shared" si="3"/>
        <v>0</v>
      </c>
    </row>
    <row r="163" spans="1:13" customFormat="1" ht="12.5" x14ac:dyDescent="0.25">
      <c r="A163" t="s">
        <v>248</v>
      </c>
      <c r="B163">
        <v>139</v>
      </c>
      <c r="C163">
        <v>4007000002</v>
      </c>
      <c r="D163" t="s">
        <v>250</v>
      </c>
      <c r="E163">
        <v>204.71</v>
      </c>
      <c r="F163">
        <v>176.9</v>
      </c>
      <c r="G163" s="79">
        <f t="shared" si="2"/>
        <v>27.810000000000002</v>
      </c>
      <c r="I163">
        <v>4007000002</v>
      </c>
      <c r="J163" t="s">
        <v>250</v>
      </c>
      <c r="K163">
        <v>204.71</v>
      </c>
      <c r="L163">
        <v>176.9</v>
      </c>
      <c r="M163" s="79">
        <f t="shared" si="3"/>
        <v>27.810000000000002</v>
      </c>
    </row>
    <row r="164" spans="1:13" customFormat="1" ht="12.5" x14ac:dyDescent="0.25">
      <c r="C164">
        <v>4007000005</v>
      </c>
      <c r="D164" t="s">
        <v>328</v>
      </c>
      <c r="E164">
        <v>2822.22</v>
      </c>
      <c r="F164">
        <v>2351.85</v>
      </c>
      <c r="G164" s="79">
        <f t="shared" si="2"/>
        <v>470.36999999999989</v>
      </c>
      <c r="I164">
        <v>4007000005</v>
      </c>
      <c r="J164" t="s">
        <v>328</v>
      </c>
      <c r="K164">
        <v>2822.22</v>
      </c>
      <c r="L164">
        <v>2351.85</v>
      </c>
      <c r="M164" s="79">
        <f t="shared" si="3"/>
        <v>470.36999999999989</v>
      </c>
    </row>
    <row r="165" spans="1:13" customFormat="1" ht="12.5" x14ac:dyDescent="0.25">
      <c r="A165" t="s">
        <v>248</v>
      </c>
      <c r="B165">
        <v>139</v>
      </c>
      <c r="C165">
        <v>4007000006</v>
      </c>
      <c r="D165" t="s">
        <v>251</v>
      </c>
      <c r="E165" s="103">
        <v>400</v>
      </c>
      <c r="F165" s="103">
        <v>400</v>
      </c>
      <c r="G165" s="79">
        <f t="shared" si="2"/>
        <v>0</v>
      </c>
      <c r="I165">
        <v>4007000006</v>
      </c>
      <c r="J165" t="s">
        <v>251</v>
      </c>
      <c r="K165" s="103">
        <v>400</v>
      </c>
      <c r="L165" s="103">
        <v>400</v>
      </c>
      <c r="M165" s="79">
        <f t="shared" si="3"/>
        <v>0</v>
      </c>
    </row>
    <row r="166" spans="1:13" customFormat="1" ht="12.5" x14ac:dyDescent="0.25">
      <c r="A166" t="s">
        <v>248</v>
      </c>
      <c r="B166">
        <v>139</v>
      </c>
      <c r="C166" s="111">
        <v>4007010002</v>
      </c>
      <c r="D166" t="s">
        <v>252</v>
      </c>
      <c r="G166" s="79">
        <f t="shared" si="2"/>
        <v>0</v>
      </c>
      <c r="I166" s="111">
        <v>4007010002</v>
      </c>
      <c r="J166" t="s">
        <v>252</v>
      </c>
      <c r="M166" s="79">
        <f t="shared" si="3"/>
        <v>0</v>
      </c>
    </row>
    <row r="167" spans="1:13" customFormat="1" ht="12.5" x14ac:dyDescent="0.25">
      <c r="A167" t="s">
        <v>248</v>
      </c>
      <c r="B167">
        <v>139</v>
      </c>
      <c r="C167" s="111">
        <v>4007010006</v>
      </c>
      <c r="D167" t="s">
        <v>253</v>
      </c>
      <c r="E167" s="103"/>
      <c r="F167" s="103"/>
      <c r="G167" s="79">
        <f t="shared" si="2"/>
        <v>0</v>
      </c>
      <c r="I167" s="111">
        <v>4007010006</v>
      </c>
      <c r="J167" t="s">
        <v>253</v>
      </c>
      <c r="K167" s="103"/>
      <c r="L167" s="103"/>
      <c r="M167" s="79">
        <f t="shared" si="3"/>
        <v>0</v>
      </c>
    </row>
    <row r="168" spans="1:13" customFormat="1" ht="12.5" x14ac:dyDescent="0.25">
      <c r="A168" t="s">
        <v>254</v>
      </c>
      <c r="B168">
        <v>139</v>
      </c>
      <c r="C168" s="111">
        <v>4007010001</v>
      </c>
      <c r="D168" t="s">
        <v>292</v>
      </c>
      <c r="E168" s="103"/>
      <c r="F168" s="103"/>
      <c r="G168" s="79">
        <f t="shared" si="2"/>
        <v>0</v>
      </c>
      <c r="I168" s="111">
        <v>4007010001</v>
      </c>
      <c r="J168" t="s">
        <v>292</v>
      </c>
      <c r="K168" s="103"/>
      <c r="L168" s="103"/>
      <c r="M168" s="79">
        <f t="shared" si="3"/>
        <v>0</v>
      </c>
    </row>
    <row r="169" spans="1:13" customFormat="1" ht="12.5" x14ac:dyDescent="0.25">
      <c r="A169" t="s">
        <v>254</v>
      </c>
      <c r="B169">
        <v>139</v>
      </c>
      <c r="C169" s="111">
        <v>7000000050</v>
      </c>
      <c r="D169" t="s">
        <v>255</v>
      </c>
      <c r="E169">
        <v>948.42</v>
      </c>
      <c r="F169" s="104">
        <v>798.23</v>
      </c>
      <c r="G169" s="79">
        <f t="shared" si="2"/>
        <v>150.18999999999994</v>
      </c>
      <c r="I169" s="111">
        <v>7000000050</v>
      </c>
      <c r="J169" t="s">
        <v>255</v>
      </c>
      <c r="K169">
        <v>948.42</v>
      </c>
      <c r="L169">
        <v>798.23</v>
      </c>
      <c r="M169" s="79">
        <f t="shared" si="3"/>
        <v>150.18999999999994</v>
      </c>
    </row>
    <row r="170" spans="1:13" customFormat="1" ht="12.5" x14ac:dyDescent="0.25">
      <c r="C170" s="111">
        <v>4007010010</v>
      </c>
      <c r="D170" t="s">
        <v>320</v>
      </c>
      <c r="E170" s="103">
        <v>9656.2199999999993</v>
      </c>
      <c r="F170" s="103">
        <v>9656.2199999999993</v>
      </c>
      <c r="G170" s="79">
        <f t="shared" si="2"/>
        <v>0</v>
      </c>
      <c r="I170" s="111">
        <v>4007010010</v>
      </c>
      <c r="J170" t="s">
        <v>320</v>
      </c>
      <c r="K170" s="103">
        <v>9656.2199999999993</v>
      </c>
      <c r="L170" s="103">
        <v>9656.2199999999993</v>
      </c>
      <c r="M170" s="79">
        <f t="shared" si="3"/>
        <v>0</v>
      </c>
    </row>
    <row r="171" spans="1:13" customFormat="1" ht="12.5" x14ac:dyDescent="0.25">
      <c r="A171" t="s">
        <v>254</v>
      </c>
      <c r="B171">
        <v>139</v>
      </c>
      <c r="C171" s="111">
        <v>4007000011</v>
      </c>
      <c r="D171" t="s">
        <v>256</v>
      </c>
      <c r="E171" s="103"/>
      <c r="F171" s="103"/>
      <c r="G171" s="79">
        <f t="shared" si="2"/>
        <v>0</v>
      </c>
      <c r="I171" s="111">
        <v>4007000011</v>
      </c>
      <c r="J171" t="s">
        <v>256</v>
      </c>
      <c r="K171" s="103"/>
      <c r="L171" s="103"/>
      <c r="M171" s="79">
        <f t="shared" si="3"/>
        <v>0</v>
      </c>
    </row>
    <row r="172" spans="1:13" customFormat="1" ht="12.5" x14ac:dyDescent="0.25">
      <c r="A172" t="s">
        <v>254</v>
      </c>
      <c r="B172">
        <v>139</v>
      </c>
      <c r="C172" s="111">
        <v>4007000012</v>
      </c>
      <c r="D172" t="s">
        <v>257</v>
      </c>
      <c r="E172" s="103"/>
      <c r="F172" s="103"/>
      <c r="G172" s="79">
        <f t="shared" si="2"/>
        <v>0</v>
      </c>
      <c r="I172" s="111">
        <v>4007000012</v>
      </c>
      <c r="J172" t="s">
        <v>257</v>
      </c>
      <c r="K172" s="103"/>
      <c r="L172" s="103"/>
      <c r="M172" s="79">
        <f t="shared" si="3"/>
        <v>0</v>
      </c>
    </row>
    <row r="173" spans="1:13" customFormat="1" ht="12.5" x14ac:dyDescent="0.25">
      <c r="C173" s="111">
        <v>4007010000</v>
      </c>
      <c r="D173" t="s">
        <v>298</v>
      </c>
      <c r="E173" s="103">
        <v>21209.58</v>
      </c>
      <c r="F173" s="103">
        <v>16883.34</v>
      </c>
      <c r="G173" s="79">
        <f t="shared" si="2"/>
        <v>4326.2400000000016</v>
      </c>
      <c r="I173" s="111">
        <v>4007010000</v>
      </c>
      <c r="J173" t="s">
        <v>298</v>
      </c>
      <c r="K173" s="103">
        <v>21209.58</v>
      </c>
      <c r="L173" s="103">
        <v>16883.34</v>
      </c>
      <c r="M173" s="79">
        <f t="shared" si="3"/>
        <v>4326.2400000000016</v>
      </c>
    </row>
    <row r="174" spans="1:13" customFormat="1" ht="12.5" x14ac:dyDescent="0.25">
      <c r="A174" t="s">
        <v>254</v>
      </c>
      <c r="B174">
        <v>139</v>
      </c>
      <c r="C174" s="111">
        <v>4007000007</v>
      </c>
      <c r="D174" t="s">
        <v>258</v>
      </c>
      <c r="E174" s="103">
        <v>6936</v>
      </c>
      <c r="F174" s="103">
        <v>5780</v>
      </c>
      <c r="G174" s="79">
        <f t="shared" si="2"/>
        <v>1156</v>
      </c>
      <c r="I174" s="111">
        <v>4007000007</v>
      </c>
      <c r="J174" t="s">
        <v>258</v>
      </c>
      <c r="K174" s="103">
        <v>6936</v>
      </c>
      <c r="L174" s="103">
        <v>5780</v>
      </c>
      <c r="M174" s="79">
        <f t="shared" si="3"/>
        <v>1156</v>
      </c>
    </row>
    <row r="175" spans="1:13" customFormat="1" ht="12.5" x14ac:dyDescent="0.25">
      <c r="C175" s="111">
        <v>4007000008</v>
      </c>
      <c r="D175" t="s">
        <v>288</v>
      </c>
      <c r="E175" s="103"/>
      <c r="F175" s="103"/>
      <c r="G175" s="79">
        <f t="shared" si="2"/>
        <v>0</v>
      </c>
      <c r="I175" s="111">
        <v>4007000008</v>
      </c>
      <c r="J175" t="s">
        <v>288</v>
      </c>
      <c r="K175" s="103"/>
      <c r="L175" s="103"/>
      <c r="M175" s="79">
        <f t="shared" si="3"/>
        <v>0</v>
      </c>
    </row>
    <row r="176" spans="1:13" customFormat="1" ht="12.5" x14ac:dyDescent="0.25">
      <c r="A176" t="s">
        <v>254</v>
      </c>
      <c r="C176" s="111">
        <v>8000000050</v>
      </c>
      <c r="D176" t="s">
        <v>259</v>
      </c>
      <c r="E176" s="79"/>
      <c r="F176" s="79"/>
      <c r="G176" s="79">
        <f t="shared" si="2"/>
        <v>0</v>
      </c>
      <c r="I176" s="111">
        <v>8000000050</v>
      </c>
      <c r="J176" t="s">
        <v>259</v>
      </c>
      <c r="K176" s="79"/>
      <c r="L176" s="79"/>
      <c r="M176" s="79">
        <f t="shared" si="3"/>
        <v>0</v>
      </c>
    </row>
    <row r="177" spans="1:13" customFormat="1" ht="12.5" x14ac:dyDescent="0.25">
      <c r="A177" t="s">
        <v>260</v>
      </c>
      <c r="B177">
        <v>139</v>
      </c>
      <c r="C177" s="111">
        <v>8000000060</v>
      </c>
      <c r="D177" t="s">
        <v>261</v>
      </c>
      <c r="E177" s="103">
        <v>5027.71</v>
      </c>
      <c r="F177" s="103">
        <v>4936.28</v>
      </c>
      <c r="G177" s="79">
        <f t="shared" si="2"/>
        <v>91.430000000000291</v>
      </c>
      <c r="I177" s="111">
        <v>8000000060</v>
      </c>
      <c r="J177" t="s">
        <v>261</v>
      </c>
      <c r="K177" s="103">
        <v>5027.71</v>
      </c>
      <c r="L177" s="103">
        <v>4936.28</v>
      </c>
      <c r="M177" s="79">
        <f t="shared" si="3"/>
        <v>91.430000000000291</v>
      </c>
    </row>
    <row r="178" spans="1:13" customFormat="1" ht="12.5" x14ac:dyDescent="0.25">
      <c r="C178" s="111">
        <v>8000000070</v>
      </c>
      <c r="D178" t="s">
        <v>262</v>
      </c>
      <c r="E178" s="79"/>
      <c r="F178" s="79"/>
      <c r="G178" s="79">
        <f t="shared" si="2"/>
        <v>0</v>
      </c>
      <c r="I178" s="111">
        <v>8000000070</v>
      </c>
      <c r="J178" t="s">
        <v>262</v>
      </c>
      <c r="K178" s="79"/>
      <c r="L178" s="79"/>
      <c r="M178" s="79">
        <f t="shared" si="3"/>
        <v>0</v>
      </c>
    </row>
    <row r="179" spans="1:13" customFormat="1" ht="12.5" x14ac:dyDescent="0.25">
      <c r="A179" t="s">
        <v>263</v>
      </c>
      <c r="B179">
        <v>139</v>
      </c>
      <c r="C179">
        <v>8000000080</v>
      </c>
      <c r="D179" t="s">
        <v>208</v>
      </c>
      <c r="E179" s="103">
        <v>226832.21</v>
      </c>
      <c r="F179" s="103">
        <v>195697.39</v>
      </c>
      <c r="G179" s="79">
        <f t="shared" si="2"/>
        <v>31134.819999999978</v>
      </c>
      <c r="I179">
        <v>8000000080</v>
      </c>
      <c r="J179" t="s">
        <v>208</v>
      </c>
      <c r="K179" s="103">
        <v>226832.21</v>
      </c>
      <c r="L179" s="103">
        <v>195697.39</v>
      </c>
      <c r="M179" s="79">
        <f t="shared" si="3"/>
        <v>31134.819999999978</v>
      </c>
    </row>
    <row r="180" spans="1:13" customFormat="1" ht="12.5" x14ac:dyDescent="0.25">
      <c r="C180" s="111">
        <v>8000000100</v>
      </c>
      <c r="D180" t="s">
        <v>264</v>
      </c>
      <c r="E180" s="103"/>
      <c r="F180" s="103"/>
      <c r="G180" s="79">
        <f t="shared" si="2"/>
        <v>0</v>
      </c>
      <c r="I180" s="111">
        <v>8000000100</v>
      </c>
      <c r="J180" t="s">
        <v>264</v>
      </c>
      <c r="K180" s="103"/>
      <c r="L180" s="103"/>
      <c r="M180" s="79">
        <f t="shared" si="3"/>
        <v>0</v>
      </c>
    </row>
    <row r="181" spans="1:13" customFormat="1" ht="12.5" x14ac:dyDescent="0.25">
      <c r="C181" s="111">
        <v>8000000140</v>
      </c>
      <c r="D181" t="s">
        <v>265</v>
      </c>
      <c r="E181" s="103"/>
      <c r="F181" s="103"/>
      <c r="G181" s="79">
        <f t="shared" si="2"/>
        <v>0</v>
      </c>
      <c r="I181" s="111">
        <v>8000000140</v>
      </c>
      <c r="J181" t="s">
        <v>265</v>
      </c>
      <c r="K181" s="103"/>
      <c r="L181" s="103"/>
      <c r="M181" s="79">
        <f t="shared" si="3"/>
        <v>0</v>
      </c>
    </row>
    <row r="182" spans="1:13" customFormat="1" ht="12.5" x14ac:dyDescent="0.25">
      <c r="C182">
        <v>7000000090</v>
      </c>
      <c r="D182" t="s">
        <v>311</v>
      </c>
      <c r="E182" s="103">
        <v>3191.15</v>
      </c>
      <c r="F182" s="103">
        <v>2686.92</v>
      </c>
      <c r="G182" s="79">
        <f t="shared" si="2"/>
        <v>504.23</v>
      </c>
      <c r="I182">
        <v>7000000090</v>
      </c>
      <c r="J182" t="s">
        <v>311</v>
      </c>
      <c r="K182" s="103">
        <v>3191.15</v>
      </c>
      <c r="L182" s="103">
        <v>2686.92</v>
      </c>
      <c r="M182" s="79">
        <f t="shared" si="3"/>
        <v>504.23</v>
      </c>
    </row>
    <row r="183" spans="1:13" customFormat="1" ht="14" customHeight="1" x14ac:dyDescent="0.25">
      <c r="C183">
        <v>5000000670</v>
      </c>
      <c r="D183" t="s">
        <v>312</v>
      </c>
      <c r="E183" s="103">
        <v>12799.38</v>
      </c>
      <c r="F183" s="103">
        <v>10666.15</v>
      </c>
      <c r="G183" s="79">
        <f t="shared" si="2"/>
        <v>2133.2299999999996</v>
      </c>
      <c r="I183">
        <v>5000000670</v>
      </c>
      <c r="J183" t="s">
        <v>312</v>
      </c>
      <c r="K183" s="103">
        <v>12799.38</v>
      </c>
      <c r="L183" s="103">
        <v>10666.15</v>
      </c>
      <c r="M183" s="79">
        <f t="shared" si="3"/>
        <v>2133.2299999999996</v>
      </c>
    </row>
    <row r="184" spans="1:13" customFormat="1" ht="12.5" x14ac:dyDescent="0.25">
      <c r="C184">
        <v>6000000010</v>
      </c>
      <c r="D184" t="s">
        <v>296</v>
      </c>
      <c r="E184">
        <v>-2243.0500000000002</v>
      </c>
      <c r="F184" s="104">
        <v>-131.44999999999999</v>
      </c>
      <c r="G184" s="79">
        <f t="shared" si="2"/>
        <v>-2111.6000000000004</v>
      </c>
      <c r="I184">
        <v>6000000010</v>
      </c>
      <c r="J184" t="s">
        <v>296</v>
      </c>
      <c r="K184">
        <v>-2243.0500000000002</v>
      </c>
      <c r="L184">
        <v>-131.44999999999999</v>
      </c>
      <c r="M184" s="79">
        <f t="shared" si="3"/>
        <v>-2111.6000000000004</v>
      </c>
    </row>
    <row r="185" spans="1:13" customFormat="1" ht="12.5" x14ac:dyDescent="0.25">
      <c r="A185" t="s">
        <v>266</v>
      </c>
      <c r="C185">
        <v>5000000380</v>
      </c>
      <c r="D185" t="s">
        <v>267</v>
      </c>
      <c r="E185">
        <v>1228.1199999999999</v>
      </c>
      <c r="F185">
        <v>1193.1199999999999</v>
      </c>
      <c r="G185" s="79">
        <f t="shared" si="2"/>
        <v>35</v>
      </c>
      <c r="I185">
        <v>5000000380</v>
      </c>
      <c r="J185" t="s">
        <v>267</v>
      </c>
      <c r="K185">
        <v>1228.1199999999999</v>
      </c>
      <c r="L185">
        <v>1193.1199999999999</v>
      </c>
      <c r="M185" s="79">
        <f t="shared" si="3"/>
        <v>35</v>
      </c>
    </row>
    <row r="186" spans="1:13" customFormat="1" ht="12.5" x14ac:dyDescent="0.25">
      <c r="A186" t="s">
        <v>266</v>
      </c>
      <c r="C186">
        <v>5000000190</v>
      </c>
      <c r="D186" t="s">
        <v>268</v>
      </c>
      <c r="E186">
        <v>576.97</v>
      </c>
      <c r="F186">
        <v>576.97</v>
      </c>
      <c r="G186" s="79">
        <f t="shared" si="2"/>
        <v>0</v>
      </c>
      <c r="I186">
        <v>5000000190</v>
      </c>
      <c r="J186" t="s">
        <v>268</v>
      </c>
      <c r="K186">
        <v>576.97</v>
      </c>
      <c r="L186">
        <v>576.97</v>
      </c>
      <c r="M186" s="79">
        <f t="shared" si="3"/>
        <v>0</v>
      </c>
    </row>
    <row r="187" spans="1:13" customFormat="1" ht="12.5" x14ac:dyDescent="0.25">
      <c r="A187" t="s">
        <v>266</v>
      </c>
      <c r="C187">
        <v>5000000290</v>
      </c>
      <c r="D187" t="s">
        <v>302</v>
      </c>
      <c r="E187" s="103">
        <v>3249.94</v>
      </c>
      <c r="F187" s="103">
        <v>1726.95</v>
      </c>
      <c r="G187" s="79">
        <f t="shared" si="2"/>
        <v>1522.99</v>
      </c>
      <c r="I187">
        <v>5000000290</v>
      </c>
      <c r="J187" t="s">
        <v>302</v>
      </c>
      <c r="K187" s="103">
        <v>3249.94</v>
      </c>
      <c r="L187" s="103">
        <v>1726.95</v>
      </c>
      <c r="M187" s="79">
        <f t="shared" si="3"/>
        <v>1522.99</v>
      </c>
    </row>
    <row r="188" spans="1:13" customFormat="1" ht="12.5" x14ac:dyDescent="0.25">
      <c r="A188" t="s">
        <v>266</v>
      </c>
      <c r="C188">
        <v>5000000040</v>
      </c>
      <c r="D188" t="s">
        <v>269</v>
      </c>
      <c r="E188" s="103">
        <v>23625</v>
      </c>
      <c r="F188" s="103">
        <v>20412.5</v>
      </c>
      <c r="G188" s="79">
        <f t="shared" si="2"/>
        <v>3212.5</v>
      </c>
      <c r="I188">
        <v>5000000040</v>
      </c>
      <c r="J188" t="s">
        <v>269</v>
      </c>
      <c r="K188" s="103">
        <v>23625</v>
      </c>
      <c r="L188" s="103">
        <v>20412.5</v>
      </c>
      <c r="M188" s="79">
        <f t="shared" si="3"/>
        <v>3212.5</v>
      </c>
    </row>
    <row r="189" spans="1:13" customFormat="1" ht="12.5" x14ac:dyDescent="0.25">
      <c r="A189" t="s">
        <v>266</v>
      </c>
      <c r="C189">
        <v>5000000010</v>
      </c>
      <c r="D189" t="s">
        <v>270</v>
      </c>
      <c r="E189" s="103">
        <v>5666.61</v>
      </c>
      <c r="F189" s="103">
        <v>4666.62</v>
      </c>
      <c r="G189" s="79">
        <f t="shared" si="2"/>
        <v>999.98999999999978</v>
      </c>
      <c r="I189">
        <v>5000000010</v>
      </c>
      <c r="J189" t="s">
        <v>270</v>
      </c>
      <c r="K189" s="103">
        <v>5666.61</v>
      </c>
      <c r="L189" s="103">
        <v>4666.62</v>
      </c>
      <c r="M189" s="79">
        <f t="shared" si="3"/>
        <v>999.98999999999978</v>
      </c>
    </row>
    <row r="190" spans="1:13" customFormat="1" ht="12.5" x14ac:dyDescent="0.25">
      <c r="A190" t="s">
        <v>266</v>
      </c>
      <c r="C190">
        <v>5000000050</v>
      </c>
      <c r="D190" t="s">
        <v>271</v>
      </c>
      <c r="E190" s="103">
        <v>114250</v>
      </c>
      <c r="F190" s="103">
        <v>95000</v>
      </c>
      <c r="G190" s="79">
        <f t="shared" si="2"/>
        <v>19250</v>
      </c>
      <c r="I190">
        <v>5000000050</v>
      </c>
      <c r="J190" t="s">
        <v>271</v>
      </c>
      <c r="K190" s="103">
        <v>114250</v>
      </c>
      <c r="L190" s="103">
        <v>95000</v>
      </c>
      <c r="M190" s="79">
        <f t="shared" si="3"/>
        <v>19250</v>
      </c>
    </row>
    <row r="191" spans="1:13" customFormat="1" ht="12.5" x14ac:dyDescent="0.25">
      <c r="A191" t="s">
        <v>266</v>
      </c>
      <c r="C191">
        <v>5000000100</v>
      </c>
      <c r="D191" t="s">
        <v>272</v>
      </c>
      <c r="E191" s="103">
        <v>9690.0300000000007</v>
      </c>
      <c r="F191" s="103">
        <v>8053.77</v>
      </c>
      <c r="G191" s="79">
        <f t="shared" si="2"/>
        <v>1636.2600000000002</v>
      </c>
      <c r="I191">
        <v>5000000100</v>
      </c>
      <c r="J191" t="s">
        <v>272</v>
      </c>
      <c r="K191" s="103">
        <v>9690.0300000000007</v>
      </c>
      <c r="L191" s="103">
        <v>8053.77</v>
      </c>
      <c r="M191" s="79">
        <f t="shared" si="3"/>
        <v>1636.2600000000002</v>
      </c>
    </row>
    <row r="192" spans="1:13" customFormat="1" ht="12.5" x14ac:dyDescent="0.25">
      <c r="A192" t="s">
        <v>266</v>
      </c>
      <c r="C192">
        <v>5000000110</v>
      </c>
      <c r="D192" t="s">
        <v>273</v>
      </c>
      <c r="E192" s="103">
        <v>2805.75</v>
      </c>
      <c r="F192" s="103">
        <v>2805.75</v>
      </c>
      <c r="G192" s="79">
        <f t="shared" si="2"/>
        <v>0</v>
      </c>
      <c r="I192">
        <v>5000000110</v>
      </c>
      <c r="J192" t="s">
        <v>273</v>
      </c>
      <c r="K192" s="103">
        <v>2805.75</v>
      </c>
      <c r="L192" s="103">
        <v>2805.75</v>
      </c>
      <c r="M192" s="79">
        <f t="shared" si="3"/>
        <v>0</v>
      </c>
    </row>
    <row r="193" spans="1:13" customFormat="1" ht="12.5" x14ac:dyDescent="0.25">
      <c r="A193" t="s">
        <v>266</v>
      </c>
      <c r="C193">
        <v>5000000120</v>
      </c>
      <c r="D193" t="s">
        <v>274</v>
      </c>
      <c r="E193" s="103">
        <v>9689.9699999999993</v>
      </c>
      <c r="F193" s="103">
        <v>8053.7</v>
      </c>
      <c r="G193" s="79">
        <f t="shared" si="2"/>
        <v>1636.2699999999995</v>
      </c>
      <c r="I193">
        <v>5000000120</v>
      </c>
      <c r="J193" t="s">
        <v>274</v>
      </c>
      <c r="K193" s="103">
        <v>9689.9699999999993</v>
      </c>
      <c r="L193" s="103">
        <v>8053.7</v>
      </c>
      <c r="M193" s="79">
        <f t="shared" si="3"/>
        <v>1636.2699999999995</v>
      </c>
    </row>
    <row r="194" spans="1:13" customFormat="1" ht="12.5" x14ac:dyDescent="0.25">
      <c r="A194" t="s">
        <v>266</v>
      </c>
      <c r="C194">
        <v>5000000140</v>
      </c>
      <c r="D194" t="s">
        <v>275</v>
      </c>
      <c r="E194" s="103">
        <v>20832.53</v>
      </c>
      <c r="F194" s="103">
        <v>20832.53</v>
      </c>
      <c r="G194" s="79">
        <f t="shared" si="2"/>
        <v>0</v>
      </c>
      <c r="I194">
        <v>5000000140</v>
      </c>
      <c r="J194" t="s">
        <v>275</v>
      </c>
      <c r="K194" s="103">
        <v>20832.53</v>
      </c>
      <c r="L194" s="103">
        <v>20832.53</v>
      </c>
      <c r="M194" s="79">
        <f t="shared" si="3"/>
        <v>0</v>
      </c>
    </row>
    <row r="195" spans="1:13" customFormat="1" ht="12.5" x14ac:dyDescent="0.25">
      <c r="A195" t="s">
        <v>266</v>
      </c>
      <c r="C195">
        <v>5000000150</v>
      </c>
      <c r="D195" t="s">
        <v>276</v>
      </c>
      <c r="E195" s="103">
        <v>3570.75</v>
      </c>
      <c r="F195" s="103">
        <v>2977.5</v>
      </c>
      <c r="G195" s="79">
        <f t="shared" si="2"/>
        <v>593.25</v>
      </c>
      <c r="I195">
        <v>5000000150</v>
      </c>
      <c r="J195" t="s">
        <v>276</v>
      </c>
      <c r="K195" s="103">
        <v>3570.75</v>
      </c>
      <c r="L195" s="103">
        <v>2977.5</v>
      </c>
      <c r="M195" s="79">
        <f t="shared" si="3"/>
        <v>593.25</v>
      </c>
    </row>
    <row r="196" spans="1:13" customFormat="1" ht="12.5" x14ac:dyDescent="0.25">
      <c r="A196" t="s">
        <v>266</v>
      </c>
      <c r="C196">
        <v>5000000160</v>
      </c>
      <c r="D196" t="s">
        <v>277</v>
      </c>
      <c r="E196">
        <v>510.7</v>
      </c>
      <c r="F196">
        <v>510.7</v>
      </c>
      <c r="G196" s="79">
        <f t="shared" si="2"/>
        <v>0</v>
      </c>
      <c r="I196">
        <v>5000000160</v>
      </c>
      <c r="J196" t="s">
        <v>277</v>
      </c>
      <c r="K196">
        <v>510.7</v>
      </c>
      <c r="L196">
        <v>510.7</v>
      </c>
      <c r="M196" s="79">
        <f t="shared" si="3"/>
        <v>0</v>
      </c>
    </row>
    <row r="197" spans="1:13" customFormat="1" ht="12.5" x14ac:dyDescent="0.25">
      <c r="C197">
        <v>5000000180</v>
      </c>
      <c r="D197" t="s">
        <v>313</v>
      </c>
      <c r="E197" s="103">
        <v>1854.6</v>
      </c>
      <c r="F197" s="103">
        <v>1854.6</v>
      </c>
      <c r="G197" s="79">
        <f t="shared" si="2"/>
        <v>0</v>
      </c>
      <c r="I197">
        <v>5000000180</v>
      </c>
      <c r="J197" t="s">
        <v>313</v>
      </c>
      <c r="K197" s="103">
        <v>1854.6</v>
      </c>
      <c r="L197" s="103">
        <v>1854.6</v>
      </c>
      <c r="M197" s="79">
        <f t="shared" si="3"/>
        <v>0</v>
      </c>
    </row>
    <row r="198" spans="1:13" customFormat="1" ht="12.5" x14ac:dyDescent="0.25">
      <c r="A198" t="s">
        <v>266</v>
      </c>
      <c r="C198">
        <v>5000000240</v>
      </c>
      <c r="D198" t="s">
        <v>204</v>
      </c>
      <c r="E198" s="103">
        <v>2750.44</v>
      </c>
      <c r="F198" s="103">
        <v>2537.86</v>
      </c>
      <c r="G198" s="79">
        <f t="shared" si="2"/>
        <v>212.57999999999993</v>
      </c>
      <c r="I198">
        <v>5000000240</v>
      </c>
      <c r="J198" t="s">
        <v>204</v>
      </c>
      <c r="K198" s="103">
        <v>2750.44</v>
      </c>
      <c r="L198" s="103">
        <v>2537.86</v>
      </c>
      <c r="M198" s="79">
        <f t="shared" si="3"/>
        <v>212.57999999999993</v>
      </c>
    </row>
    <row r="199" spans="1:13" customFormat="1" ht="12.5" x14ac:dyDescent="0.25">
      <c r="A199" t="s">
        <v>266</v>
      </c>
      <c r="C199">
        <v>5000000260</v>
      </c>
      <c r="D199" t="s">
        <v>278</v>
      </c>
      <c r="E199">
        <v>448.8</v>
      </c>
      <c r="F199">
        <v>288</v>
      </c>
      <c r="G199" s="79">
        <f t="shared" si="2"/>
        <v>160.80000000000001</v>
      </c>
      <c r="I199">
        <v>5000000260</v>
      </c>
      <c r="J199" t="s">
        <v>278</v>
      </c>
      <c r="K199">
        <v>448.8</v>
      </c>
      <c r="L199">
        <v>288</v>
      </c>
      <c r="M199" s="79">
        <f t="shared" si="3"/>
        <v>160.80000000000001</v>
      </c>
    </row>
    <row r="200" spans="1:13" customFormat="1" ht="12.5" x14ac:dyDescent="0.25">
      <c r="A200" t="s">
        <v>266</v>
      </c>
      <c r="C200" s="111">
        <v>5000000340</v>
      </c>
      <c r="D200" t="s">
        <v>299</v>
      </c>
      <c r="G200" s="79">
        <f t="shared" si="2"/>
        <v>0</v>
      </c>
      <c r="I200" s="111">
        <v>5000000340</v>
      </c>
      <c r="J200" t="s">
        <v>299</v>
      </c>
      <c r="M200" s="79">
        <f t="shared" si="3"/>
        <v>0</v>
      </c>
    </row>
    <row r="201" spans="1:13" customFormat="1" ht="12.5" x14ac:dyDescent="0.25">
      <c r="C201">
        <v>5000000350</v>
      </c>
      <c r="D201" t="s">
        <v>301</v>
      </c>
      <c r="E201">
        <v>427.55</v>
      </c>
      <c r="F201">
        <v>310.60000000000002</v>
      </c>
      <c r="G201" s="79">
        <f t="shared" si="2"/>
        <v>116.94999999999999</v>
      </c>
      <c r="I201">
        <v>5000000350</v>
      </c>
      <c r="J201" t="s">
        <v>301</v>
      </c>
      <c r="K201">
        <v>427.55</v>
      </c>
      <c r="L201">
        <v>310.60000000000002</v>
      </c>
      <c r="M201" s="79">
        <f t="shared" si="3"/>
        <v>116.94999999999999</v>
      </c>
    </row>
    <row r="202" spans="1:13" customFormat="1" ht="12.5" x14ac:dyDescent="0.25">
      <c r="A202" t="s">
        <v>266</v>
      </c>
      <c r="C202">
        <v>5000000741</v>
      </c>
      <c r="D202" t="s">
        <v>305</v>
      </c>
      <c r="E202" s="103"/>
      <c r="F202" s="103"/>
      <c r="G202" s="79">
        <f t="shared" si="2"/>
        <v>0</v>
      </c>
      <c r="I202">
        <v>5000000741</v>
      </c>
      <c r="J202" t="s">
        <v>305</v>
      </c>
      <c r="K202" s="103"/>
      <c r="L202" s="103"/>
      <c r="M202" s="79">
        <f t="shared" si="3"/>
        <v>0</v>
      </c>
    </row>
    <row r="203" spans="1:13" customFormat="1" ht="12.5" x14ac:dyDescent="0.25">
      <c r="A203" t="s">
        <v>266</v>
      </c>
      <c r="C203">
        <v>5000000270</v>
      </c>
      <c r="D203" t="s">
        <v>279</v>
      </c>
      <c r="E203" s="103">
        <v>6711.82</v>
      </c>
      <c r="F203" s="103">
        <v>4609.34</v>
      </c>
      <c r="G203" s="79">
        <f t="shared" si="2"/>
        <v>2102.4799999999996</v>
      </c>
      <c r="I203">
        <v>5000000270</v>
      </c>
      <c r="J203" t="s">
        <v>279</v>
      </c>
      <c r="K203" s="103">
        <v>6711.82</v>
      </c>
      <c r="L203" s="103">
        <v>4609.34</v>
      </c>
      <c r="M203" s="79">
        <f t="shared" si="3"/>
        <v>2102.4799999999996</v>
      </c>
    </row>
    <row r="204" spans="1:13" customFormat="1" ht="12.5" x14ac:dyDescent="0.25">
      <c r="C204">
        <v>5000000280</v>
      </c>
      <c r="D204" t="s">
        <v>315</v>
      </c>
      <c r="E204">
        <v>2662.54</v>
      </c>
      <c r="G204" s="79">
        <f t="shared" si="2"/>
        <v>2662.54</v>
      </c>
      <c r="I204">
        <v>5000000280</v>
      </c>
      <c r="J204" t="s">
        <v>315</v>
      </c>
      <c r="K204">
        <v>2662.54</v>
      </c>
      <c r="M204" s="79">
        <f t="shared" si="3"/>
        <v>2662.54</v>
      </c>
    </row>
    <row r="205" spans="1:13" customFormat="1" ht="12.5" x14ac:dyDescent="0.25">
      <c r="A205" t="s">
        <v>266</v>
      </c>
      <c r="C205" s="111">
        <v>5000000420</v>
      </c>
      <c r="D205" t="s">
        <v>303</v>
      </c>
      <c r="E205" s="103">
        <v>2183.0100000000002</v>
      </c>
      <c r="F205" s="103">
        <v>1793.92</v>
      </c>
      <c r="G205" s="79">
        <f t="shared" si="2"/>
        <v>389.09000000000015</v>
      </c>
      <c r="I205" s="111">
        <v>5000000420</v>
      </c>
      <c r="J205" t="s">
        <v>303</v>
      </c>
      <c r="K205" s="103">
        <v>2183.0100000000002</v>
      </c>
      <c r="L205" s="103">
        <v>1793.92</v>
      </c>
      <c r="M205" s="79">
        <f t="shared" si="3"/>
        <v>389.09000000000015</v>
      </c>
    </row>
    <row r="206" spans="1:13" customFormat="1" ht="12.5" x14ac:dyDescent="0.25">
      <c r="C206">
        <v>5000000370</v>
      </c>
      <c r="D206" t="s">
        <v>316</v>
      </c>
      <c r="E206">
        <v>84.82</v>
      </c>
      <c r="F206">
        <v>69.75</v>
      </c>
      <c r="G206" s="79">
        <f t="shared" si="2"/>
        <v>15.069999999999993</v>
      </c>
      <c r="I206">
        <v>5000000370</v>
      </c>
      <c r="J206" t="s">
        <v>316</v>
      </c>
      <c r="K206">
        <v>84.82</v>
      </c>
      <c r="L206">
        <v>69.75</v>
      </c>
      <c r="M206" s="79">
        <f t="shared" si="3"/>
        <v>15.069999999999993</v>
      </c>
    </row>
    <row r="207" spans="1:13" customFormat="1" ht="12.5" x14ac:dyDescent="0.25">
      <c r="A207" t="s">
        <v>266</v>
      </c>
      <c r="C207" s="111">
        <v>5000000390</v>
      </c>
      <c r="D207" t="s">
        <v>280</v>
      </c>
      <c r="E207">
        <v>1863.83</v>
      </c>
      <c r="F207">
        <v>1560.76</v>
      </c>
      <c r="G207" s="79">
        <f t="shared" ref="G207:G214" si="4">E207-F207</f>
        <v>303.06999999999994</v>
      </c>
      <c r="I207" s="111">
        <v>5000000390</v>
      </c>
      <c r="J207" t="s">
        <v>280</v>
      </c>
      <c r="K207">
        <v>1863.83</v>
      </c>
      <c r="L207">
        <v>1560.76</v>
      </c>
      <c r="M207" s="79">
        <f t="shared" si="3"/>
        <v>303.06999999999994</v>
      </c>
    </row>
    <row r="208" spans="1:13" customFormat="1" ht="12.5" x14ac:dyDescent="0.25">
      <c r="A208" t="s">
        <v>266</v>
      </c>
      <c r="C208">
        <v>5000000360</v>
      </c>
      <c r="D208" t="s">
        <v>281</v>
      </c>
      <c r="E208">
        <v>1607</v>
      </c>
      <c r="F208">
        <v>1375.19</v>
      </c>
      <c r="G208" s="79">
        <f t="shared" si="4"/>
        <v>231.80999999999995</v>
      </c>
      <c r="I208">
        <v>5000000360</v>
      </c>
      <c r="J208" t="s">
        <v>281</v>
      </c>
      <c r="K208">
        <v>1607</v>
      </c>
      <c r="L208">
        <v>1375.19</v>
      </c>
      <c r="M208" s="79">
        <f t="shared" si="3"/>
        <v>231.80999999999995</v>
      </c>
    </row>
    <row r="209" spans="1:13" customFormat="1" ht="12.5" x14ac:dyDescent="0.25">
      <c r="C209">
        <v>5000000440</v>
      </c>
      <c r="D209" t="s">
        <v>282</v>
      </c>
      <c r="E209" s="103">
        <v>2932.32</v>
      </c>
      <c r="F209" s="103">
        <v>2425.0300000000002</v>
      </c>
      <c r="G209" s="79">
        <f t="shared" si="4"/>
        <v>507.28999999999996</v>
      </c>
      <c r="I209">
        <v>5000000440</v>
      </c>
      <c r="J209" t="s">
        <v>282</v>
      </c>
      <c r="K209" s="103">
        <v>2932.32</v>
      </c>
      <c r="L209" s="103">
        <v>2425.0300000000002</v>
      </c>
      <c r="M209" s="79">
        <f t="shared" si="3"/>
        <v>507.28999999999996</v>
      </c>
    </row>
    <row r="210" spans="1:13" customFormat="1" ht="12.5" x14ac:dyDescent="0.25">
      <c r="A210" t="s">
        <v>266</v>
      </c>
      <c r="C210">
        <v>5000000600</v>
      </c>
      <c r="D210" t="s">
        <v>283</v>
      </c>
      <c r="E210" s="103">
        <v>10691.33</v>
      </c>
      <c r="F210" s="103">
        <v>9006.9500000000007</v>
      </c>
      <c r="G210" s="79">
        <f t="shared" si="4"/>
        <v>1684.3799999999992</v>
      </c>
      <c r="I210">
        <v>5000000600</v>
      </c>
      <c r="J210" t="s">
        <v>283</v>
      </c>
      <c r="K210" s="103">
        <v>10691.33</v>
      </c>
      <c r="L210" s="103">
        <v>9006.9500000000007</v>
      </c>
      <c r="M210" s="79">
        <f t="shared" ref="M210:M214" si="5">K210-L210</f>
        <v>1684.3799999999992</v>
      </c>
    </row>
    <row r="211" spans="1:13" customFormat="1" ht="12.5" x14ac:dyDescent="0.25">
      <c r="A211" t="s">
        <v>266</v>
      </c>
      <c r="C211">
        <v>5000000680</v>
      </c>
      <c r="D211" t="s">
        <v>284</v>
      </c>
      <c r="E211" s="103">
        <v>22589.53</v>
      </c>
      <c r="F211" s="103">
        <v>19112.11</v>
      </c>
      <c r="G211" s="79">
        <f t="shared" si="4"/>
        <v>3477.4199999999983</v>
      </c>
      <c r="I211">
        <v>5000000680</v>
      </c>
      <c r="J211" t="s">
        <v>284</v>
      </c>
      <c r="K211" s="103">
        <v>22589.53</v>
      </c>
      <c r="L211" s="103">
        <v>19112.11</v>
      </c>
      <c r="M211" s="79">
        <f t="shared" si="5"/>
        <v>3477.4199999999983</v>
      </c>
    </row>
    <row r="212" spans="1:13" customFormat="1" ht="12.5" x14ac:dyDescent="0.25">
      <c r="A212" t="s">
        <v>266</v>
      </c>
      <c r="C212">
        <v>5000000860</v>
      </c>
      <c r="D212" t="s">
        <v>285</v>
      </c>
      <c r="E212" s="103">
        <v>5130</v>
      </c>
      <c r="F212" s="103">
        <v>5130</v>
      </c>
      <c r="G212" s="79">
        <f t="shared" si="4"/>
        <v>0</v>
      </c>
      <c r="I212">
        <v>5000000860</v>
      </c>
      <c r="J212" t="s">
        <v>285</v>
      </c>
      <c r="K212" s="103">
        <v>5130</v>
      </c>
      <c r="L212" s="103">
        <v>5130</v>
      </c>
      <c r="M212" s="79">
        <f t="shared" si="5"/>
        <v>0</v>
      </c>
    </row>
    <row r="213" spans="1:13" customFormat="1" ht="12.5" x14ac:dyDescent="0.25">
      <c r="A213" t="s">
        <v>266</v>
      </c>
      <c r="C213">
        <v>5000000500</v>
      </c>
      <c r="D213" t="s">
        <v>286</v>
      </c>
      <c r="E213">
        <v>1221.24</v>
      </c>
      <c r="F213">
        <v>1017.7</v>
      </c>
      <c r="G213" s="79">
        <f t="shared" si="4"/>
        <v>203.53999999999996</v>
      </c>
      <c r="I213">
        <v>5000000500</v>
      </c>
      <c r="J213" t="s">
        <v>286</v>
      </c>
      <c r="K213">
        <v>1221.24</v>
      </c>
      <c r="L213">
        <v>1017.7</v>
      </c>
      <c r="M213" s="79">
        <f t="shared" si="5"/>
        <v>203.53999999999996</v>
      </c>
    </row>
    <row r="214" spans="1:13" customFormat="1" ht="12.5" x14ac:dyDescent="0.25">
      <c r="C214">
        <v>5000000720</v>
      </c>
      <c r="D214" t="s">
        <v>318</v>
      </c>
      <c r="E214" s="103">
        <v>10000.02</v>
      </c>
      <c r="F214" s="103">
        <v>8333.35</v>
      </c>
      <c r="G214" s="79">
        <f t="shared" si="4"/>
        <v>1666.67</v>
      </c>
      <c r="I214">
        <v>5000000720</v>
      </c>
      <c r="J214" t="s">
        <v>318</v>
      </c>
      <c r="K214" s="103">
        <v>10000.02</v>
      </c>
      <c r="L214" s="103">
        <v>8333.35</v>
      </c>
      <c r="M214" s="79">
        <f t="shared" si="5"/>
        <v>1666.67</v>
      </c>
    </row>
    <row r="215" spans="1:13" customFormat="1" x14ac:dyDescent="0.35">
      <c r="A215" s="104" t="s">
        <v>287</v>
      </c>
      <c r="E215" s="84">
        <f>SUM(E185:E214)</f>
        <v>268855.22000000003</v>
      </c>
      <c r="F215" s="84">
        <f>SUM(F185:F214)</f>
        <v>226235.27000000005</v>
      </c>
      <c r="G215" s="84">
        <f>SUM(G185:G214)</f>
        <v>42619.94999999999</v>
      </c>
      <c r="K215" s="84">
        <f>SUM(K185:K214)</f>
        <v>268855.22000000003</v>
      </c>
      <c r="L215" s="84">
        <f>SUM(L185:L214)</f>
        <v>226235.27000000005</v>
      </c>
      <c r="M215" s="84">
        <f>SUM(M185:M214)</f>
        <v>42619.94999999999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2023-06-06T14:53:38Z</cp:lastPrinted>
  <dcterms:created xsi:type="dcterms:W3CDTF">2009-05-06T00:19:57Z</dcterms:created>
  <dcterms:modified xsi:type="dcterms:W3CDTF">2023-07-14T21:03:11Z</dcterms:modified>
</cp:coreProperties>
</file>