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\Estados Financieros 2023\6. Junio 2023\"/>
    </mc:Choice>
  </mc:AlternateContent>
  <xr:revisionPtr revIDLastSave="0" documentId="13_ncr:1_{F0C3ED67-9B40-47EB-94EC-7E607873AA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G Y ER " sheetId="3" r:id="rId1"/>
  </sheets>
  <definedNames>
    <definedName name="_xlnm.Print_Area" localSheetId="0">'BG Y ER '!$B$1:$F$100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E98" i="3" s="1"/>
  <c r="E94" i="3"/>
  <c r="E93" i="3"/>
  <c r="E88" i="3"/>
  <c r="E81" i="3"/>
  <c r="E79" i="3"/>
  <c r="E78" i="3"/>
  <c r="E74" i="3"/>
  <c r="E73" i="3"/>
  <c r="E52" i="3"/>
  <c r="E48" i="3"/>
  <c r="E46" i="3"/>
  <c r="E45" i="3"/>
  <c r="E41" i="3"/>
  <c r="E37" i="3"/>
  <c r="E35" i="3"/>
  <c r="E26" i="3"/>
  <c r="E27" i="3"/>
  <c r="E25" i="3"/>
  <c r="E24" i="3"/>
  <c r="E21" i="3"/>
  <c r="E20" i="3"/>
  <c r="E19" i="3"/>
  <c r="E18" i="3"/>
  <c r="E16" i="3"/>
  <c r="E15" i="3"/>
  <c r="E13" i="3"/>
  <c r="E42" i="3" l="1"/>
  <c r="E54" i="3" l="1"/>
  <c r="E82" i="3"/>
  <c r="E38" i="3" l="1"/>
  <c r="E28" i="3"/>
  <c r="E75" i="3"/>
  <c r="E85" i="3" s="1"/>
  <c r="C66" i="3"/>
  <c r="E90" i="3" l="1"/>
  <c r="E99" i="3" s="1"/>
  <c r="E30" i="3" l="1"/>
  <c r="C63" i="3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<sst xmlns="http://schemas.openxmlformats.org/spreadsheetml/2006/main" count="75" uniqueCount="72">
  <si>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</si>
  <si>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</si>
  <si>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</si>
  <si>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</si>
  <si>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</si>
  <si>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</si>
  <si>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</si>
  <si>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</si>
  <si>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</si>
  <si>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</si>
  <si>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</si>
  <si>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</si>
  <si>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</si>
  <si>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</si>
  <si>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</si>
  <si>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</si>
  <si>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</si>
  <si>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</si>
  <si>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</si>
  <si>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</si>
  <si>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</si>
  <si>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</si>
  <si>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</si>
  <si>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</si>
  <si>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</si>
  <si>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</si>
  <si>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</si>
  <si>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</si>
  <si>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</si>
  <si>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</si>
  <si>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</si>
  <si>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</si>
  <si>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</si>
  <si>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</si>
  <si>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</si>
  <si>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</si>
  <si>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</si>
  <si>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</si>
  <si>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</si>
  <si>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</si>
  <si>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</si>
  <si>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</si>
  <si>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</si>
  <si>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</si>
  <si>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</si>
  <si>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</si>
  <si>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</si>
  <si>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</si>
  <si>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</si>
  <si>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</si>
  <si>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</si>
  <si>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</si>
  <si>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</si>
  <si>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</si>
  <si>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</si>
  <si>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</si>
  <si>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</si>
  <si>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</si>
  <si>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</si>
  <si>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</si>
  <si>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</si>
  <si>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</si>
  <si>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</si>
  <si>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</si>
  <si>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</si>
  <si>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</si>
  <si>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</si>
  <si>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</si>
  <si>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</si>
  <si>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</si>
  <si>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</si>
  <si>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30 de junio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</si>
</sst>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topLeftCell="A20" zoomScale="87" zoomScaleNormal="87" workbookViewId="0">
      <selection activeCell="D69" sqref="D69"/>
    </sheetView>
  </sheetViews>
  <sheetFormatPr defaultColWidth="11.453125" defaultRowHeight="12.5"/>
  <cols>
    <col min="1" max="1" width="11.453125" style="1"/>
    <col min="2" max="2" width="11.453125" style="1" customWidth="1"/>
    <col min="3" max="3" width="38.453125" style="1" customWidth="1"/>
    <col min="4" max="4" width="26.54296875" style="1" customWidth="1"/>
    <col min="5" max="5" width="17.1796875" style="1" customWidth="1"/>
    <col min="6" max="6" width="5.26953125" style="1" customWidth="1"/>
    <col min="7" max="16384" width="11.453125" style="1"/>
  </cols>
  <sheetData>
    <row r="1" spans="3:11" ht="13">
      <c r="C1" s="56" t="s">
        <v>0</v>
      </c>
      <c r="D1" s="56"/>
      <c r="E1" s="56"/>
    </row>
    <row r="2" spans="3:11" ht="13">
      <c r="C2" s="56" t="s">
        <v>1</v>
      </c>
      <c r="D2" s="56"/>
      <c r="E2" s="56"/>
    </row>
    <row r="3" spans="3:11" ht="13">
      <c r="C3" s="56" t="s">
        <v>65</v>
      </c>
      <c r="D3" s="56"/>
      <c r="E3" s="56"/>
    </row>
    <row r="4" spans="3:11" ht="13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 ht="13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 ht="13">
      <c r="C11" s="4" t="s">
        <v>5</v>
      </c>
      <c r="E11" s="34">
        <v>2023</v>
      </c>
      <c r="F11" s="5"/>
      <c r="G11" s="5"/>
      <c r="H11" s="3"/>
      <c r="I11" s="2"/>
      <c r="J11" s="3"/>
      <c r="K11" s="2"/>
    </row>
    <row r="12" spans="3:11" ht="13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(150+312401.78)/1000</f>
        <v>312.55178000000001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6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596664.21/1000</f>
        <v>596.66420999999991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81334.23/1000</f>
        <v>81.334229999999991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6494.46/1000</f>
        <v>6.4944600000000001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27454.42/1000</f>
        <v>27.454419999999999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22631.58/1000</f>
        <v>22.631580000000003</v>
      </c>
      <c r="F20" s="2"/>
      <c r="G20" s="2"/>
      <c r="H20" s="10"/>
      <c r="I20" s="10"/>
      <c r="J20" s="10"/>
      <c r="K20" s="2"/>
    </row>
    <row r="21" spans="3:12" ht="13">
      <c r="C21" s="12" t="s">
        <v>14</v>
      </c>
      <c r="E21" s="13">
        <f>SUM(E13:E20)</f>
        <v>1053.1306799999998</v>
      </c>
      <c r="F21" s="14"/>
      <c r="G21" s="53"/>
      <c r="H21" s="10"/>
      <c r="I21" s="2"/>
      <c r="J21" s="10"/>
      <c r="K21" s="2"/>
    </row>
    <row r="22" spans="3:12" ht="13">
      <c r="C22" s="12"/>
      <c r="E22" s="15"/>
      <c r="F22" s="14"/>
      <c r="G22" s="14"/>
      <c r="H22" s="10"/>
      <c r="I22" s="2"/>
      <c r="J22" s="10"/>
      <c r="K22" s="2"/>
    </row>
    <row r="23" spans="3:12" ht="13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50518.19/1000</f>
        <v>50.518190000000004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56499.31/1000</f>
        <v>56.499309999999994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820526.63/1000</f>
        <v>820.52662999999995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120076.65/1000</f>
        <v>120.07665</v>
      </c>
      <c r="F27" s="2"/>
      <c r="G27" s="2"/>
      <c r="H27" s="16"/>
      <c r="I27" s="10"/>
      <c r="J27" s="10"/>
      <c r="K27" s="2"/>
    </row>
    <row r="28" spans="3:12" ht="13">
      <c r="C28" s="12" t="s">
        <v>20</v>
      </c>
      <c r="E28" s="13">
        <f>SUM(E24:E27)</f>
        <v>1047.62078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2100.7514599999995</v>
      </c>
      <c r="F30" s="9"/>
      <c r="G30" s="9"/>
      <c r="H30" s="2"/>
      <c r="I30" s="49"/>
      <c r="J30" s="10"/>
      <c r="K30" s="2"/>
    </row>
    <row r="31" spans="3:12" ht="13" thickTop="1">
      <c r="E31" s="8"/>
      <c r="F31" s="2"/>
      <c r="G31" s="2"/>
      <c r="H31" s="2"/>
      <c r="I31" s="2"/>
      <c r="J31" s="10"/>
      <c r="K31" s="2"/>
    </row>
    <row r="32" spans="3:12" ht="13">
      <c r="C32" s="4" t="s">
        <v>22</v>
      </c>
      <c r="E32" s="8"/>
      <c r="F32" s="2"/>
      <c r="G32" s="2"/>
      <c r="H32" s="2"/>
      <c r="I32" s="2"/>
      <c r="J32" s="2"/>
      <c r="K32" s="2"/>
    </row>
    <row r="33" spans="3:11" ht="13">
      <c r="C33" s="6" t="s">
        <v>23</v>
      </c>
      <c r="E33" s="8"/>
      <c r="F33" s="2"/>
      <c r="G33" s="2"/>
      <c r="H33" s="2"/>
      <c r="I33" s="2"/>
      <c r="J33" s="2"/>
      <c r="K33" s="2"/>
    </row>
    <row r="34" spans="3:11" hidden="1">
      <c r="C34" s="1" t="s">
        <v>62</v>
      </c>
      <c r="E34" s="8"/>
      <c r="F34" s="2"/>
      <c r="G34" s="2"/>
      <c r="H34" s="2"/>
      <c r="I34" s="2"/>
      <c r="J34" s="2"/>
      <c r="K34" s="2"/>
    </row>
    <row r="35" spans="3:11">
      <c r="C35" s="1" t="s">
        <v>24</v>
      </c>
      <c r="E35" s="7">
        <f>244777.15/1000</f>
        <v>244.77715000000001</v>
      </c>
      <c r="F35" s="9"/>
      <c r="G35" s="4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221052.19/1000</f>
        <v>221.05219</v>
      </c>
      <c r="F37" s="2"/>
      <c r="G37" s="2"/>
      <c r="H37" s="10"/>
      <c r="I37" s="10"/>
      <c r="J37" s="10"/>
      <c r="K37" s="2"/>
    </row>
    <row r="38" spans="3:11" ht="13">
      <c r="C38" s="12" t="s">
        <v>27</v>
      </c>
      <c r="E38" s="19">
        <f>SUM(E34:E37)</f>
        <v>465.82934</v>
      </c>
      <c r="F38" s="14"/>
      <c r="G38" s="53"/>
      <c r="H38" s="20"/>
      <c r="I38" s="2"/>
      <c r="J38" s="2"/>
      <c r="K38" s="2"/>
    </row>
    <row r="39" spans="3:11" ht="13">
      <c r="C39" s="12"/>
      <c r="E39" s="35"/>
      <c r="F39" s="14"/>
      <c r="G39" s="14"/>
      <c r="H39" s="20"/>
      <c r="I39" s="2"/>
      <c r="J39" s="2"/>
      <c r="K39" s="2"/>
    </row>
    <row r="40" spans="3:11" ht="13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60638.94/1000</f>
        <v>60.638940000000005</v>
      </c>
      <c r="F41" s="14"/>
      <c r="G41" s="14"/>
      <c r="H41" s="20"/>
      <c r="I41" s="2"/>
      <c r="J41" s="2"/>
      <c r="K41" s="2"/>
    </row>
    <row r="42" spans="3:11" ht="13">
      <c r="C42" s="12" t="s">
        <v>61</v>
      </c>
      <c r="E42" s="19">
        <f>SUM(E41)</f>
        <v>60.638940000000005</v>
      </c>
      <c r="F42" s="14"/>
      <c r="G42" s="14"/>
      <c r="H42" s="20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 ht="13">
      <c r="C44" s="4" t="s">
        <v>28</v>
      </c>
      <c r="E44" s="8"/>
      <c r="F44" s="2"/>
      <c r="G44" s="2"/>
      <c r="H44" s="2"/>
      <c r="I44" s="2"/>
      <c r="J44" s="2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10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14306.8/1000</f>
        <v>14.306799999999999</v>
      </c>
      <c r="F48" s="2"/>
      <c r="G48" s="2"/>
      <c r="H48" s="10"/>
      <c r="I48" s="2"/>
      <c r="J48" s="10"/>
      <c r="K48" s="2"/>
    </row>
    <row r="49" spans="3:11">
      <c r="C49" s="1" t="s">
        <v>67</v>
      </c>
      <c r="E49" s="8"/>
      <c r="F49" s="2"/>
      <c r="G49" s="2"/>
      <c r="H49" s="2"/>
      <c r="I49" s="2"/>
      <c r="J49" s="2"/>
      <c r="K49" s="2"/>
    </row>
    <row r="50" spans="3:11">
      <c r="C50" s="1" t="s">
        <v>33</v>
      </c>
      <c r="E50" s="7"/>
      <c r="F50" s="21"/>
      <c r="G50" s="21"/>
      <c r="H50" s="2"/>
      <c r="I50" s="2"/>
      <c r="J50" s="2"/>
      <c r="K50" s="2"/>
    </row>
    <row r="51" spans="3:1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467976.38/1000</f>
        <v>467.97638000000001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 ht="13">
      <c r="C54" s="12" t="s">
        <v>36</v>
      </c>
      <c r="E54" s="19">
        <f>SUM(E45:E52)</f>
        <v>1574.2831800000001</v>
      </c>
      <c r="F54" s="2"/>
      <c r="G54" s="2"/>
      <c r="H54" s="10"/>
      <c r="I54" s="10"/>
      <c r="J54" s="10"/>
      <c r="K54" s="2"/>
    </row>
    <row r="55" spans="3:11" ht="13.5" thickBot="1">
      <c r="C55" s="12" t="s">
        <v>37</v>
      </c>
      <c r="E55" s="18">
        <f>+E54+E42+E38</f>
        <v>2100.7514600000004</v>
      </c>
      <c r="F55" s="45"/>
      <c r="G55" s="9"/>
      <c r="H55" s="10"/>
      <c r="I55" s="51"/>
      <c r="J55" s="10"/>
      <c r="K55" s="2"/>
    </row>
    <row r="56" spans="3:11" ht="13.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" thickTop="1">
      <c r="C57" s="2"/>
      <c r="D57" s="2"/>
      <c r="E57" s="2"/>
      <c r="F57" s="2"/>
      <c r="G57" s="2"/>
      <c r="H57" s="2"/>
      <c r="I57" s="2"/>
      <c r="J57" s="2"/>
      <c r="K57" s="2"/>
    </row>
    <row r="58" spans="3:11" ht="13">
      <c r="C58" s="24"/>
      <c r="D58" s="25"/>
      <c r="E58" s="26"/>
    </row>
    <row r="61" spans="3:11" ht="13">
      <c r="C61" s="58" t="s">
        <v>38</v>
      </c>
      <c r="D61" s="58"/>
      <c r="E61" s="58"/>
    </row>
    <row r="62" spans="3:11" ht="13">
      <c r="C62" s="58" t="s">
        <v>1</v>
      </c>
      <c r="D62" s="58"/>
      <c r="E62" s="58"/>
    </row>
    <row r="63" spans="3:11" ht="13">
      <c r="C63" s="58" t="str">
        <f>+C3</f>
        <v>(Compañía Salvadoreña, Subsidiaria de Inversiones Financieras Atlántida, S.A.)</v>
      </c>
      <c r="D63" s="58"/>
      <c r="E63" s="58"/>
    </row>
    <row r="64" spans="3:11" ht="13">
      <c r="C64" s="47" t="s">
        <v>2</v>
      </c>
      <c r="D64" s="47"/>
      <c r="E64" s="47"/>
    </row>
    <row r="65" spans="3:5" ht="13">
      <c r="C65" s="58" t="s">
        <v>39</v>
      </c>
      <c r="D65" s="58"/>
      <c r="E65" s="58"/>
    </row>
    <row r="66" spans="3:5">
      <c r="C66" s="57" t="str">
        <f>+C7</f>
        <v xml:space="preserve">Al 30 de junio 2023 </v>
      </c>
      <c r="D66" s="57"/>
      <c r="E66" s="57"/>
    </row>
    <row r="67" spans="3:5" ht="13" thickBot="1">
      <c r="C67" s="55" t="s">
        <v>68</v>
      </c>
      <c r="D67" s="55"/>
      <c r="E67" s="55"/>
    </row>
    <row r="68" spans="3:5" ht="13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 ht="13">
      <c r="C71" s="28" t="s">
        <v>40</v>
      </c>
      <c r="D71" s="27"/>
      <c r="E71" s="34">
        <v>2023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84288.71/1000</f>
        <v>84.288710000000009</v>
      </c>
    </row>
    <row r="74" spans="3:5">
      <c r="C74" s="27" t="s">
        <v>43</v>
      </c>
      <c r="D74" s="27"/>
      <c r="E74" s="22">
        <f>59254.09/1000</f>
        <v>59.254089999999998</v>
      </c>
    </row>
    <row r="75" spans="3:5">
      <c r="C75" s="27"/>
      <c r="D75" s="27"/>
      <c r="E75" s="29">
        <f>SUM(E73:E74)</f>
        <v>143.5428</v>
      </c>
    </row>
    <row r="76" spans="3:5" ht="13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>
      <c r="C78" s="27" t="s">
        <v>46</v>
      </c>
      <c r="D78" s="27"/>
      <c r="E78" s="8">
        <f>49180.14/1000</f>
        <v>49.180140000000002</v>
      </c>
    </row>
    <row r="79" spans="3:5" ht="14.5" customHeight="1">
      <c r="C79" s="27" t="s">
        <v>47</v>
      </c>
      <c r="D79" s="27"/>
      <c r="E79" s="54">
        <f>50728.96/1000</f>
        <v>50.728960000000001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9260.3/1000</f>
        <v>9.2602999999999991</v>
      </c>
    </row>
    <row r="82" spans="3:5">
      <c r="C82" s="27"/>
      <c r="D82" s="27"/>
      <c r="E82" s="38">
        <f>SUM(E78:E81)</f>
        <v>109.1694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 ht="13">
      <c r="C85" s="30" t="s">
        <v>50</v>
      </c>
      <c r="D85" s="27"/>
      <c r="E85" s="29">
        <f>+(E75-E82)-E83</f>
        <v>34.373400000000004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6730.13/1000</f>
        <v>6.7301299999999999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41.103530000000006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308.05/1000</f>
        <v>0.30804999999999999</v>
      </c>
    </row>
    <row r="94" spans="3:5">
      <c r="C94" s="27" t="s">
        <v>57</v>
      </c>
      <c r="D94" s="27"/>
      <c r="E94" s="8">
        <f>0.57/1000</f>
        <v>5.6999999999999998E-4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f>15184.08/1000</f>
        <v>15.18408</v>
      </c>
    </row>
    <row r="98" spans="3:6">
      <c r="C98" s="27"/>
      <c r="D98" s="27"/>
      <c r="E98" s="32">
        <f>+E93+E94+E97</f>
        <v>15.492699999999999</v>
      </c>
    </row>
    <row r="99" spans="3:6" ht="13">
      <c r="C99" s="30" t="s">
        <v>58</v>
      </c>
      <c r="D99" s="27"/>
      <c r="E99" s="39">
        <f>+E90-E98+E96</f>
        <v>25.610830000000007</v>
      </c>
      <c r="F99" s="44"/>
    </row>
    <row r="100" spans="3:6" ht="13" thickBot="1">
      <c r="C100" s="33"/>
      <c r="D100" s="33"/>
      <c r="E100" s="33"/>
    </row>
    <row r="101" spans="3:6" ht="13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2023-03-07T22:25:35Z</cp:lastPrinted>
  <dcterms:created xsi:type="dcterms:W3CDTF">2017-02-09T22:50:33Z</dcterms:created>
  <dcterms:modified xsi:type="dcterms:W3CDTF">2023-07-11T00:22:46Z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