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FD53ECFA-0C44-4A32-B186-A2659559E65F}" xr6:coauthVersionLast="47" xr6:coauthVersionMax="47" xr10:uidLastSave="{00000000-0000-0000-0000-000000000000}"/>
  <bookViews>
    <workbookView xWindow="-120" yWindow="-120" windowWidth="20730" windowHeight="11160"/>
  </bookViews>
  <sheets>
    <sheet name="BG - MAY 2023" sheetId="1" r:id="rId1"/>
    <sheet name="ER - MAY 2023" sheetId="2" r:id="rId2"/>
  </sheets>
  <definedNames>
    <definedName name="_xlnm.Print_Area" localSheetId="0">'BG - MAY 2023'!$B$2:$H$55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E36" i="2" l="1"/>
  <c r="E29" i="2"/>
  <c r="E17" i="2"/>
  <c r="E8" i="2"/>
  <c r="E27" i="2" l="1"/>
  <c r="E34" i="2" s="1"/>
  <c r="H39" i="1"/>
  <c r="H32" i="1"/>
  <c r="H21" i="1"/>
  <c r="H14" i="1"/>
  <c r="D39" i="1"/>
  <c r="D27" i="1"/>
  <c r="D20" i="1"/>
  <c r="D13" i="1"/>
  <c r="E40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<sst xmlns="http://schemas.openxmlformats.org/spreadsheetml/2006/main" count="99" uniqueCount="92">
  <si>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</si>
  <si>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</si>
  <si>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mayo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</si>
  <si>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</si>
  <si>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</si>
  <si>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</si>
  <si>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</si>
  <si>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</si>
  <si>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</si>
  <si>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</si>
  <si>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</si>
  <si>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</si>
  <si>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</si>
  <si>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</si>
  <si>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</si>
  <si>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</si>
  <si>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</si>
  <si>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</si>
  <si>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</si>
  <si>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</si>
  <si>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</si>
  <si>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</si>
  <si>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</si>
  <si>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</si>
  <si>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</si>
  <si>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</si>
  <si>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</si>
  <si>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</si>
  <si>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</si>
  <si>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</si>
  <si>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</si>
  <si>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</si>
  <si>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</si>
  <si>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</si>
  <si>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</si>
  <si>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</si>
  <si>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</si>
  <si>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</si>
  <si>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</si>
  <si>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</si>
  <si>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</si>
  <si>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</si>
  <si>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</si>
  <si>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</si>
  <si>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</si>
  <si>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</si>
  <si>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</si>
  <si>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</si>
  <si>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</si>
  <si>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</si>
  <si>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</si>
  <si>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</si>
  <si>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</si>
  <si>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</si>
  <si>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</si>
  <si>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</si>
  <si>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</si>
  <si>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</si>
  <si>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</si>
  <si>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</si>
  <si>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</si>
  <si>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</si>
  <si>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mayo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</si>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</sst>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10" zoomScaleNormal="100" workbookViewId="0">
      <selection activeCell="H29" sqref="H29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4.140625" style="1" customWidth="1"/>
    <col min="5" max="5" width="4.7109375" style="1" customWidth="1"/>
    <col min="6" max="6" width="45.7109375" style="1" customWidth="1"/>
    <col min="7" max="7" width="2.7109375" style="1" customWidth="1"/>
    <col min="8" max="8" width="24.140625" style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466231289.31999999</v>
      </c>
      <c r="F10" s="9" t="s">
        <v>29</v>
      </c>
      <c r="H10" s="10">
        <v>2478640870.0599999</v>
      </c>
    </row>
    <row r="11" spans="2:8" x14ac:dyDescent="0.25">
      <c r="B11" s="9" t="s">
        <v>8</v>
      </c>
      <c r="D11" s="10">
        <v>306834923.73000002</v>
      </c>
      <c r="F11" s="9" t="s">
        <v>30</v>
      </c>
      <c r="H11" s="10">
        <v>181985430.91999999</v>
      </c>
    </row>
    <row r="12" spans="2:8" x14ac:dyDescent="0.25">
      <c r="B12" s="9" t="s">
        <v>9</v>
      </c>
      <c r="D12" s="10">
        <v>2341354579.1599998</v>
      </c>
      <c r="F12" s="9" t="s">
        <v>31</v>
      </c>
      <c r="H12" s="10">
        <v>25377929.890000001</v>
      </c>
    </row>
    <row r="13" spans="2:8" x14ac:dyDescent="0.25">
      <c r="B13" s="8" t="s">
        <v>10</v>
      </c>
      <c r="D13" s="11">
        <f>SUM(D10:D12)</f>
        <v>3114420792.21</v>
      </c>
      <c r="F13" s="9" t="s">
        <v>32</v>
      </c>
      <c r="H13" s="10">
        <v>112224300.37</v>
      </c>
    </row>
    <row r="14" spans="2:8" x14ac:dyDescent="0.25">
      <c r="B14" s="9"/>
      <c r="D14" s="10"/>
      <c r="F14" s="8" t="s">
        <v>33</v>
      </c>
      <c r="H14" s="11">
        <f>SUM(H10:H13)</f>
        <v>2798228531.2399998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774525.99000000022</v>
      </c>
      <c r="F16" s="8" t="s">
        <v>34</v>
      </c>
      <c r="H16" s="10"/>
    </row>
    <row r="17" spans="2:8" x14ac:dyDescent="0.25">
      <c r="B17" s="9" t="s">
        <v>13</v>
      </c>
      <c r="D17" s="10">
        <v>254091.68</v>
      </c>
      <c r="F17" s="9" t="s">
        <v>35</v>
      </c>
      <c r="H17" s="10">
        <v>29813536.230000496</v>
      </c>
    </row>
    <row r="18" spans="2:8" x14ac:dyDescent="0.25">
      <c r="B18" s="9" t="s">
        <v>14</v>
      </c>
      <c r="D18" s="10">
        <v>10352372</v>
      </c>
      <c r="F18" s="9" t="s">
        <v>36</v>
      </c>
      <c r="H18" s="10">
        <v>1234282.79</v>
      </c>
    </row>
    <row r="19" spans="2:8" x14ac:dyDescent="0.25">
      <c r="B19" s="9" t="s">
        <v>15</v>
      </c>
      <c r="D19" s="10">
        <v>8529608.4600000009</v>
      </c>
      <c r="F19" s="9" t="s">
        <v>37</v>
      </c>
      <c r="H19" s="10">
        <v>9443803.4199999999</v>
      </c>
    </row>
    <row r="20" spans="2:8" x14ac:dyDescent="0.25">
      <c r="B20" s="8" t="s">
        <v>16</v>
      </c>
      <c r="D20" s="11">
        <f>SUM(D16:D19)</f>
        <v>19910598.130000003</v>
      </c>
      <c r="F20" s="9" t="s">
        <v>38</v>
      </c>
      <c r="H20" s="10">
        <v>9254745.2899999991</v>
      </c>
    </row>
    <row r="21" spans="2:8" x14ac:dyDescent="0.25">
      <c r="B21" s="9"/>
      <c r="D21" s="10"/>
      <c r="F21" s="8" t="s">
        <v>39</v>
      </c>
      <c r="H21" s="11">
        <f>SUM(H17:H20)</f>
        <v>49746367.730000496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2847974898.9700003</v>
      </c>
    </row>
    <row r="24" spans="2:8" x14ac:dyDescent="0.25">
      <c r="B24" s="9" t="s">
        <v>18</v>
      </c>
      <c r="D24" s="10">
        <v>11363019.939999999</v>
      </c>
      <c r="F24" s="9"/>
      <c r="H24" s="10"/>
    </row>
    <row r="25" spans="2:8" x14ac:dyDescent="0.25">
      <c r="B25" s="9" t="s">
        <v>19</v>
      </c>
      <c r="D25" s="10">
        <v>25055511.239999998</v>
      </c>
      <c r="F25" s="8" t="s">
        <v>41</v>
      </c>
      <c r="H25" s="10"/>
    </row>
    <row r="26" spans="2:8" x14ac:dyDescent="0.25">
      <c r="B26" s="9" t="s">
        <v>20</v>
      </c>
      <c r="D26" s="10">
        <v>8152164.3700000001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44570695.549999997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89647430.519999996</v>
      </c>
    </row>
    <row r="29" spans="2:8" x14ac:dyDescent="0.25">
      <c r="B29" s="9"/>
      <c r="D29" s="10"/>
      <c r="F29" s="9" t="s">
        <v>45</v>
      </c>
      <c r="H29" s="10">
        <v>17422191.16</v>
      </c>
    </row>
    <row r="30" spans="2:8" x14ac:dyDescent="0.25">
      <c r="B30" s="9"/>
      <c r="D30" s="10"/>
      <c r="F30" s="9" t="s">
        <v>46</v>
      </c>
      <c r="H30" s="10">
        <v>21919521.23</v>
      </c>
    </row>
    <row r="31" spans="2:8" x14ac:dyDescent="0.25">
      <c r="B31" s="9"/>
      <c r="D31" s="10"/>
      <c r="F31" s="9" t="s">
        <v>47</v>
      </c>
      <c r="H31" s="10">
        <v>613834.89</v>
      </c>
    </row>
    <row r="32" spans="2:8" x14ac:dyDescent="0.25">
      <c r="B32" s="9"/>
      <c r="D32" s="10"/>
      <c r="F32" s="8" t="s">
        <v>48</v>
      </c>
      <c r="H32" s="11">
        <f>SUM(H26:H31)</f>
        <v>330853522.80000001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3178902085.8900003</v>
      </c>
      <c r="F34" s="8" t="s">
        <v>49</v>
      </c>
      <c r="H34" s="12">
        <f>H32+H23</f>
        <v>3178828421.7700005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35501344.159999996</v>
      </c>
      <c r="F37" s="9" t="s">
        <v>51</v>
      </c>
      <c r="H37" s="10">
        <v>33352033.960000001</v>
      </c>
    </row>
    <row r="38" spans="2:8" x14ac:dyDescent="0.25">
      <c r="B38" s="9" t="s">
        <v>25</v>
      </c>
      <c r="D38" s="10">
        <v>107064625.19</v>
      </c>
      <c r="F38" s="9" t="s">
        <v>52</v>
      </c>
      <c r="H38" s="10">
        <v>109287599.51000001</v>
      </c>
    </row>
    <row r="39" spans="2:8" x14ac:dyDescent="0.25">
      <c r="B39" s="8" t="s">
        <v>26</v>
      </c>
      <c r="D39" s="11">
        <f>SUM(D37:D38)</f>
        <v>142565969.34999999</v>
      </c>
      <c r="F39" s="8" t="s">
        <v>53</v>
      </c>
      <c r="H39" s="11">
        <f>SUM(H37:H38)</f>
        <v>142639633.47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3321468055.2400002</v>
      </c>
      <c r="F41" s="8" t="s">
        <v>54</v>
      </c>
      <c r="H41" s="12">
        <f>H39+H34</f>
        <v>3321468055.2400002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8999999999999998" bottom="0.26" header="0.31496062992125984" footer="0.31496062992125984"/>
  <pageSetup paperSize="0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7" workbookViewId="0">
      <selection activeCell="E44" sqref="E44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120042715.16000001</v>
      </c>
    </row>
    <row r="9" spans="2:5" x14ac:dyDescent="0.25">
      <c r="B9" s="9" t="s">
        <v>64</v>
      </c>
      <c r="E9" s="10">
        <v>91954837.579999998</v>
      </c>
    </row>
    <row r="10" spans="2:5" x14ac:dyDescent="0.25">
      <c r="B10" s="9" t="s">
        <v>65</v>
      </c>
      <c r="E10" s="10">
        <v>8944164.5499999989</v>
      </c>
    </row>
    <row r="11" spans="2:5" x14ac:dyDescent="0.25">
      <c r="B11" s="9" t="s">
        <v>66</v>
      </c>
      <c r="E11" s="10">
        <v>8607536.2100000009</v>
      </c>
    </row>
    <row r="12" spans="2:5" x14ac:dyDescent="0.25">
      <c r="B12" s="9" t="s">
        <v>67</v>
      </c>
      <c r="E12" s="10">
        <v>1900898.92</v>
      </c>
    </row>
    <row r="13" spans="2:5" x14ac:dyDescent="0.25">
      <c r="B13" s="9" t="s">
        <v>68</v>
      </c>
      <c r="E13" s="10">
        <v>1960493.9300000002</v>
      </c>
    </row>
    <row r="14" spans="2:5" x14ac:dyDescent="0.25">
      <c r="B14" s="9" t="s">
        <v>69</v>
      </c>
      <c r="E14" s="10">
        <v>6674783.9700000007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SUM(E18:E23)</f>
        <v>31560728.060000002</v>
      </c>
    </row>
    <row r="18" spans="2:5" x14ac:dyDescent="0.25">
      <c r="B18" s="9" t="s">
        <v>72</v>
      </c>
      <c r="E18" s="10">
        <v>22510389.68</v>
      </c>
    </row>
    <row r="19" spans="2:5" x14ac:dyDescent="0.25">
      <c r="B19" s="9" t="s">
        <v>73</v>
      </c>
      <c r="E19" s="10">
        <v>5082961.09</v>
      </c>
    </row>
    <row r="20" spans="2:5" x14ac:dyDescent="0.25">
      <c r="B20" s="9" t="s">
        <v>74</v>
      </c>
      <c r="E20" s="10">
        <v>2684209.89</v>
      </c>
    </row>
    <row r="21" spans="2:5" x14ac:dyDescent="0.25">
      <c r="B21" s="9" t="s">
        <v>75</v>
      </c>
      <c r="E21" s="10">
        <v>111523.7</v>
      </c>
    </row>
    <row r="22" spans="2:5" x14ac:dyDescent="0.25">
      <c r="B22" s="9" t="s">
        <v>76</v>
      </c>
      <c r="E22" s="10">
        <v>246875.78</v>
      </c>
    </row>
    <row r="23" spans="2:5" x14ac:dyDescent="0.25">
      <c r="B23" s="9" t="s">
        <v>77</v>
      </c>
      <c r="E23" s="10">
        <v>924767.91999999993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20021167.93</v>
      </c>
    </row>
    <row r="26" spans="2:5" x14ac:dyDescent="0.25">
      <c r="B26" s="9"/>
      <c r="E26" s="16"/>
    </row>
    <row r="27" spans="2:5" x14ac:dyDescent="0.25">
      <c r="B27" s="8" t="s">
        <v>79</v>
      </c>
      <c r="E27" s="13">
        <f>+E8-E17-E25</f>
        <v>68460819.170000017</v>
      </c>
    </row>
    <row r="28" spans="2:5" x14ac:dyDescent="0.25">
      <c r="B28" s="9"/>
      <c r="E28" s="10"/>
    </row>
    <row r="29" spans="2:5" x14ac:dyDescent="0.25">
      <c r="B29" s="8" t="s">
        <v>80</v>
      </c>
      <c r="E29" s="15">
        <f>SUM(E30:E32)</f>
        <v>52339019.270000003</v>
      </c>
    </row>
    <row r="30" spans="2:5" x14ac:dyDescent="0.25">
      <c r="B30" s="9" t="s">
        <v>81</v>
      </c>
      <c r="E30" s="10">
        <v>20349893.920000002</v>
      </c>
    </row>
    <row r="31" spans="2:5" x14ac:dyDescent="0.25">
      <c r="B31" s="9" t="s">
        <v>82</v>
      </c>
      <c r="E31" s="10">
        <v>27999246.84</v>
      </c>
    </row>
    <row r="32" spans="2:5" x14ac:dyDescent="0.25">
      <c r="B32" s="9" t="s">
        <v>83</v>
      </c>
      <c r="E32" s="10">
        <v>3989878.51</v>
      </c>
    </row>
    <row r="33" spans="2:5" x14ac:dyDescent="0.25">
      <c r="B33" s="9"/>
      <c r="E33" s="16"/>
    </row>
    <row r="34" spans="2:5" x14ac:dyDescent="0.25">
      <c r="B34" s="8" t="s">
        <v>84</v>
      </c>
      <c r="E34" s="13">
        <f>+E27-E29</f>
        <v>16121799.900000013</v>
      </c>
    </row>
    <row r="35" spans="2:5" x14ac:dyDescent="0.25">
      <c r="B35" s="9"/>
      <c r="E35" s="10"/>
    </row>
    <row r="36" spans="2:5" x14ac:dyDescent="0.25">
      <c r="B36" s="8" t="s">
        <v>85</v>
      </c>
      <c r="E36" s="15">
        <f>SUM(E37:E38)</f>
        <v>6602534.1600000011</v>
      </c>
    </row>
    <row r="37" spans="2:5" x14ac:dyDescent="0.25">
      <c r="B37" s="9" t="s">
        <v>86</v>
      </c>
      <c r="E37" s="10">
        <v>7383850.7400000012</v>
      </c>
    </row>
    <row r="38" spans="2:5" x14ac:dyDescent="0.25">
      <c r="B38" s="9" t="s">
        <v>87</v>
      </c>
      <c r="E38" s="10">
        <v>-781316.58000000007</v>
      </c>
    </row>
    <row r="39" spans="2:5" x14ac:dyDescent="0.25">
      <c r="B39" s="9"/>
      <c r="E39" s="16"/>
    </row>
    <row r="40" spans="2:5" x14ac:dyDescent="0.25">
      <c r="B40" s="8" t="s">
        <v>88</v>
      </c>
      <c r="E40" s="13">
        <f>+E34+E36</f>
        <v>22724334.060000014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-5302142.9000000004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+E40+E42</f>
        <v>17422191.160000011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47" bottom="0.46" header="0.31496062992125984" footer="0.31496062992125984"/>
  <pageSetup paperSize="0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MAY 2023</vt:lpstr>
      <vt:lpstr>ER - MAY 2023</vt:lpstr>
      <vt:lpstr>'BG - MAY 2023'!Área_de_impresión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2023-06-05T15:06:55Z</cp:lastPrinted>
  <dcterms:created xsi:type="dcterms:W3CDTF">2023-06-05T15:04:21Z</dcterms:created>
  <dcterms:modified xsi:type="dcterms:W3CDTF">2023-06-05T15:07:47Z</dcterms:modified>
</cp:coreProperties>
</file>