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56C84FA1-15F9-4D9F-9069-668AACEBD692}" xr6:coauthVersionLast="47" xr6:coauthVersionMax="47" xr10:uidLastSave="{00000000-0000-0000-0000-000000000000}"/>
  <bookViews>
    <workbookView xWindow="-110" yWindow="-110" windowWidth="19420" windowHeight="10420" activeTab="1" xr2:uid="{653B03DB-F79E-4206-B097-829AB348D53C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D40" i="2" s="1"/>
  <c r="D42" i="2" s="1"/>
  <c r="D44" i="2" s="1"/>
  <c r="C37" i="2"/>
  <c r="C40" i="2" s="1"/>
  <c r="C42" i="2" s="1"/>
  <c r="C44" i="2" s="1"/>
  <c r="D35" i="2"/>
  <c r="C35" i="2"/>
  <c r="D28" i="2"/>
  <c r="C28" i="2"/>
  <c r="D23" i="2"/>
  <c r="C23" i="2"/>
  <c r="D17" i="2"/>
  <c r="C17" i="2"/>
  <c r="D16" i="2"/>
  <c r="C16" i="2"/>
  <c r="D10" i="2"/>
  <c r="C10" i="2"/>
  <c r="D41" i="1"/>
  <c r="C41" i="1"/>
  <c r="D34" i="1"/>
  <c r="D42" i="1" s="1"/>
  <c r="C34" i="1"/>
  <c r="C42" i="1" s="1"/>
  <c r="D33" i="1"/>
  <c r="C33" i="1"/>
  <c r="D29" i="1"/>
  <c r="C29" i="1"/>
  <c r="D21" i="1"/>
  <c r="C21" i="1"/>
  <c r="C22" i="1" s="1"/>
  <c r="D14" i="1"/>
  <c r="D22" i="1" s="1"/>
  <c r="C14" i="1"/>
</calcChain>
</file>

<file path=xl/sharedStrings.xml><?xml version="1.0" encoding="utf-8"?>
<sst xmlns="http://schemas.openxmlformats.org/spreadsheetml/2006/main" count="77" uniqueCount="66">
  <si>
    <t>ADMINISTRADORA DE FONDOS DE PENSIONES CRECER. S.A</t>
  </si>
  <si>
    <t>BALANCE GENERAL AL 30 DE ABRIL DE 2023 Y 31 DE DICIEMBRE DE 2022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</si>
  <si>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</si>
  <si>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</si>
  <si>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</si>
  <si>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</si>
  <si>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</si>
  <si>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</si>
  <si>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</si>
  <si>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</si>
  <si>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</si>
  <si>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</si>
  <si>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</si>
  <si>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</si>
  <si>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</si>
  <si>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</si>
  <si>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</si>
  <si>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</si>
  <si>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</si>
  <si>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</si>
  <si>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</si>
  <si>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</si>
  <si>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</si>
  <si>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</si>
  <si>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</si>
  <si>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</si>
  <si>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</si>
  <si>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</si>
  <si>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</si>
  <si>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</si>
  <si>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</si>
  <si>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</si>
  <si>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</si>
  <si>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</si>
  <si>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</si>
  <si>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</si>
  <si>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</si>
  <si>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</si>
  <si>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</si>
  <si>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</si>
  <si>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DE ENERO AL 30 DE ABRIL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</si>
  <si>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</si>
  <si>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</si>
  <si>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</si>
  <si>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</si>
  <si>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>PRIMAS DE SEGUROS</t>
  </si>
  <si>
    <t>SUELDOS, COMISIONES Y PRESTACIONES A AGENTES DE SERVICIOS PREV.</t>
  </si>
  <si>
    <t>OTROS COSTOS DIRECTOS POR ADMINISTRACIÓN DE FONDOS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</si>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</sst>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-* #,##0.000000_-;\-* #,##0.0000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>
      <alignment horizontal="center"/>
    </xf>
    <xf numFmtId="43" fontId="4" fillId="3" borderId="0" xfId="1" applyFont="1" applyFill="1"/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7" fillId="4" borderId="5" xfId="2" applyNumberFormat="1" applyFont="1" applyFill="1" applyBorder="1" applyAlignment="1">
      <alignment horizontal="left"/>
    </xf>
    <xf numFmtId="165" fontId="7" fillId="4" borderId="6" xfId="3" applyNumberFormat="1" applyFont="1" applyFill="1" applyBorder="1"/>
    <xf numFmtId="38" fontId="7" fillId="4" borderId="7" xfId="2" applyNumberFormat="1" applyFont="1" applyFill="1" applyBorder="1"/>
    <xf numFmtId="38" fontId="7" fillId="4" borderId="8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5" fontId="8" fillId="5" borderId="6" xfId="3" applyNumberFormat="1" applyFont="1" applyFill="1" applyBorder="1"/>
    <xf numFmtId="38" fontId="8" fillId="5" borderId="8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5" fontId="3" fillId="4" borderId="6" xfId="3" applyNumberFormat="1" applyFont="1" applyFill="1" applyBorder="1"/>
    <xf numFmtId="38" fontId="3" fillId="4" borderId="8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5" fontId="2" fillId="5" borderId="6" xfId="3" applyNumberFormat="1" applyFont="1" applyFill="1" applyBorder="1"/>
    <xf numFmtId="38" fontId="2" fillId="5" borderId="8" xfId="2" applyNumberFormat="1" applyFont="1" applyFill="1" applyBorder="1"/>
    <xf numFmtId="37" fontId="6" fillId="3" borderId="9" xfId="0" applyNumberFormat="1" applyFont="1" applyFill="1" applyBorder="1"/>
    <xf numFmtId="37" fontId="6" fillId="3" borderId="10" xfId="0" applyNumberFormat="1" applyFont="1" applyFill="1" applyBorder="1"/>
    <xf numFmtId="49" fontId="6" fillId="3" borderId="0" xfId="0" applyNumberFormat="1" applyFont="1" applyFill="1" applyAlignment="1">
      <alignment horizontal="left"/>
    </xf>
    <xf numFmtId="38" fontId="6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1" xfId="0" applyNumberFormat="1" applyFont="1" applyFill="1" applyBorder="1"/>
    <xf numFmtId="38" fontId="6" fillId="3" borderId="12" xfId="0" applyNumberFormat="1" applyFont="1" applyFill="1" applyBorder="1"/>
    <xf numFmtId="49" fontId="6" fillId="3" borderId="13" xfId="0" applyNumberFormat="1" applyFont="1" applyFill="1" applyBorder="1"/>
    <xf numFmtId="0" fontId="6" fillId="3" borderId="13" xfId="0" applyFont="1" applyFill="1" applyBorder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4" fillId="0" borderId="0" xfId="0" applyNumberFormat="1" applyFont="1"/>
    <xf numFmtId="38" fontId="4" fillId="0" borderId="0" xfId="0" applyNumberFormat="1" applyFont="1"/>
    <xf numFmtId="0" fontId="4" fillId="0" borderId="0" xfId="0" applyFont="1"/>
    <xf numFmtId="49" fontId="4" fillId="3" borderId="0" xfId="0" applyNumberFormat="1" applyFont="1" applyFill="1"/>
    <xf numFmtId="38" fontId="4" fillId="3" borderId="0" xfId="0" applyNumberFormat="1" applyFont="1" applyFill="1"/>
    <xf numFmtId="49" fontId="7" fillId="4" borderId="2" xfId="2" applyNumberFormat="1" applyFont="1" applyFill="1" applyBorder="1" applyAlignment="1">
      <alignment horizontal="center"/>
    </xf>
    <xf numFmtId="0" fontId="11" fillId="4" borderId="3" xfId="2" applyNumberFormat="1" applyFont="1" applyFill="1" applyBorder="1" applyAlignment="1">
      <alignment horizontal="center"/>
    </xf>
    <xf numFmtId="49" fontId="11" fillId="4" borderId="4" xfId="2" applyNumberFormat="1" applyFont="1" applyFill="1" applyBorder="1" applyAlignment="1">
      <alignment horizontal="center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49" fontId="6" fillId="6" borderId="0" xfId="0" applyNumberFormat="1" applyFont="1" applyFill="1"/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0" fontId="4" fillId="6" borderId="0" xfId="0" applyFont="1" applyFill="1"/>
    <xf numFmtId="166" fontId="6" fillId="3" borderId="6" xfId="1" applyNumberFormat="1" applyFont="1" applyFill="1" applyBorder="1" applyAlignment="1">
      <alignment horizontal="right"/>
    </xf>
    <xf numFmtId="166" fontId="6" fillId="3" borderId="7" xfId="1" applyNumberFormat="1" applyFont="1" applyFill="1" applyBorder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66" fontId="5" fillId="3" borderId="7" xfId="1" applyNumberFormat="1" applyFont="1" applyFill="1" applyBorder="1" applyAlignment="1">
      <alignment horizontal="right"/>
    </xf>
    <xf numFmtId="49" fontId="8" fillId="5" borderId="14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14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5" fillId="3" borderId="0" xfId="0" applyNumberFormat="1" applyFont="1" applyFill="1"/>
    <xf numFmtId="49" fontId="8" fillId="7" borderId="15" xfId="0" applyNumberFormat="1" applyFont="1" applyFill="1" applyBorder="1" applyAlignment="1">
      <alignment horizontal="left"/>
    </xf>
    <xf numFmtId="167" fontId="8" fillId="7" borderId="16" xfId="1" applyNumberFormat="1" applyFont="1" applyFill="1" applyBorder="1" applyAlignment="1">
      <alignment horizontal="right"/>
    </xf>
    <xf numFmtId="167" fontId="8" fillId="7" borderId="17" xfId="1" applyNumberFormat="1" applyFont="1" applyFill="1" applyBorder="1" applyAlignment="1">
      <alignment horizontal="right"/>
    </xf>
    <xf numFmtId="38" fontId="6" fillId="3" borderId="0" xfId="0" applyNumberFormat="1" applyFont="1" applyFill="1" applyAlignment="1">
      <alignment horizontal="right"/>
    </xf>
  </cellXfs>
  <cellStyles count="4">
    <cellStyle name="Millares" xfId="1" builtinId="3"/>
    <cellStyle name="Millares 2" xfId="3" xr:uid="{9B5C2718-2004-4B8E-AE9C-21A81C86A4AF}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3</xdr:col>
      <xdr:colOff>476250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18792AE-F862-4FEA-A67B-36A100B1C4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40" r="4124"/>
        <a:stretch/>
      </xdr:blipFill>
      <xdr:spPr>
        <a:xfrm>
          <a:off x="4984750" y="38100"/>
          <a:ext cx="1536700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0</xdr:row>
      <xdr:rowOff>53974</xdr:rowOff>
    </xdr:from>
    <xdr:to>
      <xdr:col>1</xdr:col>
      <xdr:colOff>4044950</xdr:colOff>
      <xdr:row>0</xdr:row>
      <xdr:rowOff>596899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69A49745-E01A-4B34-B10E-46F623EBCF9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95" r="4314"/>
        <a:stretch/>
      </xdr:blipFill>
      <xdr:spPr bwMode="auto">
        <a:xfrm>
          <a:off x="2616200" y="53974"/>
          <a:ext cx="15494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4103-31EB-4446-A551-170E1D6E9B57}">
  <sheetPr>
    <pageSetUpPr fitToPage="1"/>
  </sheetPr>
  <dimension ref="A1:G56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49" customWidth="1"/>
    <col min="2" max="2" width="69.6328125" style="49" bestFit="1" customWidth="1"/>
    <col min="3" max="4" width="15.1796875" style="50" customWidth="1"/>
    <col min="5" max="5" width="11" style="2" bestFit="1" customWidth="1"/>
    <col min="6" max="7" width="11.453125" style="2"/>
    <col min="8" max="16381" width="11.453125" style="3"/>
    <col min="16382" max="16384" width="18.36328125" style="3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4" t="s">
        <v>0</v>
      </c>
      <c r="B2" s="4"/>
      <c r="C2" s="4"/>
      <c r="D2" s="4"/>
    </row>
    <row r="3" spans="1:4" ht="12.75" customHeight="1" x14ac:dyDescent="0.3">
      <c r="A3" s="4" t="s">
        <v>1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" thickBot="1" x14ac:dyDescent="0.3">
      <c r="A5" s="6"/>
      <c r="B5" s="7"/>
      <c r="C5" s="7"/>
      <c r="D5" s="7"/>
    </row>
    <row r="6" spans="1:4" ht="14.5" x14ac:dyDescent="0.35">
      <c r="A6" s="6"/>
      <c r="B6" s="8" t="s">
        <v>3</v>
      </c>
      <c r="C6" s="9">
        <v>2023</v>
      </c>
      <c r="D6" s="10">
        <v>2022</v>
      </c>
    </row>
    <row r="7" spans="1:4" ht="8.25" customHeight="1" x14ac:dyDescent="0.25">
      <c r="A7" s="6"/>
      <c r="B7" s="11"/>
      <c r="C7" s="12"/>
      <c r="D7" s="13"/>
    </row>
    <row r="8" spans="1:4" ht="13" x14ac:dyDescent="0.3">
      <c r="A8" s="6"/>
      <c r="B8" s="14" t="s">
        <v>4</v>
      </c>
      <c r="C8" s="15"/>
      <c r="D8" s="16"/>
    </row>
    <row r="9" spans="1:4" ht="13" x14ac:dyDescent="0.3">
      <c r="A9" s="6"/>
      <c r="B9" s="11" t="s">
        <v>5</v>
      </c>
      <c r="C9" s="15"/>
      <c r="D9" s="16"/>
    </row>
    <row r="10" spans="1:4" ht="12.5" x14ac:dyDescent="0.25">
      <c r="A10" s="6"/>
      <c r="B10" s="11" t="s">
        <v>6</v>
      </c>
      <c r="C10" s="12">
        <v>4843808</v>
      </c>
      <c r="D10" s="13">
        <v>3634099</v>
      </c>
    </row>
    <row r="11" spans="1:4" ht="12.5" x14ac:dyDescent="0.25">
      <c r="A11" s="6"/>
      <c r="B11" s="11" t="s">
        <v>7</v>
      </c>
      <c r="C11" s="12">
        <v>5453334</v>
      </c>
      <c r="D11" s="13">
        <v>8425697</v>
      </c>
    </row>
    <row r="12" spans="1:4" ht="12.5" x14ac:dyDescent="0.25">
      <c r="A12" s="6"/>
      <c r="B12" s="11" t="s">
        <v>8</v>
      </c>
      <c r="C12" s="12">
        <v>17815347</v>
      </c>
      <c r="D12" s="13">
        <v>16649519</v>
      </c>
    </row>
    <row r="13" spans="1:4" ht="12.5" x14ac:dyDescent="0.25">
      <c r="A13" s="6"/>
      <c r="B13" s="11" t="s">
        <v>9</v>
      </c>
      <c r="C13" s="12">
        <v>196417</v>
      </c>
      <c r="D13" s="13">
        <v>22108</v>
      </c>
    </row>
    <row r="14" spans="1:4" ht="13" x14ac:dyDescent="0.3">
      <c r="A14" s="6"/>
      <c r="B14" s="17" t="s">
        <v>10</v>
      </c>
      <c r="C14" s="18">
        <f>SUM(C10:C13)</f>
        <v>28308906</v>
      </c>
      <c r="D14" s="19">
        <f>SUM(D10:D13)</f>
        <v>28731423</v>
      </c>
    </row>
    <row r="15" spans="1:4" ht="8.25" customHeight="1" x14ac:dyDescent="0.25">
      <c r="A15" s="6"/>
      <c r="B15" s="11"/>
      <c r="C15" s="12"/>
      <c r="D15" s="13"/>
    </row>
    <row r="16" spans="1:4" ht="13" x14ac:dyDescent="0.3">
      <c r="A16" s="6"/>
      <c r="B16" s="14" t="s">
        <v>11</v>
      </c>
      <c r="C16" s="15"/>
      <c r="D16" s="16"/>
    </row>
    <row r="17" spans="1:4" ht="12.5" x14ac:dyDescent="0.25">
      <c r="A17" s="6"/>
      <c r="B17" s="11" t="s">
        <v>12</v>
      </c>
      <c r="C17" s="12">
        <v>2639</v>
      </c>
      <c r="D17" s="13">
        <v>4691</v>
      </c>
    </row>
    <row r="18" spans="1:4" ht="12.5" x14ac:dyDescent="0.25">
      <c r="A18" s="6"/>
      <c r="B18" s="11" t="s">
        <v>13</v>
      </c>
      <c r="C18" s="12">
        <v>597640</v>
      </c>
      <c r="D18" s="13">
        <v>531775</v>
      </c>
    </row>
    <row r="19" spans="1:4" ht="12.5" x14ac:dyDescent="0.25">
      <c r="A19" s="6"/>
      <c r="B19" s="11" t="s">
        <v>14</v>
      </c>
      <c r="C19" s="12">
        <v>3657520</v>
      </c>
      <c r="D19" s="13">
        <v>3373524</v>
      </c>
    </row>
    <row r="20" spans="1:4" ht="12.5" x14ac:dyDescent="0.25">
      <c r="A20" s="6"/>
      <c r="B20" s="11" t="s">
        <v>15</v>
      </c>
      <c r="C20" s="12">
        <v>666430</v>
      </c>
      <c r="D20" s="13">
        <v>938275</v>
      </c>
    </row>
    <row r="21" spans="1:4" ht="13" x14ac:dyDescent="0.3">
      <c r="A21" s="6"/>
      <c r="B21" s="17" t="s">
        <v>16</v>
      </c>
      <c r="C21" s="18">
        <f>SUM(C17:C20)</f>
        <v>4924229</v>
      </c>
      <c r="D21" s="20">
        <f>SUM(D17:D20)</f>
        <v>4848265</v>
      </c>
    </row>
    <row r="22" spans="1:4" ht="13" x14ac:dyDescent="0.3">
      <c r="A22" s="6"/>
      <c r="B22" s="21" t="s">
        <v>17</v>
      </c>
      <c r="C22" s="22">
        <f>C21+C14</f>
        <v>33233135</v>
      </c>
      <c r="D22" s="23">
        <f>D14+D21</f>
        <v>33579688</v>
      </c>
    </row>
    <row r="23" spans="1:4" ht="8.25" customHeight="1" x14ac:dyDescent="0.25">
      <c r="A23" s="6"/>
      <c r="B23" s="11"/>
      <c r="C23" s="12"/>
      <c r="D23" s="13"/>
    </row>
    <row r="24" spans="1:4" ht="13" x14ac:dyDescent="0.3">
      <c r="A24" s="6"/>
      <c r="B24" s="14" t="s">
        <v>18</v>
      </c>
      <c r="C24" s="15"/>
      <c r="D24" s="16"/>
    </row>
    <row r="25" spans="1:4" ht="8.25" customHeight="1" x14ac:dyDescent="0.25">
      <c r="A25" s="6"/>
      <c r="B25" s="11"/>
      <c r="C25" s="12"/>
      <c r="D25" s="13"/>
    </row>
    <row r="26" spans="1:4" ht="13" x14ac:dyDescent="0.3">
      <c r="A26" s="6"/>
      <c r="B26" s="11" t="s">
        <v>19</v>
      </c>
      <c r="C26" s="15"/>
      <c r="D26" s="16"/>
    </row>
    <row r="27" spans="1:4" ht="12.5" x14ac:dyDescent="0.25">
      <c r="A27" s="6"/>
      <c r="B27" s="11" t="s">
        <v>20</v>
      </c>
      <c r="C27" s="12">
        <v>8938480</v>
      </c>
      <c r="D27" s="13">
        <v>6107197</v>
      </c>
    </row>
    <row r="28" spans="1:4" ht="12.5" x14ac:dyDescent="0.25">
      <c r="A28" s="6"/>
      <c r="B28" s="11" t="s">
        <v>21</v>
      </c>
      <c r="C28" s="12">
        <v>5626986</v>
      </c>
      <c r="D28" s="13">
        <v>4075695</v>
      </c>
    </row>
    <row r="29" spans="1:4" ht="14.5" x14ac:dyDescent="0.35">
      <c r="A29" s="6"/>
      <c r="B29" s="24" t="s">
        <v>22</v>
      </c>
      <c r="C29" s="25">
        <f>SUM(C27:C28)</f>
        <v>14565466</v>
      </c>
      <c r="D29" s="26">
        <f>SUM(D27:D28)</f>
        <v>10182892</v>
      </c>
    </row>
    <row r="30" spans="1:4" ht="12.5" x14ac:dyDescent="0.25">
      <c r="A30" s="6"/>
      <c r="B30" s="11"/>
      <c r="C30" s="12"/>
      <c r="D30" s="13"/>
    </row>
    <row r="31" spans="1:4" ht="13" x14ac:dyDescent="0.3">
      <c r="A31" s="6"/>
      <c r="B31" s="11" t="s">
        <v>23</v>
      </c>
      <c r="C31" s="15"/>
      <c r="D31" s="16"/>
    </row>
    <row r="32" spans="1:4" ht="12.5" x14ac:dyDescent="0.25">
      <c r="A32" s="6"/>
      <c r="B32" s="11" t="s">
        <v>24</v>
      </c>
      <c r="C32" s="12">
        <v>1019897</v>
      </c>
      <c r="D32" s="13">
        <v>1039755</v>
      </c>
    </row>
    <row r="33" spans="1:4" ht="14.5" x14ac:dyDescent="0.35">
      <c r="A33" s="6"/>
      <c r="B33" s="24" t="s">
        <v>25</v>
      </c>
      <c r="C33" s="25">
        <f>SUM(C32)</f>
        <v>1019897</v>
      </c>
      <c r="D33" s="26">
        <f>SUM(D32)</f>
        <v>1039755</v>
      </c>
    </row>
    <row r="34" spans="1:4" ht="14.5" x14ac:dyDescent="0.35">
      <c r="A34" s="6"/>
      <c r="B34" s="27" t="s">
        <v>26</v>
      </c>
      <c r="C34" s="28">
        <f>C29+C33</f>
        <v>15585363</v>
      </c>
      <c r="D34" s="29">
        <f>D29+D33</f>
        <v>11222647</v>
      </c>
    </row>
    <row r="35" spans="1:4" ht="12.5" x14ac:dyDescent="0.25">
      <c r="A35" s="6"/>
      <c r="B35" s="11"/>
      <c r="C35" s="12"/>
      <c r="D35" s="13"/>
    </row>
    <row r="36" spans="1:4" ht="13" x14ac:dyDescent="0.3">
      <c r="A36" s="6"/>
      <c r="B36" s="14" t="s">
        <v>27</v>
      </c>
      <c r="C36" s="15"/>
      <c r="D36" s="16"/>
    </row>
    <row r="37" spans="1:4" ht="12.5" x14ac:dyDescent="0.25">
      <c r="A37" s="6"/>
      <c r="B37" s="11" t="s">
        <v>28</v>
      </c>
      <c r="C37" s="12">
        <v>10000000</v>
      </c>
      <c r="D37" s="13">
        <v>10000000</v>
      </c>
    </row>
    <row r="38" spans="1:4" ht="12.5" x14ac:dyDescent="0.25">
      <c r="A38" s="6"/>
      <c r="B38" s="11" t="s">
        <v>29</v>
      </c>
      <c r="C38" s="12">
        <v>2000000</v>
      </c>
      <c r="D38" s="13">
        <v>2000000</v>
      </c>
    </row>
    <row r="39" spans="1:4" ht="12.5" x14ac:dyDescent="0.25">
      <c r="A39" s="6"/>
      <c r="B39" s="11" t="s">
        <v>30</v>
      </c>
      <c r="C39" s="30">
        <v>4203</v>
      </c>
      <c r="D39" s="31">
        <v>560</v>
      </c>
    </row>
    <row r="40" spans="1:4" ht="12.5" x14ac:dyDescent="0.25">
      <c r="A40" s="6"/>
      <c r="B40" s="11" t="s">
        <v>31</v>
      </c>
      <c r="C40" s="12">
        <v>5643569</v>
      </c>
      <c r="D40" s="13">
        <v>10356481</v>
      </c>
    </row>
    <row r="41" spans="1:4" ht="14.5" x14ac:dyDescent="0.35">
      <c r="A41" s="6"/>
      <c r="B41" s="24" t="s">
        <v>32</v>
      </c>
      <c r="C41" s="25">
        <f>SUM(C37:C40)</f>
        <v>17647772</v>
      </c>
      <c r="D41" s="26">
        <f>SUM(D37:D40)</f>
        <v>22357041</v>
      </c>
    </row>
    <row r="42" spans="1:4" ht="14.5" x14ac:dyDescent="0.35">
      <c r="A42" s="6"/>
      <c r="B42" s="27" t="s">
        <v>33</v>
      </c>
      <c r="C42" s="28">
        <f>C34+C41</f>
        <v>33233135</v>
      </c>
      <c r="D42" s="29">
        <f>D34+D41</f>
        <v>33579688</v>
      </c>
    </row>
    <row r="43" spans="1:4" ht="12.5" x14ac:dyDescent="0.25">
      <c r="A43" s="6"/>
      <c r="B43" s="32"/>
      <c r="C43" s="33"/>
      <c r="D43" s="33"/>
    </row>
    <row r="44" spans="1:4" ht="13.5" thickBot="1" x14ac:dyDescent="0.35">
      <c r="A44" s="6"/>
      <c r="B44" s="34" t="s">
        <v>34</v>
      </c>
      <c r="C44" s="35">
        <v>3519536</v>
      </c>
      <c r="D44" s="35">
        <v>5285296</v>
      </c>
    </row>
    <row r="45" spans="1:4" ht="13" thickTop="1" x14ac:dyDescent="0.25">
      <c r="A45" s="6"/>
      <c r="B45" s="32"/>
      <c r="C45" s="33"/>
      <c r="D45" s="33"/>
    </row>
    <row r="46" spans="1:4" ht="13.5" thickBot="1" x14ac:dyDescent="0.35">
      <c r="A46" s="6"/>
      <c r="B46" s="34" t="s">
        <v>35</v>
      </c>
      <c r="C46" s="35">
        <v>952373</v>
      </c>
      <c r="D46" s="35">
        <v>963893</v>
      </c>
    </row>
    <row r="47" spans="1:4" ht="13" thickTop="1" x14ac:dyDescent="0.25">
      <c r="A47" s="6"/>
      <c r="B47" s="32"/>
      <c r="C47" s="36"/>
      <c r="D47" s="36"/>
    </row>
    <row r="48" spans="1:4" ht="12.5" x14ac:dyDescent="0.25">
      <c r="A48" s="6"/>
      <c r="B48" s="32"/>
      <c r="C48" s="33"/>
      <c r="D48" s="33"/>
    </row>
    <row r="49" spans="1:7" ht="12.5" x14ac:dyDescent="0.25">
      <c r="A49" s="6"/>
      <c r="B49" s="32"/>
      <c r="C49" s="33"/>
      <c r="D49" s="33"/>
    </row>
    <row r="50" spans="1:7" ht="12.5" x14ac:dyDescent="0.25">
      <c r="A50" s="6"/>
      <c r="B50" s="32"/>
      <c r="C50" s="33"/>
      <c r="D50" s="33"/>
    </row>
    <row r="51" spans="1:7" ht="12.5" x14ac:dyDescent="0.25">
      <c r="A51" s="6"/>
      <c r="B51" s="32"/>
      <c r="C51" s="33"/>
      <c r="D51" s="33"/>
    </row>
    <row r="52" spans="1:7" ht="63.75" customHeight="1" x14ac:dyDescent="0.25">
      <c r="A52" s="6"/>
      <c r="B52" s="37"/>
      <c r="C52" s="38"/>
      <c r="D52" s="38"/>
    </row>
    <row r="53" spans="1:7" ht="11.5" hidden="1" x14ac:dyDescent="0.25">
      <c r="A53" s="39"/>
      <c r="B53" s="40" t="s">
        <v>36</v>
      </c>
      <c r="C53" s="41" t="s">
        <v>37</v>
      </c>
      <c r="D53" s="41"/>
    </row>
    <row r="54" spans="1:7" ht="11.5" hidden="1" x14ac:dyDescent="0.25">
      <c r="A54" s="39"/>
      <c r="B54" s="42" t="s">
        <v>38</v>
      </c>
      <c r="C54" s="43" t="s">
        <v>39</v>
      </c>
      <c r="D54" s="43"/>
    </row>
    <row r="55" spans="1:7" ht="11.5" hidden="1" x14ac:dyDescent="0.25">
      <c r="A55" s="39"/>
      <c r="B55" s="44"/>
      <c r="C55" s="45"/>
      <c r="D55" s="45"/>
    </row>
    <row r="56" spans="1:7" s="48" customFormat="1" ht="2.15" customHeight="1" x14ac:dyDescent="0.2">
      <c r="A56" s="46"/>
      <c r="B56" s="46"/>
      <c r="C56" s="47"/>
      <c r="D56" s="47"/>
      <c r="E56" s="2"/>
      <c r="F56" s="2"/>
      <c r="G56" s="2"/>
    </row>
  </sheetData>
  <sheetProtection algorithmName="SHA-512" hashValue="Cc8lo7ogqJmJwo9fNXtr37PQBRJnnyy1IBekWCo4wUI0ccZEw6rdKI+Yz5zMt89+7Noyd7W8wyq0rQGnTVCKAg==" saltValue="DYrjy93hu6VOJrkY0YrQXw==" spinCount="100000" sheet="1" objects="1" scenarios="1"/>
  <mergeCells count="9">
    <mergeCell ref="C53:D53"/>
    <mergeCell ref="C54:D54"/>
    <mergeCell ref="C55:D55"/>
    <mergeCell ref="A1:D1"/>
    <mergeCell ref="A2:D2"/>
    <mergeCell ref="A3:D3"/>
    <mergeCell ref="A4:D4"/>
    <mergeCell ref="B5:D5"/>
    <mergeCell ref="C52:D52"/>
  </mergeCells>
  <printOptions horizontalCentered="1"/>
  <pageMargins left="0.51" right="0.53" top="0.7" bottom="0.54" header="0" footer="0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A14D-FA82-469D-9890-CB5792E235CF}">
  <sheetPr>
    <pageSetUpPr fitToPage="1"/>
  </sheetPr>
  <dimension ref="A1:D51"/>
  <sheetViews>
    <sheetView tabSelected="1" workbookViewId="0">
      <selection activeCell="G1" sqref="G1"/>
    </sheetView>
  </sheetViews>
  <sheetFormatPr baseColWidth="10" defaultColWidth="11.453125" defaultRowHeight="0" customHeight="1" zeroHeight="1" x14ac:dyDescent="0.2"/>
  <cols>
    <col min="1" max="1" width="1.7265625" style="49" customWidth="1"/>
    <col min="2" max="2" width="69.6328125" style="49" bestFit="1" customWidth="1"/>
    <col min="3" max="4" width="15.1796875" style="50" customWidth="1"/>
    <col min="5" max="7" width="11.453125" style="3" customWidth="1"/>
    <col min="8" max="16383" width="11.453125" style="3"/>
    <col min="16384" max="16384" width="7.7265625" style="3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4" t="s">
        <v>0</v>
      </c>
      <c r="B2" s="4"/>
      <c r="C2" s="4"/>
      <c r="D2" s="4"/>
    </row>
    <row r="3" spans="1:4" ht="12.75" customHeight="1" x14ac:dyDescent="0.3">
      <c r="A3" s="4" t="s">
        <v>40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" thickBot="1" x14ac:dyDescent="0.3">
      <c r="A5" s="6"/>
      <c r="B5" s="7"/>
      <c r="C5" s="7"/>
      <c r="D5" s="7"/>
    </row>
    <row r="6" spans="1:4" ht="13" x14ac:dyDescent="0.3">
      <c r="A6" s="6"/>
      <c r="B6" s="51" t="s">
        <v>3</v>
      </c>
      <c r="C6" s="52">
        <v>2023</v>
      </c>
      <c r="D6" s="53">
        <v>2022</v>
      </c>
    </row>
    <row r="7" spans="1:4" ht="8.25" customHeight="1" x14ac:dyDescent="0.25">
      <c r="A7" s="6"/>
      <c r="B7" s="11"/>
      <c r="C7" s="54"/>
      <c r="D7" s="55"/>
    </row>
    <row r="8" spans="1:4" s="59" customFormat="1" ht="13" x14ac:dyDescent="0.3">
      <c r="A8" s="56"/>
      <c r="B8" s="14" t="s">
        <v>41</v>
      </c>
      <c r="C8" s="57"/>
      <c r="D8" s="58"/>
    </row>
    <row r="9" spans="1:4" s="59" customFormat="1" ht="12.5" x14ac:dyDescent="0.25">
      <c r="A9" s="56"/>
      <c r="B9" s="11" t="s">
        <v>42</v>
      </c>
      <c r="C9" s="60">
        <v>17799972</v>
      </c>
      <c r="D9" s="61">
        <v>23299822</v>
      </c>
    </row>
    <row r="10" spans="1:4" s="59" customFormat="1" ht="13" x14ac:dyDescent="0.3">
      <c r="A10" s="56"/>
      <c r="B10" s="14" t="s">
        <v>43</v>
      </c>
      <c r="C10" s="62">
        <f>SUM(C9)</f>
        <v>17799972</v>
      </c>
      <c r="D10" s="63">
        <f>+D9</f>
        <v>23299822</v>
      </c>
    </row>
    <row r="11" spans="1:4" s="59" customFormat="1" ht="12.5" x14ac:dyDescent="0.25">
      <c r="A11" s="56"/>
      <c r="B11" s="11"/>
      <c r="C11" s="60"/>
      <c r="D11" s="61"/>
    </row>
    <row r="12" spans="1:4" s="59" customFormat="1" ht="13" x14ac:dyDescent="0.3">
      <c r="A12" s="56"/>
      <c r="B12" s="14" t="s">
        <v>44</v>
      </c>
      <c r="C12" s="62"/>
      <c r="D12" s="63"/>
    </row>
    <row r="13" spans="1:4" s="59" customFormat="1" ht="12.5" x14ac:dyDescent="0.25">
      <c r="A13" s="56"/>
      <c r="B13" s="11" t="s">
        <v>45</v>
      </c>
      <c r="C13" s="60">
        <v>3647857</v>
      </c>
      <c r="D13" s="61">
        <v>11871244</v>
      </c>
    </row>
    <row r="14" spans="1:4" s="59" customFormat="1" ht="12.5" x14ac:dyDescent="0.25">
      <c r="A14" s="56"/>
      <c r="B14" s="11" t="s">
        <v>46</v>
      </c>
      <c r="C14" s="60">
        <v>502297</v>
      </c>
      <c r="D14" s="61">
        <v>431782</v>
      </c>
    </row>
    <row r="15" spans="1:4" s="59" customFormat="1" ht="12.5" x14ac:dyDescent="0.25">
      <c r="A15" s="56"/>
      <c r="B15" s="11" t="s">
        <v>47</v>
      </c>
      <c r="C15" s="60">
        <v>822017</v>
      </c>
      <c r="D15" s="61">
        <v>569532</v>
      </c>
    </row>
    <row r="16" spans="1:4" s="59" customFormat="1" ht="13" x14ac:dyDescent="0.3">
      <c r="A16" s="56"/>
      <c r="B16" s="14" t="s">
        <v>43</v>
      </c>
      <c r="C16" s="62">
        <f>SUM(C13:C15)</f>
        <v>4972171</v>
      </c>
      <c r="D16" s="63">
        <f>SUM(D13:D15)</f>
        <v>12872558</v>
      </c>
    </row>
    <row r="17" spans="1:4" ht="13" x14ac:dyDescent="0.3">
      <c r="A17" s="6"/>
      <c r="B17" s="64" t="s">
        <v>48</v>
      </c>
      <c r="C17" s="65">
        <f>C10-C16</f>
        <v>12827801</v>
      </c>
      <c r="D17" s="66">
        <f>D10-D16</f>
        <v>10427264</v>
      </c>
    </row>
    <row r="18" spans="1:4" ht="8.25" customHeight="1" x14ac:dyDescent="0.25">
      <c r="A18" s="6"/>
      <c r="B18" s="11"/>
      <c r="C18" s="60"/>
      <c r="D18" s="61"/>
    </row>
    <row r="19" spans="1:4" ht="13" x14ac:dyDescent="0.3">
      <c r="A19" s="6"/>
      <c r="B19" s="14" t="s">
        <v>49</v>
      </c>
      <c r="C19" s="62"/>
      <c r="D19" s="63"/>
    </row>
    <row r="20" spans="1:4" ht="12.5" x14ac:dyDescent="0.25">
      <c r="A20" s="6"/>
      <c r="B20" s="11" t="s">
        <v>50</v>
      </c>
      <c r="C20" s="60">
        <v>4920459</v>
      </c>
      <c r="D20" s="61">
        <v>4399751</v>
      </c>
    </row>
    <row r="21" spans="1:4" ht="12.5" x14ac:dyDescent="0.25">
      <c r="A21" s="6"/>
      <c r="B21" s="11" t="s">
        <v>51</v>
      </c>
      <c r="C21" s="60">
        <v>525448</v>
      </c>
      <c r="D21" s="61">
        <v>545484</v>
      </c>
    </row>
    <row r="22" spans="1:4" ht="12.5" x14ac:dyDescent="0.25">
      <c r="A22" s="6"/>
      <c r="B22" s="11" t="s">
        <v>52</v>
      </c>
      <c r="C22" s="60">
        <v>4296</v>
      </c>
      <c r="D22" s="61">
        <v>906</v>
      </c>
    </row>
    <row r="23" spans="1:4" ht="13" x14ac:dyDescent="0.3">
      <c r="A23" s="6"/>
      <c r="B23" s="14" t="s">
        <v>43</v>
      </c>
      <c r="C23" s="62">
        <f>SUM(C20:C22)</f>
        <v>5450203</v>
      </c>
      <c r="D23" s="63">
        <f>SUM(D20:D22)</f>
        <v>4946141</v>
      </c>
    </row>
    <row r="24" spans="1:4" ht="8.25" customHeight="1" x14ac:dyDescent="0.25">
      <c r="A24" s="6"/>
      <c r="B24" s="11"/>
      <c r="C24" s="60"/>
      <c r="D24" s="61"/>
    </row>
    <row r="25" spans="1:4" ht="13" x14ac:dyDescent="0.3">
      <c r="A25" s="6"/>
      <c r="B25" s="14" t="s">
        <v>53</v>
      </c>
      <c r="C25" s="62"/>
      <c r="D25" s="63"/>
    </row>
    <row r="26" spans="1:4" ht="12.5" x14ac:dyDescent="0.25">
      <c r="A26" s="6"/>
      <c r="B26" s="11" t="s">
        <v>54</v>
      </c>
      <c r="C26" s="60">
        <v>293</v>
      </c>
      <c r="D26" s="61">
        <v>293</v>
      </c>
    </row>
    <row r="27" spans="1:4" ht="12.5" x14ac:dyDescent="0.25">
      <c r="A27" s="6"/>
      <c r="B27" s="11" t="s">
        <v>55</v>
      </c>
      <c r="C27" s="60">
        <v>-403691</v>
      </c>
      <c r="D27" s="61">
        <v>-297244</v>
      </c>
    </row>
    <row r="28" spans="1:4" ht="13" x14ac:dyDescent="0.3">
      <c r="A28" s="6"/>
      <c r="B28" s="14" t="s">
        <v>43</v>
      </c>
      <c r="C28" s="62">
        <f>SUM(C26:C27)</f>
        <v>-403398</v>
      </c>
      <c r="D28" s="63">
        <f>SUM(D26:D27)</f>
        <v>-296951</v>
      </c>
    </row>
    <row r="29" spans="1:4" ht="8.25" customHeight="1" x14ac:dyDescent="0.25">
      <c r="A29" s="6"/>
      <c r="B29" s="11"/>
      <c r="C29" s="60"/>
      <c r="D29" s="61"/>
    </row>
    <row r="30" spans="1:4" ht="13" x14ac:dyDescent="0.3">
      <c r="A30" s="6"/>
      <c r="B30" s="14" t="s">
        <v>56</v>
      </c>
      <c r="C30" s="62"/>
      <c r="D30" s="63"/>
    </row>
    <row r="31" spans="1:4" ht="12.5" x14ac:dyDescent="0.25">
      <c r="A31" s="6"/>
      <c r="B31" s="11" t="s">
        <v>57</v>
      </c>
      <c r="C31" s="60">
        <v>15782</v>
      </c>
      <c r="D31" s="61">
        <v>3832</v>
      </c>
    </row>
    <row r="32" spans="1:4" ht="12.5" x14ac:dyDescent="0.25">
      <c r="A32" s="6"/>
      <c r="B32" s="11" t="s">
        <v>58</v>
      </c>
      <c r="C32" s="60">
        <v>-929</v>
      </c>
      <c r="D32" s="61">
        <v>-782</v>
      </c>
    </row>
    <row r="33" spans="1:4" ht="12.5" x14ac:dyDescent="0.25">
      <c r="A33" s="6"/>
      <c r="B33" s="11" t="s">
        <v>59</v>
      </c>
      <c r="C33" s="60">
        <v>32470</v>
      </c>
      <c r="D33" s="61">
        <v>41544</v>
      </c>
    </row>
    <row r="34" spans="1:4" ht="12.5" x14ac:dyDescent="0.25">
      <c r="A34" s="6"/>
      <c r="B34" s="11" t="s">
        <v>60</v>
      </c>
      <c r="C34" s="60">
        <v>-25204</v>
      </c>
      <c r="D34" s="61">
        <v>-65054</v>
      </c>
    </row>
    <row r="35" spans="1:4" ht="13" x14ac:dyDescent="0.3">
      <c r="A35" s="6"/>
      <c r="B35" s="14" t="s">
        <v>43</v>
      </c>
      <c r="C35" s="62">
        <f>SUM(C31:C34)</f>
        <v>22119</v>
      </c>
      <c r="D35" s="63">
        <f>SUM(D31:D34)</f>
        <v>-20460</v>
      </c>
    </row>
    <row r="36" spans="1:4" ht="12.5" x14ac:dyDescent="0.25">
      <c r="A36" s="6"/>
      <c r="B36" s="11"/>
      <c r="C36" s="54"/>
      <c r="D36" s="55"/>
    </row>
    <row r="37" spans="1:4" ht="13" x14ac:dyDescent="0.3">
      <c r="A37" s="6"/>
      <c r="B37" s="67" t="s">
        <v>61</v>
      </c>
      <c r="C37" s="68">
        <f>C10-C16-C23-C28-C35</f>
        <v>7758877</v>
      </c>
      <c r="D37" s="69">
        <f>D10-D16-D23-D28-D35</f>
        <v>5798534</v>
      </c>
    </row>
    <row r="38" spans="1:4" ht="8.25" customHeight="1" x14ac:dyDescent="0.25">
      <c r="A38" s="6"/>
      <c r="B38" s="11"/>
      <c r="C38" s="54"/>
      <c r="D38" s="55"/>
    </row>
    <row r="39" spans="1:4" ht="12.5" x14ac:dyDescent="0.25">
      <c r="A39" s="6"/>
      <c r="B39" s="11" t="s">
        <v>62</v>
      </c>
      <c r="C39" s="60">
        <v>2115308</v>
      </c>
      <c r="D39" s="61">
        <v>1366764</v>
      </c>
    </row>
    <row r="40" spans="1:4" ht="12.5" x14ac:dyDescent="0.25">
      <c r="A40" s="6"/>
      <c r="B40" s="11" t="s">
        <v>63</v>
      </c>
      <c r="C40" s="60">
        <f>C37-C39</f>
        <v>5643569</v>
      </c>
      <c r="D40" s="61">
        <f>D37-D39</f>
        <v>4431770</v>
      </c>
    </row>
    <row r="41" spans="1:4" ht="12.5" x14ac:dyDescent="0.25">
      <c r="A41" s="6"/>
      <c r="B41" s="11"/>
      <c r="C41" s="60"/>
      <c r="D41" s="61"/>
    </row>
    <row r="42" spans="1:4" ht="13" x14ac:dyDescent="0.3">
      <c r="A42" s="6"/>
      <c r="B42" s="64" t="s">
        <v>64</v>
      </c>
      <c r="C42" s="65">
        <f>C40</f>
        <v>5643569</v>
      </c>
      <c r="D42" s="66">
        <f>D40</f>
        <v>4431770</v>
      </c>
    </row>
    <row r="43" spans="1:4" ht="12.5" x14ac:dyDescent="0.25">
      <c r="A43" s="6"/>
      <c r="B43" s="11"/>
      <c r="C43" s="54"/>
      <c r="D43" s="55"/>
    </row>
    <row r="44" spans="1:4" ht="13.5" thickBot="1" x14ac:dyDescent="0.35">
      <c r="A44" s="70"/>
      <c r="B44" s="71" t="s">
        <v>65</v>
      </c>
      <c r="C44" s="72">
        <f>C42/1000000</f>
        <v>5.6435690000000003</v>
      </c>
      <c r="D44" s="73">
        <f>D42/1000000</f>
        <v>4.4317700000000002</v>
      </c>
    </row>
    <row r="45" spans="1:4" ht="12.5" x14ac:dyDescent="0.25">
      <c r="A45" s="6"/>
      <c r="B45" s="32"/>
      <c r="C45" s="74"/>
      <c r="D45" s="74"/>
    </row>
    <row r="46" spans="1:4" ht="12.5" x14ac:dyDescent="0.25">
      <c r="A46" s="6"/>
      <c r="B46" s="32"/>
      <c r="C46" s="74"/>
      <c r="D46" s="74"/>
    </row>
    <row r="47" spans="1:4" ht="63.75" customHeight="1" x14ac:dyDescent="0.25">
      <c r="A47" s="6"/>
      <c r="B47" s="37"/>
      <c r="C47" s="38"/>
      <c r="D47" s="38"/>
    </row>
    <row r="48" spans="1:4" ht="11.5" hidden="1" x14ac:dyDescent="0.25">
      <c r="A48" s="39"/>
      <c r="B48" s="40" t="s">
        <v>36</v>
      </c>
      <c r="C48" s="41" t="s">
        <v>37</v>
      </c>
      <c r="D48" s="41"/>
    </row>
    <row r="49" spans="1:4" ht="11.5" hidden="1" x14ac:dyDescent="0.25">
      <c r="A49" s="39"/>
      <c r="B49" s="42" t="s">
        <v>38</v>
      </c>
      <c r="C49" s="43" t="s">
        <v>39</v>
      </c>
      <c r="D49" s="43"/>
    </row>
    <row r="50" spans="1:4" ht="11.5" hidden="1" x14ac:dyDescent="0.25">
      <c r="A50" s="39"/>
      <c r="B50" s="44"/>
      <c r="C50" s="45"/>
      <c r="D50" s="45"/>
    </row>
    <row r="51" spans="1:4" s="48" customFormat="1" ht="2.15" hidden="1" customHeight="1" x14ac:dyDescent="0.2">
      <c r="A51" s="46"/>
      <c r="B51" s="46"/>
      <c r="C51" s="47"/>
      <c r="D51" s="47"/>
    </row>
  </sheetData>
  <sheetProtection algorithmName="SHA-512" hashValue="KXgI0qojEHaCKs07Sje4uihoq+QYFTHSXF6+S/r9IdwKw44ICLYOPi5BB66V5/9mh0Ia0fqFaNw5sbZLKdV8fg==" saltValue="cFyDtFkYPkkWgvfYUJddgA==" spinCount="100000" sheet="1" objects="1" scenarios="1"/>
  <mergeCells count="9">
    <mergeCell ref="C48:D48"/>
    <mergeCell ref="C49:D49"/>
    <mergeCell ref="C50:D50"/>
    <mergeCell ref="A1:D1"/>
    <mergeCell ref="A2:D2"/>
    <mergeCell ref="A3:D3"/>
    <mergeCell ref="A4:D4"/>
    <mergeCell ref="B5:D5"/>
    <mergeCell ref="C47:D47"/>
  </mergeCells>
  <printOptions horizontalCentered="1"/>
  <pageMargins left="0.54" right="0.56000000000000005" top="0.75" bottom="0.57999999999999996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2023-05-25T14:39:21Z</dcterms:created>
  <dcterms:modified xsi:type="dcterms:W3CDTF">2023-05-25T14:40:29Z</dcterms:modified>
</cp:coreProperties>
</file>