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20CBF892-4D3B-4EEB-BE9D-A38293EF9496}" xr6:coauthVersionLast="36" xr6:coauthVersionMax="47" xr10:uidLastSave="{00000000-0000-0000-0000-000000000000}"/>
  <bookViews>
    <workbookView xWindow="0" yWindow="0" windowWidth="20490" windowHeight="6885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47" i="2"/>
  <c r="C18" i="2"/>
  <c r="C42" i="1" l="1"/>
  <c r="C19" i="1"/>
  <c r="C45" i="2" l="1"/>
  <c r="C37" i="2"/>
  <c r="C33" i="2"/>
  <c r="C29" i="2"/>
  <c r="C25" i="2"/>
  <c r="C15" i="2"/>
  <c r="C11" i="2"/>
  <c r="C32" i="2" l="1"/>
  <c r="C10" i="2"/>
  <c r="C24" i="2"/>
  <c r="C43" i="2" s="1"/>
  <c r="C13" i="1"/>
  <c r="C24" i="1"/>
  <c r="C30" i="1"/>
  <c r="C35" i="1" l="1"/>
  <c r="C44" i="2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<sst xmlns="http://schemas.openxmlformats.org/spreadsheetml/2006/main" count="85" uniqueCount="80">
  <si>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</si>
  <si>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</si>
  <si>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</si>
  <si>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</si>
  <si>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</si>
  <si>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</si>
  <si>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</si>
  <si>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</si>
  <si>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</si>
  <si>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</si>
  <si>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</si>
  <si>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</si>
  <si>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</si>
  <si>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</si>
  <si>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</si>
  <si>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</si>
  <si>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</si>
  <si>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</si>
  <si>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</si>
  <si>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</si>
  <si>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</si>
  <si>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</si>
  <si>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</si>
  <si>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</si>
  <si>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</si>
  <si>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</si>
  <si>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</si>
  <si>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</si>
  <si>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</si>
  <si>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</si>
  <si>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</si>
  <si>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</si>
  <si>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</si>
  <si>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</si>
  <si>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</si>
  <si>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</si>
  <si>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</si>
  <si>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</si>
  <si>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</si>
  <si>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</si>
  <si>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</si>
  <si>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</si>
  <si>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</si>
  <si>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</si>
  <si>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</si>
  <si>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</si>
  <si>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</si>
  <si>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</si>
  <si>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</si>
  <si>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</si>
  <si>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</si>
  <si>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</si>
  <si>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</si>
  <si>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</si>
  <si>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</si>
  <si>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</si>
  <si>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</si>
  <si>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</si>
  <si>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</si>
  <si>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</si>
  <si>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</si>
  <si>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</si>
  <si>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</si>
  <si>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</si>
  <si>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</si>
  <si>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</si>
  <si>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</si>
  <si>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</si>
  <si>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</si>
  <si>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</si>
  <si>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</si>
  <si>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</si>
  <si>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</si>
  <si>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</si>
  <si>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</si>
  <si>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</si>
  <si>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</si>
  <si>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   Castigos de Activos de Intermediación</t>
  </si>
  <si>
    <t xml:space="preserve">BALANCE DE SITUACIÓN GENERAL AL 30 DE ABRIL DE 2023 </t>
  </si>
  <si>
    <t>ESTADO DE RESULTADOS DEL 01 DE ENERO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</si>
</sst>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4" fontId="2" fillId="0" borderId="0" xfId="4" applyFont="1"/>
    <xf numFmtId="168" fontId="2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zoomScaleNormal="100" workbookViewId="0">
      <selection activeCell="C45" sqref="C45"/>
    </sheetView>
  </sheetViews>
  <sheetFormatPr baseColWidth="10" defaultColWidth="11.42578125" defaultRowHeight="12.75" x14ac:dyDescent="0.2"/>
  <cols>
    <col min="1" max="1" width="7" style="2" customWidth="1"/>
    <col min="2" max="2" width="39.85546875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7"/>
      <c r="C2" s="37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7" t="s">
        <v>78</v>
      </c>
      <c r="C6" s="37"/>
    </row>
    <row r="7" spans="1:3" ht="15.75" x14ac:dyDescent="0.25">
      <c r="A7" s="4"/>
      <c r="B7" s="38" t="s">
        <v>73</v>
      </c>
      <c r="C7" s="39"/>
    </row>
    <row r="8" spans="1:3" ht="15.75" x14ac:dyDescent="0.25">
      <c r="A8" s="4"/>
      <c r="B8" s="29" t="s">
        <v>76</v>
      </c>
      <c r="C8" s="33">
        <v>45046</v>
      </c>
    </row>
    <row r="9" spans="1:3" ht="15.75" x14ac:dyDescent="0.25">
      <c r="A9" s="4"/>
      <c r="B9" s="6" t="s">
        <v>0</v>
      </c>
      <c r="C9" s="15">
        <f>SUM(C10:C12)</f>
        <v>368516358.74000001</v>
      </c>
    </row>
    <row r="10" spans="1:3" x14ac:dyDescent="0.2">
      <c r="A10" s="5"/>
      <c r="B10" s="7" t="s">
        <v>1</v>
      </c>
      <c r="C10" s="14">
        <v>51515840.07</v>
      </c>
    </row>
    <row r="11" spans="1:3" x14ac:dyDescent="0.2">
      <c r="A11" s="5"/>
      <c r="B11" s="7" t="s">
        <v>2</v>
      </c>
      <c r="C11" s="14">
        <v>413620.3</v>
      </c>
    </row>
    <row r="12" spans="1:3" x14ac:dyDescent="0.2">
      <c r="A12" s="5"/>
      <c r="B12" s="7" t="s">
        <v>3</v>
      </c>
      <c r="C12" s="14">
        <v>316586898.37</v>
      </c>
    </row>
    <row r="13" spans="1:3" x14ac:dyDescent="0.2">
      <c r="A13" s="5"/>
      <c r="B13" s="6" t="s">
        <v>4</v>
      </c>
      <c r="C13" s="15">
        <f>SUM(C14:C18)</f>
        <v>5548577.9699999997</v>
      </c>
    </row>
    <row r="14" spans="1:3" x14ac:dyDescent="0.2">
      <c r="A14" s="5"/>
      <c r="B14" s="7" t="s">
        <v>5</v>
      </c>
      <c r="C14" s="14">
        <v>177692.15</v>
      </c>
    </row>
    <row r="15" spans="1:3" x14ac:dyDescent="0.2">
      <c r="A15" s="5"/>
      <c r="B15" s="7" t="s">
        <v>6</v>
      </c>
      <c r="C15" s="14">
        <v>35379.21</v>
      </c>
    </row>
    <row r="16" spans="1:3" x14ac:dyDescent="0.2">
      <c r="A16" s="5"/>
      <c r="B16" s="9" t="s">
        <v>7</v>
      </c>
      <c r="C16" s="14">
        <v>2127478.62</v>
      </c>
    </row>
    <row r="17" spans="1:5" x14ac:dyDescent="0.2">
      <c r="A17" s="5"/>
      <c r="B17" s="7" t="s">
        <v>8</v>
      </c>
      <c r="C17" s="14">
        <v>1509427.99</v>
      </c>
    </row>
    <row r="18" spans="1:5" x14ac:dyDescent="0.2">
      <c r="A18" s="5"/>
      <c r="B18" s="7" t="s">
        <v>9</v>
      </c>
      <c r="C18" s="14">
        <v>1698600</v>
      </c>
    </row>
    <row r="19" spans="1:5" x14ac:dyDescent="0.2">
      <c r="A19" s="10"/>
      <c r="B19" s="6" t="s">
        <v>10</v>
      </c>
      <c r="C19" s="15">
        <f>SUM(C20:C22)</f>
        <v>13741085.27</v>
      </c>
    </row>
    <row r="20" spans="1:5" x14ac:dyDescent="0.2">
      <c r="A20" s="10"/>
      <c r="B20" s="7" t="s">
        <v>11</v>
      </c>
      <c r="C20" s="14">
        <v>1880230.56</v>
      </c>
      <c r="E20" s="34"/>
    </row>
    <row r="21" spans="1:5" x14ac:dyDescent="0.2">
      <c r="A21" s="5"/>
      <c r="B21" s="7" t="s">
        <v>12</v>
      </c>
      <c r="C21" s="14">
        <v>8420716.4399999995</v>
      </c>
      <c r="E21" s="34"/>
    </row>
    <row r="22" spans="1:5" x14ac:dyDescent="0.2">
      <c r="A22" s="10"/>
      <c r="B22" s="7" t="s">
        <v>13</v>
      </c>
      <c r="C22" s="14">
        <v>3440138.27</v>
      </c>
      <c r="E22" s="34"/>
    </row>
    <row r="23" spans="1:5" ht="16.5" thickBot="1" x14ac:dyDescent="0.3">
      <c r="A23" s="4"/>
      <c r="B23" s="11" t="s">
        <v>14</v>
      </c>
      <c r="C23" s="28">
        <f>C9+C13+C19</f>
        <v>387806021.98000002</v>
      </c>
      <c r="D23" s="35"/>
    </row>
    <row r="24" spans="1:5" ht="16.5" thickTop="1" x14ac:dyDescent="0.25">
      <c r="A24" s="4"/>
      <c r="B24" s="6" t="s">
        <v>15</v>
      </c>
      <c r="C24" s="15">
        <f>SUM(C25:C29)</f>
        <v>326335804.25</v>
      </c>
    </row>
    <row r="25" spans="1:5" x14ac:dyDescent="0.2">
      <c r="A25" s="10"/>
      <c r="B25" s="7" t="s">
        <v>16</v>
      </c>
      <c r="C25" s="14">
        <v>253278808.71000001</v>
      </c>
    </row>
    <row r="26" spans="1:5" x14ac:dyDescent="0.2">
      <c r="A26" s="10"/>
      <c r="B26" s="7" t="s">
        <v>17</v>
      </c>
      <c r="C26" s="14">
        <v>68421844.310000002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4635151.2300000004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10636988.26</v>
      </c>
    </row>
    <row r="31" spans="1:5" x14ac:dyDescent="0.2">
      <c r="A31" s="10"/>
      <c r="B31" s="7" t="s">
        <v>22</v>
      </c>
      <c r="C31" s="14">
        <v>9424999.9000000004</v>
      </c>
    </row>
    <row r="32" spans="1:5" x14ac:dyDescent="0.2">
      <c r="A32" s="10"/>
      <c r="B32" s="7" t="s">
        <v>23</v>
      </c>
      <c r="C32" s="14">
        <v>130181.47</v>
      </c>
    </row>
    <row r="33" spans="1:4" x14ac:dyDescent="0.2">
      <c r="A33" s="10"/>
      <c r="B33" s="7" t="s">
        <v>24</v>
      </c>
      <c r="C33" s="14">
        <v>954976.11</v>
      </c>
    </row>
    <row r="34" spans="1:4" x14ac:dyDescent="0.2">
      <c r="A34" s="10"/>
      <c r="B34" s="7" t="s">
        <v>25</v>
      </c>
      <c r="C34" s="14">
        <v>126830.78</v>
      </c>
    </row>
    <row r="35" spans="1:4" x14ac:dyDescent="0.2">
      <c r="A35" s="10"/>
      <c r="B35" s="6" t="s">
        <v>26</v>
      </c>
      <c r="C35" s="15">
        <f>C24+C30</f>
        <v>336972792.50999999</v>
      </c>
    </row>
    <row r="36" spans="1:4" ht="15.75" x14ac:dyDescent="0.25">
      <c r="A36" s="4"/>
      <c r="B36" s="6" t="s">
        <v>27</v>
      </c>
      <c r="C36" s="15">
        <f>SUM(C37:C41)</f>
        <v>49153804.009999998</v>
      </c>
    </row>
    <row r="37" spans="1:4" x14ac:dyDescent="0.2">
      <c r="A37" s="10"/>
      <c r="B37" s="7" t="s">
        <v>28</v>
      </c>
      <c r="C37" s="14">
        <v>14869506.6</v>
      </c>
    </row>
    <row r="38" spans="1:4" x14ac:dyDescent="0.2">
      <c r="A38" s="10"/>
      <c r="B38" s="7" t="s">
        <v>29</v>
      </c>
      <c r="C38" s="14">
        <v>2058.4</v>
      </c>
    </row>
    <row r="39" spans="1:4" x14ac:dyDescent="0.2">
      <c r="A39" s="10"/>
      <c r="B39" s="7" t="s">
        <v>30</v>
      </c>
      <c r="C39" s="14">
        <v>31855923.469999999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2426315.5399999996</v>
      </c>
    </row>
    <row r="42" spans="1:4" x14ac:dyDescent="0.2">
      <c r="A42" s="10"/>
      <c r="B42" s="6" t="s">
        <v>33</v>
      </c>
      <c r="C42" s="15">
        <f>SUM(C43:C45)</f>
        <v>1679425.46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177692.15</v>
      </c>
    </row>
    <row r="46" spans="1:4" ht="15" x14ac:dyDescent="0.25">
      <c r="A46" s="10"/>
      <c r="B46" s="11" t="s">
        <v>36</v>
      </c>
      <c r="C46" s="15">
        <f>C36+C42</f>
        <v>50833229.469999999</v>
      </c>
    </row>
    <row r="47" spans="1:4" ht="16.5" thickBot="1" x14ac:dyDescent="0.3">
      <c r="A47" s="4"/>
      <c r="B47" s="11" t="s">
        <v>37</v>
      </c>
      <c r="C47" s="28">
        <f>C35+C46</f>
        <v>387806021.98000002</v>
      </c>
      <c r="D47" s="35"/>
    </row>
    <row r="48" spans="1:4" ht="16.5" thickTop="1" x14ac:dyDescent="0.25">
      <c r="A48" s="4"/>
      <c r="B48" s="11"/>
      <c r="C48" s="16"/>
    </row>
    <row r="49" spans="2:3" ht="15.75" x14ac:dyDescent="0.2">
      <c r="B49" s="36"/>
      <c r="C49" s="36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topLeftCell="A7" zoomScaleNormal="100" workbookViewId="0">
      <selection activeCell="C16" sqref="C16"/>
    </sheetView>
  </sheetViews>
  <sheetFormatPr baseColWidth="10" defaultColWidth="11.42578125" defaultRowHeight="12.75" x14ac:dyDescent="0.2"/>
  <cols>
    <col min="1" max="1" width="7" style="2" customWidth="1"/>
    <col min="2" max="2" width="41.570312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7"/>
      <c r="C2" s="37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6"/>
      <c r="C6" s="36"/>
    </row>
    <row r="7" spans="1:4" ht="15.75" customHeight="1" x14ac:dyDescent="0.25">
      <c r="A7" s="18"/>
      <c r="B7" s="37" t="s">
        <v>79</v>
      </c>
      <c r="C7" s="37"/>
      <c r="D7" s="17"/>
    </row>
    <row r="8" spans="1:4" ht="15.75" x14ac:dyDescent="0.25">
      <c r="A8" s="18"/>
      <c r="B8" s="38" t="s">
        <v>73</v>
      </c>
      <c r="C8" s="39"/>
    </row>
    <row r="9" spans="1:4" ht="15.75" x14ac:dyDescent="0.25">
      <c r="A9" s="18"/>
      <c r="B9" s="29" t="s">
        <v>76</v>
      </c>
      <c r="C9" s="33">
        <v>45046</v>
      </c>
    </row>
    <row r="10" spans="1:4" ht="15.75" x14ac:dyDescent="0.25">
      <c r="A10" s="18"/>
      <c r="B10" s="6" t="s">
        <v>38</v>
      </c>
      <c r="C10" s="15">
        <f>C11+C15+C18</f>
        <v>14140203.459999999</v>
      </c>
      <c r="D10" s="19"/>
    </row>
    <row r="11" spans="1:4" ht="15" x14ac:dyDescent="0.25">
      <c r="A11" s="10"/>
      <c r="B11" s="6" t="s">
        <v>39</v>
      </c>
      <c r="C11" s="30">
        <f>SUM(C12:C14)</f>
        <v>13380859.83</v>
      </c>
      <c r="D11" s="21"/>
    </row>
    <row r="12" spans="1:4" ht="15" x14ac:dyDescent="0.25">
      <c r="A12" s="10"/>
      <c r="B12" s="7" t="s">
        <v>40</v>
      </c>
      <c r="C12" s="14">
        <v>13042204.33</v>
      </c>
      <c r="D12" s="21"/>
    </row>
    <row r="13" spans="1:4" ht="15" x14ac:dyDescent="0.25">
      <c r="A13" s="10"/>
      <c r="B13" s="7" t="s">
        <v>41</v>
      </c>
      <c r="C13" s="14">
        <v>29861.279999999999</v>
      </c>
      <c r="D13" s="21"/>
    </row>
    <row r="14" spans="1:4" ht="15" x14ac:dyDescent="0.25">
      <c r="A14" s="10"/>
      <c r="B14" s="7" t="s">
        <v>42</v>
      </c>
      <c r="C14" s="14">
        <v>308794.21999999997</v>
      </c>
      <c r="D14" s="21"/>
    </row>
    <row r="15" spans="1:4" ht="15" x14ac:dyDescent="0.25">
      <c r="A15" s="10"/>
      <c r="B15" s="6" t="s">
        <v>43</v>
      </c>
      <c r="C15" s="30">
        <f>SUM(C16:C17)</f>
        <v>68016.03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68016.03</v>
      </c>
      <c r="D17" s="21"/>
    </row>
    <row r="18" spans="1:4" ht="15" x14ac:dyDescent="0.25">
      <c r="A18" s="10"/>
      <c r="B18" s="6" t="s">
        <v>46</v>
      </c>
      <c r="C18" s="30">
        <f>SUM(C19:C23)</f>
        <v>691327.59999999986</v>
      </c>
      <c r="D18" s="21"/>
    </row>
    <row r="19" spans="1:4" ht="15" x14ac:dyDescent="0.25">
      <c r="A19" s="10"/>
      <c r="B19" s="7" t="s">
        <v>47</v>
      </c>
      <c r="C19" s="14">
        <v>463230.66</v>
      </c>
      <c r="D19" s="21"/>
    </row>
    <row r="20" spans="1:4" ht="15" x14ac:dyDescent="0.25">
      <c r="A20" s="10"/>
      <c r="B20" s="7" t="s">
        <v>48</v>
      </c>
      <c r="C20" s="14">
        <v>18000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4996.9399999999996</v>
      </c>
      <c r="D23" s="21"/>
    </row>
    <row r="24" spans="1:4" ht="15.75" x14ac:dyDescent="0.25">
      <c r="A24" s="18"/>
      <c r="B24" s="6" t="s">
        <v>52</v>
      </c>
      <c r="C24" s="15">
        <f>C25+C29</f>
        <v>6883834.7199999997</v>
      </c>
      <c r="D24" s="22"/>
    </row>
    <row r="25" spans="1:4" ht="15" x14ac:dyDescent="0.25">
      <c r="A25" s="10"/>
      <c r="B25" s="6" t="s">
        <v>53</v>
      </c>
      <c r="C25" s="30">
        <f>SUM(C26:C28)</f>
        <v>6657113.9699999997</v>
      </c>
      <c r="D25" s="21"/>
    </row>
    <row r="26" spans="1:4" ht="15" x14ac:dyDescent="0.25">
      <c r="A26" s="10"/>
      <c r="B26" s="7" t="s">
        <v>54</v>
      </c>
      <c r="C26" s="14">
        <v>5327215.37</v>
      </c>
      <c r="D26" s="21"/>
    </row>
    <row r="27" spans="1:4" ht="15" x14ac:dyDescent="0.25">
      <c r="A27" s="10"/>
      <c r="B27" s="7" t="s">
        <v>55</v>
      </c>
      <c r="C27" s="14">
        <v>982526.25</v>
      </c>
      <c r="D27" s="21"/>
    </row>
    <row r="28" spans="1:4" ht="15" x14ac:dyDescent="0.25">
      <c r="B28" s="12" t="s">
        <v>77</v>
      </c>
      <c r="C28" s="14">
        <v>347372.35</v>
      </c>
      <c r="D28" s="21"/>
    </row>
    <row r="29" spans="1:4" ht="15" x14ac:dyDescent="0.25">
      <c r="A29" s="10"/>
      <c r="B29" s="6" t="s">
        <v>56</v>
      </c>
      <c r="C29" s="30">
        <f>SUM(C30:C31)</f>
        <v>226720.75</v>
      </c>
      <c r="D29" s="21"/>
    </row>
    <row r="30" spans="1:4" ht="15" x14ac:dyDescent="0.25">
      <c r="A30" s="10"/>
      <c r="B30" s="7" t="s">
        <v>57</v>
      </c>
      <c r="C30" s="14">
        <v>190043.35</v>
      </c>
      <c r="D30" s="21"/>
    </row>
    <row r="31" spans="1:4" ht="15" x14ac:dyDescent="0.25">
      <c r="A31" s="10"/>
      <c r="B31" s="7" t="s">
        <v>58</v>
      </c>
      <c r="C31" s="14">
        <v>36677.4</v>
      </c>
      <c r="D31" s="21"/>
    </row>
    <row r="32" spans="1:4" ht="15.75" x14ac:dyDescent="0.25">
      <c r="A32" s="18"/>
      <c r="B32" s="6" t="s">
        <v>59</v>
      </c>
      <c r="C32" s="15">
        <f>+C33+C37</f>
        <v>3820240.8499999996</v>
      </c>
      <c r="D32" s="22"/>
    </row>
    <row r="33" spans="1:4" ht="15" x14ac:dyDescent="0.25">
      <c r="A33" s="10"/>
      <c r="B33" s="6" t="s">
        <v>60</v>
      </c>
      <c r="C33" s="30">
        <f>SUM(C34:C36)</f>
        <v>3661124.28</v>
      </c>
      <c r="D33" s="21"/>
    </row>
    <row r="34" spans="1:4" ht="15" x14ac:dyDescent="0.25">
      <c r="A34" s="10"/>
      <c r="B34" s="7" t="s">
        <v>61</v>
      </c>
      <c r="C34" s="14">
        <v>1722915.52</v>
      </c>
      <c r="D34" s="21"/>
    </row>
    <row r="35" spans="1:4" ht="15" x14ac:dyDescent="0.25">
      <c r="A35" s="10"/>
      <c r="B35" s="7" t="s">
        <v>62</v>
      </c>
      <c r="C35" s="14">
        <v>1769247.24</v>
      </c>
      <c r="D35" s="21"/>
    </row>
    <row r="36" spans="1:4" ht="15" x14ac:dyDescent="0.25">
      <c r="A36" s="10"/>
      <c r="B36" s="7" t="s">
        <v>63</v>
      </c>
      <c r="C36" s="14">
        <v>168961.52</v>
      </c>
      <c r="D36" s="21"/>
    </row>
    <row r="37" spans="1:4" ht="15" x14ac:dyDescent="0.25">
      <c r="A37" s="10"/>
      <c r="B37" s="6" t="s">
        <v>64</v>
      </c>
      <c r="C37" s="30">
        <f>SUM(C38:C42)</f>
        <v>159116.57</v>
      </c>
      <c r="D37" s="21"/>
    </row>
    <row r="38" spans="1:4" ht="15" x14ac:dyDescent="0.25">
      <c r="A38" s="10"/>
      <c r="B38" s="7" t="s">
        <v>65</v>
      </c>
      <c r="C38" s="14">
        <v>4836.6000000000004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154279.97</v>
      </c>
      <c r="D42" s="21"/>
    </row>
    <row r="43" spans="1:4" ht="15" x14ac:dyDescent="0.25">
      <c r="A43" s="10"/>
      <c r="B43" s="6" t="s">
        <v>69</v>
      </c>
      <c r="C43" s="30">
        <f>C11+C15-C24-C33</f>
        <v>2903916.86</v>
      </c>
      <c r="D43" s="21"/>
    </row>
    <row r="44" spans="1:4" ht="15" x14ac:dyDescent="0.25">
      <c r="A44" s="10"/>
      <c r="B44" s="6" t="s">
        <v>70</v>
      </c>
      <c r="C44" s="30">
        <f>+C10-C24-C32</f>
        <v>3436127.8899999997</v>
      </c>
      <c r="D44" s="21"/>
    </row>
    <row r="45" spans="1:4" ht="15" x14ac:dyDescent="0.25">
      <c r="A45" s="10"/>
      <c r="B45" s="6" t="s">
        <v>71</v>
      </c>
      <c r="C45" s="30">
        <f>SUM(C46)</f>
        <v>1009812.35</v>
      </c>
      <c r="D45" s="21"/>
    </row>
    <row r="46" spans="1:4" ht="15" x14ac:dyDescent="0.25">
      <c r="A46" s="10"/>
      <c r="B46" s="7" t="s">
        <v>72</v>
      </c>
      <c r="C46" s="14">
        <v>1009812.35</v>
      </c>
      <c r="D46" s="21"/>
    </row>
    <row r="47" spans="1:4" ht="15.75" x14ac:dyDescent="0.25">
      <c r="A47" s="18"/>
      <c r="B47" s="6" t="s">
        <v>74</v>
      </c>
      <c r="C47" s="31">
        <f>+C44-C46</f>
        <v>2426315.5399999996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2023-05-12T13:38:45Z</dcterms:modified>
</cp:coreProperties>
</file>