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/>
  </bookViews>
  <sheets>
    <sheet name="Balance" sheetId="5" r:id="rId1"/>
    <sheet name="Edo de Resultados" sheetId="6" r:id="rId2"/>
    <sheet name="Hoja1" sheetId="9" state="hidden" r:id="rId3"/>
    <sheet name="Hoja2" sheetId="10" state="hidden" r:id="rId4"/>
  </sheets>
  <definedNames>
    <definedName name="_xlnm._FilterDatabase" localSheetId="2" hidden="1">Hoja1!$A$1:$F$195</definedName>
    <definedName name="_Order1" hidden="1">0</definedName>
    <definedName name="_xlnm.Print_Area" localSheetId="0">Balance!$A$1:$H$51</definedName>
    <definedName name="_xlnm.Print_Area" localSheetId="1">'Edo de Resultados'!$A$3:$I$48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 l="1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l="1"/>
  <c r="H40" i="5" l="1"/>
  <c r="H38" s="1"/>
  <c r="H42" l="1"/>
  <c r="K43" s="1"/>
  <c r="H4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<sst xmlns="http://schemas.openxmlformats.org/spreadsheetml/2006/main" count="495" uniqueCount="424">
  <si>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</si>
  <si>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</si>
  <si>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</si>
  <si>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</si>
  <si>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</si>
  <si>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</si>
  <si>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</si>
  <si>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</si>
  <si>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ACTIVO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</si>
  <si>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</si>
  <si>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</si>
  <si>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</si>
  <si>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</si>
  <si>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</si>
  <si>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</si>
  <si>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</si>
  <si>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</si>
  <si>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</si>
  <si>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</si>
  <si>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</si>
  <si>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</si>
  <si>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</si>
  <si>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</si>
  <si>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</si>
  <si>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</si>
  <si>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</si>
  <si>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</si>
  <si>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</si>
  <si>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</si>
  <si>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</si>
  <si>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</si>
  <si>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</si>
  <si>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</si>
  <si>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</si>
  <si>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</si>
  <si>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</si>
  <si>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</si>
  <si>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</si>
  <si>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</si>
  <si>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</si>
  <si>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</si>
  <si>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</si>
  <si>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</si>
  <si>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</si>
  <si>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</si>
  <si>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</si>
  <si>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</si>
  <si>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</si>
  <si>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</si>
  <si>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</si>
  <si>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</si>
  <si>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</si>
  <si>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</si>
  <si>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</si>
  <si>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</si>
  <si>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</si>
  <si>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</si>
  <si>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</si>
  <si>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</si>
  <si>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</si>
  <si>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</si>
  <si>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</si>
  <si>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</si>
  <si>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</si>
  <si>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</si>
  <si>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</si>
  <si>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</si>
  <si>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</si>
  <si>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</si>
  <si>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</si>
  <si>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</si>
  <si>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</si>
  <si>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</si>
  <si>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</si>
  <si>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</si>
  <si>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</si>
  <si>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</si>
  <si>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</si>
  <si>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</si>
  <si>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</si>
  <si>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</si>
  <si>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</si>
  <si>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</si>
  <si>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ACCIONES</t>
  </si>
  <si>
    <t>INVERSIONES DISPONIBLES PARA LA VENTA</t>
  </si>
  <si>
    <t>PRESTAMOS</t>
  </si>
  <si>
    <t>PLAZA MUNDO APOPA</t>
  </si>
  <si>
    <t>MONTREAL UNO</t>
  </si>
  <si>
    <t>ALUTECH EL SALVADOR</t>
  </si>
  <si>
    <t>IMPUESTOS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</si>
  <si>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</si>
  <si>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</si>
  <si>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</si>
  <si>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</si>
  <si>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</si>
  <si>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1-1-5-2-000-001</t>
  </si>
  <si>
    <t>LAFISE EL SALVADOR; S.A. DE C.V.</t>
  </si>
  <si>
    <t>1-1-7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</si>
  <si>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</si>
  <si>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</si>
  <si>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</si>
  <si>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</si>
  <si>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</si>
  <si>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</si>
  <si>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</si>
  <si>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</si>
  <si>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</si>
  <si>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</si>
  <si>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</si>
  <si>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</si>
  <si>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</si>
  <si>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</si>
  <si>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</si>
  <si>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</si>
  <si>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</si>
  <si>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</si>
  <si>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</si>
  <si>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FIANZAS Y GARANTIAS</t>
  </si>
  <si>
    <t>1-1-8-0-080</t>
  </si>
  <si>
    <t>OTROS GASTOS POR SERVICIO PAGADOS ANTICIPADAMENTE</t>
  </si>
  <si>
    <t>1-1-8-0-080-003</t>
  </si>
  <si>
    <t>SERVICIOS VARIOS</t>
  </si>
  <si>
    <t>VACACIONES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</si>
  <si>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</si>
  <si>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</si>
  <si>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</si>
  <si>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</si>
  <si>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</si>
  <si>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</si>
  <si>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</si>
  <si>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</si>
  <si>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</si>
  <si>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</si>
  <si>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</si>
  <si>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</si>
  <si>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</si>
  <si>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</si>
  <si>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</si>
  <si>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</si>
  <si>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</si>
  <si>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</si>
  <si>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</si>
  <si>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</si>
  <si>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1-2-3-2-110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</si>
  <si>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</si>
  <si>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</si>
  <si>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</si>
  <si>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</si>
  <si>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</si>
  <si>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</si>
  <si>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</si>
  <si>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</si>
  <si>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</si>
  <si>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</si>
  <si>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</si>
  <si>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</si>
  <si>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</si>
  <si>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</si>
  <si>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</si>
  <si>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</si>
  <si>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</si>
  <si>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</si>
  <si>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</si>
  <si>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</si>
  <si>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</si>
  <si>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</si>
  <si>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</si>
  <si>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</si>
  <si>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</si>
  <si>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</si>
  <si>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</si>
  <si>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</si>
  <si>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</si>
  <si>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</si>
  <si>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</si>
  <si>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</si>
  <si>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COMBUSTIBLE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</si>
  <si>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</si>
  <si>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</si>
  <si>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</si>
  <si>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</si>
  <si>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</si>
  <si>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</si>
  <si>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</si>
  <si>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</si>
  <si>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</si>
  <si>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</si>
  <si>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</si>
  <si>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</si>
  <si>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</si>
  <si>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</si>
  <si>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</si>
  <si>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</si>
  <si>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</si>
  <si>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</si>
  <si>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</si>
  <si>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</si>
  <si>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</si>
  <si>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</si>
  <si>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</si>
  <si>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</si>
  <si>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</si>
  <si>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</si>
  <si>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</si>
  <si>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</si>
  <si>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</si>
  <si>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</si>
  <si>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</si>
  <si>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</si>
  <si>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CUOTA PATRONAL ISSS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</si>
  <si>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</si>
  <si>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</si>
  <si>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</si>
  <si>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</si>
  <si>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</si>
  <si>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</si>
  <si>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</si>
  <si>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</si>
  <si>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</si>
  <si>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</si>
  <si>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</si>
  <si>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</si>
  <si>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</si>
  <si>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</si>
  <si>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</si>
  <si>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</si>
  <si>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</si>
  <si>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</si>
  <si>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</si>
  <si>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</si>
  <si>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</si>
  <si>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</si>
  <si>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</si>
  <si>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</si>
  <si>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</si>
  <si>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</si>
  <si>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</si>
  <si>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IMPUESTO SOBRE LA RENTA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</si>
  <si>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</si>
  <si>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</si>
  <si>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</si>
  <si>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</si>
  <si>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</si>
  <si>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</si>
  <si>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</si>
  <si>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</si>
  <si>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</si>
  <si>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</si>
  <si>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</si>
  <si>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</si>
  <si>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</si>
  <si>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</si>
  <si>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</si>
  <si>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</si>
  <si>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</si>
  <si>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</si>
  <si>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</si>
  <si>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</si>
  <si>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</si>
  <si>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</si>
  <si>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</si>
  <si>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</si>
  <si>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</si>
  <si>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</si>
  <si>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</si>
  <si>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</si>
  <si>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</si>
  <si>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</si>
  <si>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</si>
  <si>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</si>
  <si>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</si>
  <si>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</si>
  <si>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</si>
  <si>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</si>
  <si>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</si>
  <si>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</si>
  <si>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</si>
  <si>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</si>
  <si>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</si>
  <si>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</si>
  <si>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</si>
  <si>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</si>
  <si>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</si>
  <si>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</si>
  <si>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</si>
  <si>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</si>
  <si>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</si>
  <si>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</si>
  <si>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SERVICIOS DE COMUNICACIÓN</t>
  </si>
  <si>
    <t>SERVICIOS DE INFORMÁTICA</t>
  </si>
  <si>
    <t>HONORARIOS PROFESIONALES</t>
  </si>
  <si>
    <t>SERVICIOS DE PUBLICIDAD</t>
  </si>
  <si>
    <t>OTROS GASTOS POR SERVICIOS</t>
  </si>
  <si>
    <t>AGUINALDOS Y BONIFICACIONES</t>
  </si>
  <si>
    <t>CAPACITACIÓN</t>
  </si>
  <si>
    <t>INDEMNIZACIONES</t>
  </si>
  <si>
    <t>OBLIGACIONES LABORALES</t>
  </si>
  <si>
    <t>OTROS GASTOS DIVERSOS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</si>
  <si>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</si>
  <si>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</si>
  <si>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</si>
  <si>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</si>
  <si>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</si>
  <si>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</si>
  <si>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</si>
  <si>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</si>
  <si>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4-1-2-0-030-001</t>
  </si>
  <si>
    <t>4-1-2-0-040</t>
  </si>
  <si>
    <t>4-1-2-0-040-001</t>
  </si>
  <si>
    <t>4-1-2-0-060</t>
  </si>
  <si>
    <t>4-1-2-0-060-001</t>
  </si>
  <si>
    <t>4-1-2-0-090</t>
  </si>
  <si>
    <t>4-1-2-0-090-001</t>
  </si>
  <si>
    <t>4-1-2-0-110</t>
  </si>
  <si>
    <t>4-1-2-0-110-001</t>
  </si>
  <si>
    <t>4-1-2-0-110-002</t>
  </si>
  <si>
    <t>CUOTA PATRONAL AFP'S</t>
  </si>
  <si>
    <t>4-1-2-0-130</t>
  </si>
  <si>
    <t>4-1-2-0-130-001</t>
  </si>
  <si>
    <t>4-1-2-2</t>
  </si>
  <si>
    <t>GASTOS POR SERVICIOS RECIBIDOS DE TERCEROS</t>
  </si>
  <si>
    <t>4-1-2-2-020</t>
  </si>
  <si>
    <t>4-1-2-2-020-001</t>
  </si>
  <si>
    <t>4-1-2-2-020-002</t>
  </si>
  <si>
    <t>INTERNET</t>
  </si>
  <si>
    <t>4-1-2-2-040</t>
  </si>
  <si>
    <t>4-1-2-2-040-002</t>
  </si>
  <si>
    <t>SERVICIOS DE COMPUTO CEDEVAL</t>
  </si>
  <si>
    <t>4-1-2-2-050</t>
  </si>
  <si>
    <t>4-1-2-2-050-001</t>
  </si>
  <si>
    <t>4-1-2-2-090</t>
  </si>
  <si>
    <t>4-1-2-2-090-001</t>
  </si>
  <si>
    <t>PUBLICACIONES Y ANUNCIOS</t>
  </si>
  <si>
    <t>4-1-2-2-090-002</t>
  </si>
  <si>
    <t>PUBLICACION ESTADOS FINANCIEROS</t>
  </si>
  <si>
    <t>4-1-2-2-180</t>
  </si>
  <si>
    <t>4-1-2-2-180-001</t>
  </si>
  <si>
    <t>HONORARIOS LEGALES</t>
  </si>
  <si>
    <t>4-1-2-2-180-002</t>
  </si>
  <si>
    <t>ALQUILER BODEGA(DOCUMENTOS)</t>
  </si>
  <si>
    <t>4-1-2-2-180-003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</si>
  <si>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</si>
  <si>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</si>
  <si>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</si>
  <si>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</si>
  <si>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</si>
  <si>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</si>
  <si>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</si>
  <si>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</si>
  <si>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</si>
  <si>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</si>
  <si>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</si>
  <si>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</si>
  <si>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</si>
  <si>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</si>
  <si>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</si>
  <si>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</si>
  <si>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</si>
  <si>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</si>
  <si>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</si>
  <si>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</si>
  <si>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</si>
  <si>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AMORTIZACION DE PUESTO DE BOLSA</t>
  </si>
  <si>
    <t>4-4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</si>
  <si>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</si>
  <si>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</si>
  <si>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</si>
  <si>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</si>
  <si>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</si>
  <si>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</si>
  <si>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</si>
  <si>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</si>
  <si>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</si>
  <si>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</si>
  <si>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</si>
  <si>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</si>
  <si>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</si>
  <si>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</si>
  <si>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</si>
  <si>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</si>
  <si>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</si>
  <si>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</si>
  <si>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5-1-2-1-020-019</t>
  </si>
  <si>
    <t>5-1-2-1-030</t>
  </si>
  <si>
    <t>INGRESOS POR SERICIOS DE TENEDORES DE PRENDA</t>
  </si>
  <si>
    <t>5-1-2-1-030-001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</si>
  <si>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</si>
  <si>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</si>
  <si>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</si>
  <si>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</si>
  <si>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</si>
  <si>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</si>
  <si>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</si>
  <si>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</si>
  <si>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</si>
  <si>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</si>
  <si>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</si>
  <si>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</si>
  <si>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</si>
  <si>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</si>
  <si>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</si>
  <si>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</si>
  <si>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</si>
  <si>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</si>
  <si>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</si>
  <si>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</si>
  <si>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</si>
  <si>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</si>
  <si>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</si>
  <si>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</si>
  <si>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</si>
  <si>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</si>
  <si>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</si>
  <si>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</si>
  <si>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</si>
  <si>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</si>
  <si>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</si>
  <si>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</si>
  <si>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</si>
  <si>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</si>
  <si>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Arístides Alexander Guevara</t>
  </si>
  <si>
    <t>Balance General al 31 de marzo de 2023</t>
  </si>
  <si>
    <t>Estado de Resultados al 31 de marzo de 2023</t>
  </si>
  <si>
    <t>Arístedes Alexander Guevara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</si>
</sst>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#,##0.0000000000000_);\(#,##0.0000000000000\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5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vertical="top"/>
    </xf>
    <xf numFmtId="4" fontId="10" fillId="2" borderId="0" xfId="0" applyNumberFormat="1" applyFont="1" applyFill="1" applyAlignment="1">
      <alignment vertical="top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abSelected="1" topLeftCell="A31" zoomScaleNormal="100" zoomScaleSheetLayoutView="90" workbookViewId="0">
      <selection activeCell="G46" sqref="G46:H46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60" t="s">
        <v>0</v>
      </c>
      <c r="B1" s="60"/>
      <c r="C1" s="60"/>
      <c r="D1" s="60"/>
      <c r="E1" s="60"/>
      <c r="F1" s="60"/>
      <c r="G1" s="60"/>
      <c r="H1" s="60"/>
      <c r="I1" s="5"/>
    </row>
    <row r="2" spans="1:11" ht="15">
      <c r="A2" s="60" t="s">
        <v>1</v>
      </c>
      <c r="B2" s="60"/>
      <c r="C2" s="60"/>
      <c r="D2" s="60"/>
      <c r="E2" s="60"/>
      <c r="F2" s="60"/>
      <c r="G2" s="60"/>
      <c r="H2" s="60"/>
      <c r="I2" s="5"/>
    </row>
    <row r="3" spans="1:11" ht="15">
      <c r="A3" s="60" t="s">
        <v>2</v>
      </c>
      <c r="B3" s="60"/>
      <c r="C3" s="60"/>
      <c r="D3" s="60"/>
      <c r="E3" s="60"/>
      <c r="F3" s="60"/>
      <c r="G3" s="60"/>
      <c r="H3" s="60"/>
      <c r="I3" s="5"/>
    </row>
    <row r="4" spans="1:11" ht="15">
      <c r="A4" s="60" t="s">
        <v>3</v>
      </c>
      <c r="B4" s="60"/>
      <c r="C4" s="60"/>
      <c r="D4" s="60"/>
      <c r="E4" s="60"/>
      <c r="F4" s="60"/>
      <c r="G4" s="60"/>
      <c r="H4" s="60"/>
      <c r="I4" s="37"/>
    </row>
    <row r="5" spans="1:11" ht="15">
      <c r="A5" s="60" t="s">
        <v>421</v>
      </c>
      <c r="B5" s="60"/>
      <c r="C5" s="60"/>
      <c r="D5" s="60"/>
      <c r="E5" s="60"/>
      <c r="F5" s="60"/>
      <c r="G5" s="60"/>
      <c r="H5" s="60"/>
      <c r="I5" s="5"/>
    </row>
    <row r="6" spans="1:11" ht="15">
      <c r="A6" s="60" t="s">
        <v>4</v>
      </c>
      <c r="B6" s="60"/>
      <c r="C6" s="60"/>
      <c r="D6" s="60"/>
      <c r="E6" s="60"/>
      <c r="F6" s="60"/>
      <c r="G6" s="60"/>
      <c r="H6" s="60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44</v>
      </c>
      <c r="I8" s="2"/>
    </row>
    <row r="9" spans="1:11" ht="15">
      <c r="A9" s="5" t="s">
        <v>43</v>
      </c>
      <c r="E9" s="26"/>
      <c r="H9" s="18">
        <f>SUM(H10:H14)</f>
        <v>314296.58999999997</v>
      </c>
      <c r="I9" s="10"/>
    </row>
    <row r="10" spans="1:11" ht="15">
      <c r="B10" s="1" t="s">
        <v>42</v>
      </c>
      <c r="F10" s="3">
        <v>4</v>
      </c>
      <c r="H10" s="13">
        <v>34925.879999999997</v>
      </c>
      <c r="I10" s="10"/>
      <c r="K10" s="1" t="s">
        <v>5</v>
      </c>
    </row>
    <row r="11" spans="1:11" ht="15">
      <c r="B11" s="1" t="s">
        <v>65</v>
      </c>
      <c r="F11" s="54"/>
      <c r="H11" s="13">
        <v>10000</v>
      </c>
      <c r="I11" s="10"/>
    </row>
    <row r="12" spans="1:11" ht="15">
      <c r="B12" s="1" t="s">
        <v>41</v>
      </c>
      <c r="F12" s="3">
        <v>6</v>
      </c>
      <c r="H12" s="20">
        <v>258880.84</v>
      </c>
      <c r="I12" s="10"/>
    </row>
    <row r="13" spans="1:11" ht="15">
      <c r="B13" s="1" t="s">
        <v>9</v>
      </c>
      <c r="H13" s="20">
        <v>9979.8700000000008</v>
      </c>
      <c r="I13" s="10"/>
    </row>
    <row r="14" spans="1:11" ht="15">
      <c r="B14" s="1" t="s">
        <v>10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40</v>
      </c>
      <c r="H16" s="33">
        <f>+H17+H18</f>
        <v>103680.63</v>
      </c>
      <c r="I16" s="4"/>
      <c r="K16" s="32"/>
    </row>
    <row r="17" spans="1:11" ht="15">
      <c r="B17" s="1" t="s">
        <v>39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38</v>
      </c>
      <c r="F18" s="3">
        <v>7</v>
      </c>
      <c r="H18" s="20">
        <v>1680.22</v>
      </c>
      <c r="I18" s="10"/>
      <c r="K18" s="30"/>
    </row>
    <row r="19" spans="1:11" ht="15.75" thickBot="1">
      <c r="A19" s="5" t="s">
        <v>37</v>
      </c>
      <c r="H19" s="22">
        <f>+H9+H16</f>
        <v>417977.22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36</v>
      </c>
      <c r="F21" s="27"/>
      <c r="G21" s="26"/>
      <c r="H21" s="25"/>
      <c r="I21" s="24"/>
    </row>
    <row r="22" spans="1:11" ht="15">
      <c r="A22" s="5" t="s">
        <v>35</v>
      </c>
      <c r="H22" s="18">
        <f>SUM(H23:H25)</f>
        <v>26946.370000000003</v>
      </c>
      <c r="I22" s="10"/>
    </row>
    <row r="23" spans="1:11" ht="15">
      <c r="B23" s="1" t="s">
        <v>11</v>
      </c>
      <c r="H23" s="10">
        <v>2815.06</v>
      </c>
      <c r="I23" s="10"/>
    </row>
    <row r="24" spans="1:11" ht="15">
      <c r="B24" s="1" t="s">
        <v>34</v>
      </c>
      <c r="H24" s="10">
        <v>23457.07</v>
      </c>
      <c r="I24" s="10"/>
    </row>
    <row r="25" spans="1:11" ht="15">
      <c r="A25" s="23"/>
      <c r="B25" s="1" t="s">
        <v>12</v>
      </c>
      <c r="F25" s="3">
        <v>6</v>
      </c>
      <c r="H25" s="10">
        <v>674.24</v>
      </c>
      <c r="I25" s="10"/>
    </row>
    <row r="26" spans="1:11" ht="15.75" thickBot="1">
      <c r="A26" s="5" t="s">
        <v>33</v>
      </c>
      <c r="H26" s="22">
        <f>SUM(H23:H25)</f>
        <v>26946.370000000003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32</v>
      </c>
      <c r="E28" s="21"/>
      <c r="H28" s="20"/>
      <c r="I28" s="10"/>
    </row>
    <row r="29" spans="1:11" ht="15">
      <c r="A29" s="5" t="s">
        <v>31</v>
      </c>
      <c r="H29" s="18">
        <f>+H30</f>
        <v>325176</v>
      </c>
      <c r="I29" s="10"/>
    </row>
    <row r="30" spans="1:11" ht="15">
      <c r="B30" s="1" t="s">
        <v>13</v>
      </c>
      <c r="F30" s="3" t="s">
        <v>30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29</v>
      </c>
      <c r="H32" s="18">
        <f>H33</f>
        <v>12361.49</v>
      </c>
      <c r="I32" s="10"/>
      <c r="J32" s="4"/>
    </row>
    <row r="33" spans="1:11" ht="15">
      <c r="B33" s="1" t="s">
        <v>14</v>
      </c>
      <c r="F33" s="3">
        <v>12</v>
      </c>
      <c r="H33" s="19">
        <f>6143.82+339.33+456.87+957.44+1273.68+1676.45+1513.9</f>
        <v>12361.49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28</v>
      </c>
      <c r="H35" s="18">
        <f>H36</f>
        <v>0</v>
      </c>
      <c r="I35" s="10"/>
    </row>
    <row r="36" spans="1:11" ht="15">
      <c r="A36" s="5"/>
      <c r="B36" s="1" t="s">
        <v>27</v>
      </c>
      <c r="F36" s="3" t="s">
        <v>26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25</v>
      </c>
      <c r="F38" s="3">
        <v>12</v>
      </c>
      <c r="H38" s="16">
        <f>+H39+H40</f>
        <v>53493.360000000008</v>
      </c>
      <c r="I38" s="15"/>
    </row>
    <row r="39" spans="1:11" ht="15">
      <c r="B39" s="14" t="s">
        <v>24</v>
      </c>
      <c r="H39" s="10">
        <v>25240.35</v>
      </c>
      <c r="I39" s="10"/>
    </row>
    <row r="40" spans="1:11" ht="15">
      <c r="B40" s="1" t="s">
        <v>23</v>
      </c>
      <c r="H40" s="13">
        <f>'Edo de Resultados'!I38</f>
        <v>28253.010000000009</v>
      </c>
      <c r="I40" s="10"/>
      <c r="K40" s="12" t="s">
        <v>5</v>
      </c>
    </row>
    <row r="41" spans="1:11" ht="15">
      <c r="A41" s="5" t="s">
        <v>22</v>
      </c>
      <c r="H41" s="11">
        <f>H29+H32+H35+H38</f>
        <v>391030.85</v>
      </c>
      <c r="I41" s="10"/>
    </row>
    <row r="42" spans="1:11" ht="15.75" thickBot="1">
      <c r="A42" s="5" t="s">
        <v>21</v>
      </c>
      <c r="H42" s="9">
        <f>H22+H29+H32+H35+H38</f>
        <v>417977.22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62" t="s">
        <v>20</v>
      </c>
      <c r="D46" s="62"/>
      <c r="E46" s="62"/>
      <c r="G46" s="60" t="s">
        <v>420</v>
      </c>
      <c r="H46" s="60"/>
      <c r="I46" s="4"/>
    </row>
    <row r="47" spans="1:11" ht="15">
      <c r="A47" s="5"/>
      <c r="C47" s="63" t="s">
        <v>19</v>
      </c>
      <c r="D47" s="63"/>
      <c r="E47" s="63"/>
      <c r="G47" s="64" t="s">
        <v>18</v>
      </c>
      <c r="H47" s="64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60" t="s">
        <v>17</v>
      </c>
      <c r="B50" s="60"/>
      <c r="C50" s="60"/>
      <c r="D50" s="60"/>
      <c r="E50" s="60"/>
      <c r="F50" s="60"/>
      <c r="G50" s="60"/>
      <c r="H50" s="60"/>
      <c r="I50" s="4"/>
      <c r="J50" s="1"/>
    </row>
    <row r="51" spans="1:10" ht="15.75">
      <c r="A51" s="61" t="s">
        <v>16</v>
      </c>
      <c r="B51" s="61"/>
      <c r="C51" s="61"/>
      <c r="D51" s="61"/>
      <c r="E51" s="61"/>
      <c r="F51" s="61"/>
      <c r="G51" s="61"/>
      <c r="H51" s="61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opLeftCell="A28" zoomScaleNormal="100" zoomScaleSheetLayoutView="80" workbookViewId="0">
      <selection activeCell="J48" sqref="J48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62" t="s">
        <v>64</v>
      </c>
      <c r="B3" s="62"/>
      <c r="C3" s="62"/>
      <c r="D3" s="62"/>
      <c r="E3" s="62"/>
      <c r="F3" s="62"/>
      <c r="G3" s="62"/>
      <c r="H3" s="62"/>
      <c r="I3" s="62"/>
      <c r="J3" s="52"/>
    </row>
    <row r="4" spans="1:13" ht="15.75" customHeight="1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53"/>
    </row>
    <row r="5" spans="1:13" ht="15.75" customHeight="1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52"/>
    </row>
    <row r="6" spans="1:13" ht="15.75" customHeight="1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53"/>
    </row>
    <row r="7" spans="1:13" ht="15.75" customHeight="1">
      <c r="A7" s="62" t="s">
        <v>422</v>
      </c>
      <c r="B7" s="62"/>
      <c r="C7" s="62"/>
      <c r="D7" s="62"/>
      <c r="E7" s="62"/>
      <c r="F7" s="62"/>
      <c r="G7" s="62"/>
      <c r="H7" s="62"/>
      <c r="I7" s="62"/>
      <c r="J7" s="52"/>
    </row>
    <row r="8" spans="1:13" ht="15.75" customHeight="1">
      <c r="A8" s="65" t="s">
        <v>4</v>
      </c>
      <c r="B8" s="65"/>
      <c r="C8" s="65"/>
      <c r="D8" s="65"/>
      <c r="E8" s="65"/>
      <c r="F8" s="65"/>
      <c r="G8" s="65"/>
      <c r="H8" s="65"/>
      <c r="I8" s="65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63</v>
      </c>
      <c r="I10" s="47">
        <f>+I11+I12+I13</f>
        <v>61500</v>
      </c>
      <c r="J10" s="8"/>
    </row>
    <row r="11" spans="1:13" ht="16.5" customHeight="1">
      <c r="B11" s="1" t="s">
        <v>62</v>
      </c>
      <c r="G11" s="3"/>
      <c r="I11" s="49">
        <v>0</v>
      </c>
      <c r="J11" s="8"/>
    </row>
    <row r="12" spans="1:13">
      <c r="B12" s="1" t="s">
        <v>61</v>
      </c>
      <c r="G12" s="3">
        <v>13</v>
      </c>
      <c r="I12" s="46">
        <v>61500</v>
      </c>
      <c r="J12" s="8"/>
    </row>
    <row r="13" spans="1:13">
      <c r="B13" s="1" t="s">
        <v>15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60</v>
      </c>
      <c r="G15" s="3"/>
      <c r="I15" s="33">
        <f>+I16+I18</f>
        <v>38855.989999999991</v>
      </c>
      <c r="J15" s="8"/>
    </row>
    <row r="16" spans="1:13">
      <c r="B16" s="1" t="s">
        <v>59</v>
      </c>
      <c r="G16" s="3"/>
      <c r="I16" s="44">
        <v>1017</v>
      </c>
      <c r="J16" s="8"/>
      <c r="M16" s="1" t="s">
        <v>5</v>
      </c>
    </row>
    <row r="17" spans="1:13">
      <c r="B17" s="1" t="s">
        <v>58</v>
      </c>
      <c r="G17" s="3"/>
      <c r="I17" s="44" t="s">
        <v>5</v>
      </c>
      <c r="J17" s="8"/>
    </row>
    <row r="18" spans="1:13">
      <c r="B18" s="1" t="s">
        <v>57</v>
      </c>
      <c r="G18" s="3" t="s">
        <v>56</v>
      </c>
      <c r="I18" s="48">
        <f>37641.59+35.7+161.7</f>
        <v>37838.989999999991</v>
      </c>
      <c r="J18" s="8"/>
      <c r="K18" s="8" t="s">
        <v>5</v>
      </c>
    </row>
    <row r="19" spans="1:13" ht="12" customHeight="1">
      <c r="G19" s="3"/>
      <c r="I19" s="46"/>
      <c r="J19" s="4"/>
    </row>
    <row r="20" spans="1:13" ht="16.5" customHeight="1">
      <c r="A20" s="5" t="s">
        <v>55</v>
      </c>
      <c r="G20" s="3"/>
      <c r="I20" s="4">
        <f>+I10-I15</f>
        <v>22644.010000000009</v>
      </c>
      <c r="J20" s="4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54</v>
      </c>
      <c r="G23" s="3"/>
      <c r="I23" s="47">
        <f>I24</f>
        <v>5609</v>
      </c>
      <c r="J23" s="8"/>
    </row>
    <row r="24" spans="1:13" ht="18.75" customHeight="1">
      <c r="B24" s="1" t="s">
        <v>53</v>
      </c>
      <c r="G24" s="3"/>
      <c r="I24" s="47">
        <v>5609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52</v>
      </c>
      <c r="G26" s="3"/>
      <c r="I26" s="33">
        <f>+I20+I23</f>
        <v>28253.010000000009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51</v>
      </c>
      <c r="G28" s="3"/>
      <c r="I28" s="33">
        <f>+I29</f>
        <v>0</v>
      </c>
      <c r="J28" s="8"/>
    </row>
    <row r="29" spans="1:13" ht="15" customHeight="1">
      <c r="B29" s="1" t="s">
        <v>50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49</v>
      </c>
      <c r="G32" s="3"/>
      <c r="I32" s="43">
        <f>+I26-I28</f>
        <v>28253.010000000009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48</v>
      </c>
      <c r="G34" s="3">
        <v>12</v>
      </c>
      <c r="I34" s="41">
        <v>0</v>
      </c>
      <c r="J34" s="8"/>
    </row>
    <row r="35" spans="1:12" ht="15" customHeight="1">
      <c r="B35" s="1" t="s">
        <v>47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46</v>
      </c>
      <c r="G38" s="3"/>
      <c r="I38" s="40">
        <f>+I32-I34-I35</f>
        <v>28253.010000000009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60" t="s">
        <v>20</v>
      </c>
      <c r="B43" s="60"/>
      <c r="C43" s="60"/>
      <c r="D43" s="60"/>
      <c r="E43" s="60" t="s">
        <v>423</v>
      </c>
      <c r="F43" s="60"/>
      <c r="G43" s="60"/>
      <c r="H43" s="60"/>
      <c r="I43" s="60"/>
      <c r="J43" s="38"/>
    </row>
    <row r="44" spans="1:12">
      <c r="A44" s="64" t="s">
        <v>19</v>
      </c>
      <c r="B44" s="64"/>
      <c r="C44" s="64"/>
      <c r="D44" s="64"/>
      <c r="E44" s="64" t="s">
        <v>18</v>
      </c>
      <c r="F44" s="64"/>
      <c r="G44" s="64"/>
      <c r="H44" s="64"/>
      <c r="I44" s="64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60" t="s">
        <v>17</v>
      </c>
      <c r="B47" s="60"/>
      <c r="C47" s="60"/>
      <c r="D47" s="60"/>
      <c r="E47" s="60"/>
      <c r="F47" s="60"/>
      <c r="G47" s="60"/>
      <c r="H47" s="60"/>
      <c r="I47" s="60"/>
      <c r="J47" s="38"/>
    </row>
    <row r="48" spans="1:12" ht="15.75">
      <c r="A48" s="61" t="s">
        <v>16</v>
      </c>
      <c r="B48" s="61"/>
      <c r="C48" s="61"/>
      <c r="D48" s="61"/>
      <c r="E48" s="61"/>
      <c r="F48" s="61"/>
      <c r="G48" s="61"/>
      <c r="H48" s="61"/>
      <c r="I48" s="61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45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45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8"/>
  <sheetViews>
    <sheetView topLeftCell="A151" workbookViewId="0">
      <selection activeCell="A160" sqref="A160:E160"/>
    </sheetView>
  </sheetViews>
  <sheetFormatPr baseColWidth="10" defaultColWidth="6.85546875" defaultRowHeight="15"/>
  <cols>
    <col min="1" max="1" width="15.42578125" style="56" bestFit="1" customWidth="1"/>
    <col min="2" max="2" width="116.28515625" style="56" bestFit="1" customWidth="1"/>
    <col min="3" max="3" width="12.140625" style="56" bestFit="1" customWidth="1"/>
    <col min="4" max="4" width="9.7109375" style="56" bestFit="1" customWidth="1"/>
    <col min="5" max="5" width="10.140625" style="56" bestFit="1" customWidth="1"/>
    <col min="6" max="6" width="11" style="56" bestFit="1" customWidth="1"/>
    <col min="7" max="256" width="6.85546875" style="56"/>
    <col min="257" max="257" width="60.140625" style="56" bestFit="1" customWidth="1"/>
    <col min="258" max="258" width="116.28515625" style="56" bestFit="1" customWidth="1"/>
    <col min="259" max="259" width="12.140625" style="56" bestFit="1" customWidth="1"/>
    <col min="260" max="260" width="9.7109375" style="56" bestFit="1" customWidth="1"/>
    <col min="261" max="261" width="10.140625" style="56" bestFit="1" customWidth="1"/>
    <col min="262" max="262" width="11" style="56" bestFit="1" customWidth="1"/>
    <col min="263" max="512" width="6.85546875" style="56"/>
    <col min="513" max="513" width="60.140625" style="56" bestFit="1" customWidth="1"/>
    <col min="514" max="514" width="116.28515625" style="56" bestFit="1" customWidth="1"/>
    <col min="515" max="515" width="12.140625" style="56" bestFit="1" customWidth="1"/>
    <col min="516" max="516" width="9.7109375" style="56" bestFit="1" customWidth="1"/>
    <col min="517" max="517" width="10.140625" style="56" bestFit="1" customWidth="1"/>
    <col min="518" max="518" width="11" style="56" bestFit="1" customWidth="1"/>
    <col min="519" max="768" width="6.85546875" style="56"/>
    <col min="769" max="769" width="60.140625" style="56" bestFit="1" customWidth="1"/>
    <col min="770" max="770" width="116.28515625" style="56" bestFit="1" customWidth="1"/>
    <col min="771" max="771" width="12.140625" style="56" bestFit="1" customWidth="1"/>
    <col min="772" max="772" width="9.7109375" style="56" bestFit="1" customWidth="1"/>
    <col min="773" max="773" width="10.140625" style="56" bestFit="1" customWidth="1"/>
    <col min="774" max="774" width="11" style="56" bestFit="1" customWidth="1"/>
    <col min="775" max="1024" width="6.85546875" style="56"/>
    <col min="1025" max="1025" width="60.140625" style="56" bestFit="1" customWidth="1"/>
    <col min="1026" max="1026" width="116.28515625" style="56" bestFit="1" customWidth="1"/>
    <col min="1027" max="1027" width="12.140625" style="56" bestFit="1" customWidth="1"/>
    <col min="1028" max="1028" width="9.7109375" style="56" bestFit="1" customWidth="1"/>
    <col min="1029" max="1029" width="10.140625" style="56" bestFit="1" customWidth="1"/>
    <col min="1030" max="1030" width="11" style="56" bestFit="1" customWidth="1"/>
    <col min="1031" max="1280" width="6.85546875" style="56"/>
    <col min="1281" max="1281" width="60.140625" style="56" bestFit="1" customWidth="1"/>
    <col min="1282" max="1282" width="116.28515625" style="56" bestFit="1" customWidth="1"/>
    <col min="1283" max="1283" width="12.140625" style="56" bestFit="1" customWidth="1"/>
    <col min="1284" max="1284" width="9.7109375" style="56" bestFit="1" customWidth="1"/>
    <col min="1285" max="1285" width="10.140625" style="56" bestFit="1" customWidth="1"/>
    <col min="1286" max="1286" width="11" style="56" bestFit="1" customWidth="1"/>
    <col min="1287" max="1536" width="6.85546875" style="56"/>
    <col min="1537" max="1537" width="60.140625" style="56" bestFit="1" customWidth="1"/>
    <col min="1538" max="1538" width="116.28515625" style="56" bestFit="1" customWidth="1"/>
    <col min="1539" max="1539" width="12.140625" style="56" bestFit="1" customWidth="1"/>
    <col min="1540" max="1540" width="9.7109375" style="56" bestFit="1" customWidth="1"/>
    <col min="1541" max="1541" width="10.140625" style="56" bestFit="1" customWidth="1"/>
    <col min="1542" max="1542" width="11" style="56" bestFit="1" customWidth="1"/>
    <col min="1543" max="1792" width="6.85546875" style="56"/>
    <col min="1793" max="1793" width="60.140625" style="56" bestFit="1" customWidth="1"/>
    <col min="1794" max="1794" width="116.28515625" style="56" bestFit="1" customWidth="1"/>
    <col min="1795" max="1795" width="12.140625" style="56" bestFit="1" customWidth="1"/>
    <col min="1796" max="1796" width="9.7109375" style="56" bestFit="1" customWidth="1"/>
    <col min="1797" max="1797" width="10.140625" style="56" bestFit="1" customWidth="1"/>
    <col min="1798" max="1798" width="11" style="56" bestFit="1" customWidth="1"/>
    <col min="1799" max="2048" width="6.85546875" style="56"/>
    <col min="2049" max="2049" width="60.140625" style="56" bestFit="1" customWidth="1"/>
    <col min="2050" max="2050" width="116.28515625" style="56" bestFit="1" customWidth="1"/>
    <col min="2051" max="2051" width="12.140625" style="56" bestFit="1" customWidth="1"/>
    <col min="2052" max="2052" width="9.7109375" style="56" bestFit="1" customWidth="1"/>
    <col min="2053" max="2053" width="10.140625" style="56" bestFit="1" customWidth="1"/>
    <col min="2054" max="2054" width="11" style="56" bestFit="1" customWidth="1"/>
    <col min="2055" max="2304" width="6.85546875" style="56"/>
    <col min="2305" max="2305" width="60.140625" style="56" bestFit="1" customWidth="1"/>
    <col min="2306" max="2306" width="116.28515625" style="56" bestFit="1" customWidth="1"/>
    <col min="2307" max="2307" width="12.140625" style="56" bestFit="1" customWidth="1"/>
    <col min="2308" max="2308" width="9.7109375" style="56" bestFit="1" customWidth="1"/>
    <col min="2309" max="2309" width="10.140625" style="56" bestFit="1" customWidth="1"/>
    <col min="2310" max="2310" width="11" style="56" bestFit="1" customWidth="1"/>
    <col min="2311" max="2560" width="6.85546875" style="56"/>
    <col min="2561" max="2561" width="60.140625" style="56" bestFit="1" customWidth="1"/>
    <col min="2562" max="2562" width="116.28515625" style="56" bestFit="1" customWidth="1"/>
    <col min="2563" max="2563" width="12.140625" style="56" bestFit="1" customWidth="1"/>
    <col min="2564" max="2564" width="9.7109375" style="56" bestFit="1" customWidth="1"/>
    <col min="2565" max="2565" width="10.140625" style="56" bestFit="1" customWidth="1"/>
    <col min="2566" max="2566" width="11" style="56" bestFit="1" customWidth="1"/>
    <col min="2567" max="2816" width="6.85546875" style="56"/>
    <col min="2817" max="2817" width="60.140625" style="56" bestFit="1" customWidth="1"/>
    <col min="2818" max="2818" width="116.28515625" style="56" bestFit="1" customWidth="1"/>
    <col min="2819" max="2819" width="12.140625" style="56" bestFit="1" customWidth="1"/>
    <col min="2820" max="2820" width="9.7109375" style="56" bestFit="1" customWidth="1"/>
    <col min="2821" max="2821" width="10.140625" style="56" bestFit="1" customWidth="1"/>
    <col min="2822" max="2822" width="11" style="56" bestFit="1" customWidth="1"/>
    <col min="2823" max="3072" width="6.85546875" style="56"/>
    <col min="3073" max="3073" width="60.140625" style="56" bestFit="1" customWidth="1"/>
    <col min="3074" max="3074" width="116.28515625" style="56" bestFit="1" customWidth="1"/>
    <col min="3075" max="3075" width="12.140625" style="56" bestFit="1" customWidth="1"/>
    <col min="3076" max="3076" width="9.7109375" style="56" bestFit="1" customWidth="1"/>
    <col min="3077" max="3077" width="10.140625" style="56" bestFit="1" customWidth="1"/>
    <col min="3078" max="3078" width="11" style="56" bestFit="1" customWidth="1"/>
    <col min="3079" max="3328" width="6.85546875" style="56"/>
    <col min="3329" max="3329" width="60.140625" style="56" bestFit="1" customWidth="1"/>
    <col min="3330" max="3330" width="116.28515625" style="56" bestFit="1" customWidth="1"/>
    <col min="3331" max="3331" width="12.140625" style="56" bestFit="1" customWidth="1"/>
    <col min="3332" max="3332" width="9.7109375" style="56" bestFit="1" customWidth="1"/>
    <col min="3333" max="3333" width="10.140625" style="56" bestFit="1" customWidth="1"/>
    <col min="3334" max="3334" width="11" style="56" bestFit="1" customWidth="1"/>
    <col min="3335" max="3584" width="6.85546875" style="56"/>
    <col min="3585" max="3585" width="60.140625" style="56" bestFit="1" customWidth="1"/>
    <col min="3586" max="3586" width="116.28515625" style="56" bestFit="1" customWidth="1"/>
    <col min="3587" max="3587" width="12.140625" style="56" bestFit="1" customWidth="1"/>
    <col min="3588" max="3588" width="9.7109375" style="56" bestFit="1" customWidth="1"/>
    <col min="3589" max="3589" width="10.140625" style="56" bestFit="1" customWidth="1"/>
    <col min="3590" max="3590" width="11" style="56" bestFit="1" customWidth="1"/>
    <col min="3591" max="3840" width="6.85546875" style="56"/>
    <col min="3841" max="3841" width="60.140625" style="56" bestFit="1" customWidth="1"/>
    <col min="3842" max="3842" width="116.28515625" style="56" bestFit="1" customWidth="1"/>
    <col min="3843" max="3843" width="12.140625" style="56" bestFit="1" customWidth="1"/>
    <col min="3844" max="3844" width="9.7109375" style="56" bestFit="1" customWidth="1"/>
    <col min="3845" max="3845" width="10.140625" style="56" bestFit="1" customWidth="1"/>
    <col min="3846" max="3846" width="11" style="56" bestFit="1" customWidth="1"/>
    <col min="3847" max="4096" width="6.85546875" style="56"/>
    <col min="4097" max="4097" width="60.140625" style="56" bestFit="1" customWidth="1"/>
    <col min="4098" max="4098" width="116.28515625" style="56" bestFit="1" customWidth="1"/>
    <col min="4099" max="4099" width="12.140625" style="56" bestFit="1" customWidth="1"/>
    <col min="4100" max="4100" width="9.7109375" style="56" bestFit="1" customWidth="1"/>
    <col min="4101" max="4101" width="10.140625" style="56" bestFit="1" customWidth="1"/>
    <col min="4102" max="4102" width="11" style="56" bestFit="1" customWidth="1"/>
    <col min="4103" max="4352" width="6.85546875" style="56"/>
    <col min="4353" max="4353" width="60.140625" style="56" bestFit="1" customWidth="1"/>
    <col min="4354" max="4354" width="116.28515625" style="56" bestFit="1" customWidth="1"/>
    <col min="4355" max="4355" width="12.140625" style="56" bestFit="1" customWidth="1"/>
    <col min="4356" max="4356" width="9.7109375" style="56" bestFit="1" customWidth="1"/>
    <col min="4357" max="4357" width="10.140625" style="56" bestFit="1" customWidth="1"/>
    <col min="4358" max="4358" width="11" style="56" bestFit="1" customWidth="1"/>
    <col min="4359" max="4608" width="6.85546875" style="56"/>
    <col min="4609" max="4609" width="60.140625" style="56" bestFit="1" customWidth="1"/>
    <col min="4610" max="4610" width="116.28515625" style="56" bestFit="1" customWidth="1"/>
    <col min="4611" max="4611" width="12.140625" style="56" bestFit="1" customWidth="1"/>
    <col min="4612" max="4612" width="9.7109375" style="56" bestFit="1" customWidth="1"/>
    <col min="4613" max="4613" width="10.140625" style="56" bestFit="1" customWidth="1"/>
    <col min="4614" max="4614" width="11" style="56" bestFit="1" customWidth="1"/>
    <col min="4615" max="4864" width="6.85546875" style="56"/>
    <col min="4865" max="4865" width="60.140625" style="56" bestFit="1" customWidth="1"/>
    <col min="4866" max="4866" width="116.28515625" style="56" bestFit="1" customWidth="1"/>
    <col min="4867" max="4867" width="12.140625" style="56" bestFit="1" customWidth="1"/>
    <col min="4868" max="4868" width="9.7109375" style="56" bestFit="1" customWidth="1"/>
    <col min="4869" max="4869" width="10.140625" style="56" bestFit="1" customWidth="1"/>
    <col min="4870" max="4870" width="11" style="56" bestFit="1" customWidth="1"/>
    <col min="4871" max="5120" width="6.85546875" style="56"/>
    <col min="5121" max="5121" width="60.140625" style="56" bestFit="1" customWidth="1"/>
    <col min="5122" max="5122" width="116.28515625" style="56" bestFit="1" customWidth="1"/>
    <col min="5123" max="5123" width="12.140625" style="56" bestFit="1" customWidth="1"/>
    <col min="5124" max="5124" width="9.7109375" style="56" bestFit="1" customWidth="1"/>
    <col min="5125" max="5125" width="10.140625" style="56" bestFit="1" customWidth="1"/>
    <col min="5126" max="5126" width="11" style="56" bestFit="1" customWidth="1"/>
    <col min="5127" max="5376" width="6.85546875" style="56"/>
    <col min="5377" max="5377" width="60.140625" style="56" bestFit="1" customWidth="1"/>
    <col min="5378" max="5378" width="116.28515625" style="56" bestFit="1" customWidth="1"/>
    <col min="5379" max="5379" width="12.140625" style="56" bestFit="1" customWidth="1"/>
    <col min="5380" max="5380" width="9.7109375" style="56" bestFit="1" customWidth="1"/>
    <col min="5381" max="5381" width="10.140625" style="56" bestFit="1" customWidth="1"/>
    <col min="5382" max="5382" width="11" style="56" bestFit="1" customWidth="1"/>
    <col min="5383" max="5632" width="6.85546875" style="56"/>
    <col min="5633" max="5633" width="60.140625" style="56" bestFit="1" customWidth="1"/>
    <col min="5634" max="5634" width="116.28515625" style="56" bestFit="1" customWidth="1"/>
    <col min="5635" max="5635" width="12.140625" style="56" bestFit="1" customWidth="1"/>
    <col min="5636" max="5636" width="9.7109375" style="56" bestFit="1" customWidth="1"/>
    <col min="5637" max="5637" width="10.140625" style="56" bestFit="1" customWidth="1"/>
    <col min="5638" max="5638" width="11" style="56" bestFit="1" customWidth="1"/>
    <col min="5639" max="5888" width="6.85546875" style="56"/>
    <col min="5889" max="5889" width="60.140625" style="56" bestFit="1" customWidth="1"/>
    <col min="5890" max="5890" width="116.28515625" style="56" bestFit="1" customWidth="1"/>
    <col min="5891" max="5891" width="12.140625" style="56" bestFit="1" customWidth="1"/>
    <col min="5892" max="5892" width="9.7109375" style="56" bestFit="1" customWidth="1"/>
    <col min="5893" max="5893" width="10.140625" style="56" bestFit="1" customWidth="1"/>
    <col min="5894" max="5894" width="11" style="56" bestFit="1" customWidth="1"/>
    <col min="5895" max="6144" width="6.85546875" style="56"/>
    <col min="6145" max="6145" width="60.140625" style="56" bestFit="1" customWidth="1"/>
    <col min="6146" max="6146" width="116.28515625" style="56" bestFit="1" customWidth="1"/>
    <col min="6147" max="6147" width="12.140625" style="56" bestFit="1" customWidth="1"/>
    <col min="6148" max="6148" width="9.7109375" style="56" bestFit="1" customWidth="1"/>
    <col min="6149" max="6149" width="10.140625" style="56" bestFit="1" customWidth="1"/>
    <col min="6150" max="6150" width="11" style="56" bestFit="1" customWidth="1"/>
    <col min="6151" max="6400" width="6.85546875" style="56"/>
    <col min="6401" max="6401" width="60.140625" style="56" bestFit="1" customWidth="1"/>
    <col min="6402" max="6402" width="116.28515625" style="56" bestFit="1" customWidth="1"/>
    <col min="6403" max="6403" width="12.140625" style="56" bestFit="1" customWidth="1"/>
    <col min="6404" max="6404" width="9.7109375" style="56" bestFit="1" customWidth="1"/>
    <col min="6405" max="6405" width="10.140625" style="56" bestFit="1" customWidth="1"/>
    <col min="6406" max="6406" width="11" style="56" bestFit="1" customWidth="1"/>
    <col min="6407" max="6656" width="6.85546875" style="56"/>
    <col min="6657" max="6657" width="60.140625" style="56" bestFit="1" customWidth="1"/>
    <col min="6658" max="6658" width="116.28515625" style="56" bestFit="1" customWidth="1"/>
    <col min="6659" max="6659" width="12.140625" style="56" bestFit="1" customWidth="1"/>
    <col min="6660" max="6660" width="9.7109375" style="56" bestFit="1" customWidth="1"/>
    <col min="6661" max="6661" width="10.140625" style="56" bestFit="1" customWidth="1"/>
    <col min="6662" max="6662" width="11" style="56" bestFit="1" customWidth="1"/>
    <col min="6663" max="6912" width="6.85546875" style="56"/>
    <col min="6913" max="6913" width="60.140625" style="56" bestFit="1" customWidth="1"/>
    <col min="6914" max="6914" width="116.28515625" style="56" bestFit="1" customWidth="1"/>
    <col min="6915" max="6915" width="12.140625" style="56" bestFit="1" customWidth="1"/>
    <col min="6916" max="6916" width="9.7109375" style="56" bestFit="1" customWidth="1"/>
    <col min="6917" max="6917" width="10.140625" style="56" bestFit="1" customWidth="1"/>
    <col min="6918" max="6918" width="11" style="56" bestFit="1" customWidth="1"/>
    <col min="6919" max="7168" width="6.85546875" style="56"/>
    <col min="7169" max="7169" width="60.140625" style="56" bestFit="1" customWidth="1"/>
    <col min="7170" max="7170" width="116.28515625" style="56" bestFit="1" customWidth="1"/>
    <col min="7171" max="7171" width="12.140625" style="56" bestFit="1" customWidth="1"/>
    <col min="7172" max="7172" width="9.7109375" style="56" bestFit="1" customWidth="1"/>
    <col min="7173" max="7173" width="10.140625" style="56" bestFit="1" customWidth="1"/>
    <col min="7174" max="7174" width="11" style="56" bestFit="1" customWidth="1"/>
    <col min="7175" max="7424" width="6.85546875" style="56"/>
    <col min="7425" max="7425" width="60.140625" style="56" bestFit="1" customWidth="1"/>
    <col min="7426" max="7426" width="116.28515625" style="56" bestFit="1" customWidth="1"/>
    <col min="7427" max="7427" width="12.140625" style="56" bestFit="1" customWidth="1"/>
    <col min="7428" max="7428" width="9.7109375" style="56" bestFit="1" customWidth="1"/>
    <col min="7429" max="7429" width="10.140625" style="56" bestFit="1" customWidth="1"/>
    <col min="7430" max="7430" width="11" style="56" bestFit="1" customWidth="1"/>
    <col min="7431" max="7680" width="6.85546875" style="56"/>
    <col min="7681" max="7681" width="60.140625" style="56" bestFit="1" customWidth="1"/>
    <col min="7682" max="7682" width="116.28515625" style="56" bestFit="1" customWidth="1"/>
    <col min="7683" max="7683" width="12.140625" style="56" bestFit="1" customWidth="1"/>
    <col min="7684" max="7684" width="9.7109375" style="56" bestFit="1" customWidth="1"/>
    <col min="7685" max="7685" width="10.140625" style="56" bestFit="1" customWidth="1"/>
    <col min="7686" max="7686" width="11" style="56" bestFit="1" customWidth="1"/>
    <col min="7687" max="7936" width="6.85546875" style="56"/>
    <col min="7937" max="7937" width="60.140625" style="56" bestFit="1" customWidth="1"/>
    <col min="7938" max="7938" width="116.28515625" style="56" bestFit="1" customWidth="1"/>
    <col min="7939" max="7939" width="12.140625" style="56" bestFit="1" customWidth="1"/>
    <col min="7940" max="7940" width="9.7109375" style="56" bestFit="1" customWidth="1"/>
    <col min="7941" max="7941" width="10.140625" style="56" bestFit="1" customWidth="1"/>
    <col min="7942" max="7942" width="11" style="56" bestFit="1" customWidth="1"/>
    <col min="7943" max="8192" width="6.85546875" style="56"/>
    <col min="8193" max="8193" width="60.140625" style="56" bestFit="1" customWidth="1"/>
    <col min="8194" max="8194" width="116.28515625" style="56" bestFit="1" customWidth="1"/>
    <col min="8195" max="8195" width="12.140625" style="56" bestFit="1" customWidth="1"/>
    <col min="8196" max="8196" width="9.7109375" style="56" bestFit="1" customWidth="1"/>
    <col min="8197" max="8197" width="10.140625" style="56" bestFit="1" customWidth="1"/>
    <col min="8198" max="8198" width="11" style="56" bestFit="1" customWidth="1"/>
    <col min="8199" max="8448" width="6.85546875" style="56"/>
    <col min="8449" max="8449" width="60.140625" style="56" bestFit="1" customWidth="1"/>
    <col min="8450" max="8450" width="116.28515625" style="56" bestFit="1" customWidth="1"/>
    <col min="8451" max="8451" width="12.140625" style="56" bestFit="1" customWidth="1"/>
    <col min="8452" max="8452" width="9.7109375" style="56" bestFit="1" customWidth="1"/>
    <col min="8453" max="8453" width="10.140625" style="56" bestFit="1" customWidth="1"/>
    <col min="8454" max="8454" width="11" style="56" bestFit="1" customWidth="1"/>
    <col min="8455" max="8704" width="6.85546875" style="56"/>
    <col min="8705" max="8705" width="60.140625" style="56" bestFit="1" customWidth="1"/>
    <col min="8706" max="8706" width="116.28515625" style="56" bestFit="1" customWidth="1"/>
    <col min="8707" max="8707" width="12.140625" style="56" bestFit="1" customWidth="1"/>
    <col min="8708" max="8708" width="9.7109375" style="56" bestFit="1" customWidth="1"/>
    <col min="8709" max="8709" width="10.140625" style="56" bestFit="1" customWidth="1"/>
    <col min="8710" max="8710" width="11" style="56" bestFit="1" customWidth="1"/>
    <col min="8711" max="8960" width="6.85546875" style="56"/>
    <col min="8961" max="8961" width="60.140625" style="56" bestFit="1" customWidth="1"/>
    <col min="8962" max="8962" width="116.28515625" style="56" bestFit="1" customWidth="1"/>
    <col min="8963" max="8963" width="12.140625" style="56" bestFit="1" customWidth="1"/>
    <col min="8964" max="8964" width="9.7109375" style="56" bestFit="1" customWidth="1"/>
    <col min="8965" max="8965" width="10.140625" style="56" bestFit="1" customWidth="1"/>
    <col min="8966" max="8966" width="11" style="56" bestFit="1" customWidth="1"/>
    <col min="8967" max="9216" width="6.85546875" style="56"/>
    <col min="9217" max="9217" width="60.140625" style="56" bestFit="1" customWidth="1"/>
    <col min="9218" max="9218" width="116.28515625" style="56" bestFit="1" customWidth="1"/>
    <col min="9219" max="9219" width="12.140625" style="56" bestFit="1" customWidth="1"/>
    <col min="9220" max="9220" width="9.7109375" style="56" bestFit="1" customWidth="1"/>
    <col min="9221" max="9221" width="10.140625" style="56" bestFit="1" customWidth="1"/>
    <col min="9222" max="9222" width="11" style="56" bestFit="1" customWidth="1"/>
    <col min="9223" max="9472" width="6.85546875" style="56"/>
    <col min="9473" max="9473" width="60.140625" style="56" bestFit="1" customWidth="1"/>
    <col min="9474" max="9474" width="116.28515625" style="56" bestFit="1" customWidth="1"/>
    <col min="9475" max="9475" width="12.140625" style="56" bestFit="1" customWidth="1"/>
    <col min="9476" max="9476" width="9.7109375" style="56" bestFit="1" customWidth="1"/>
    <col min="9477" max="9477" width="10.140625" style="56" bestFit="1" customWidth="1"/>
    <col min="9478" max="9478" width="11" style="56" bestFit="1" customWidth="1"/>
    <col min="9479" max="9728" width="6.85546875" style="56"/>
    <col min="9729" max="9729" width="60.140625" style="56" bestFit="1" customWidth="1"/>
    <col min="9730" max="9730" width="116.28515625" style="56" bestFit="1" customWidth="1"/>
    <col min="9731" max="9731" width="12.140625" style="56" bestFit="1" customWidth="1"/>
    <col min="9732" max="9732" width="9.7109375" style="56" bestFit="1" customWidth="1"/>
    <col min="9733" max="9733" width="10.140625" style="56" bestFit="1" customWidth="1"/>
    <col min="9734" max="9734" width="11" style="56" bestFit="1" customWidth="1"/>
    <col min="9735" max="9984" width="6.85546875" style="56"/>
    <col min="9985" max="9985" width="60.140625" style="56" bestFit="1" customWidth="1"/>
    <col min="9986" max="9986" width="116.28515625" style="56" bestFit="1" customWidth="1"/>
    <col min="9987" max="9987" width="12.140625" style="56" bestFit="1" customWidth="1"/>
    <col min="9988" max="9988" width="9.7109375" style="56" bestFit="1" customWidth="1"/>
    <col min="9989" max="9989" width="10.140625" style="56" bestFit="1" customWidth="1"/>
    <col min="9990" max="9990" width="11" style="56" bestFit="1" customWidth="1"/>
    <col min="9991" max="10240" width="6.85546875" style="56"/>
    <col min="10241" max="10241" width="60.140625" style="56" bestFit="1" customWidth="1"/>
    <col min="10242" max="10242" width="116.28515625" style="56" bestFit="1" customWidth="1"/>
    <col min="10243" max="10243" width="12.140625" style="56" bestFit="1" customWidth="1"/>
    <col min="10244" max="10244" width="9.7109375" style="56" bestFit="1" customWidth="1"/>
    <col min="10245" max="10245" width="10.140625" style="56" bestFit="1" customWidth="1"/>
    <col min="10246" max="10246" width="11" style="56" bestFit="1" customWidth="1"/>
    <col min="10247" max="10496" width="6.85546875" style="56"/>
    <col min="10497" max="10497" width="60.140625" style="56" bestFit="1" customWidth="1"/>
    <col min="10498" max="10498" width="116.28515625" style="56" bestFit="1" customWidth="1"/>
    <col min="10499" max="10499" width="12.140625" style="56" bestFit="1" customWidth="1"/>
    <col min="10500" max="10500" width="9.7109375" style="56" bestFit="1" customWidth="1"/>
    <col min="10501" max="10501" width="10.140625" style="56" bestFit="1" customWidth="1"/>
    <col min="10502" max="10502" width="11" style="56" bestFit="1" customWidth="1"/>
    <col min="10503" max="10752" width="6.85546875" style="56"/>
    <col min="10753" max="10753" width="60.140625" style="56" bestFit="1" customWidth="1"/>
    <col min="10754" max="10754" width="116.28515625" style="56" bestFit="1" customWidth="1"/>
    <col min="10755" max="10755" width="12.140625" style="56" bestFit="1" customWidth="1"/>
    <col min="10756" max="10756" width="9.7109375" style="56" bestFit="1" customWidth="1"/>
    <col min="10757" max="10757" width="10.140625" style="56" bestFit="1" customWidth="1"/>
    <col min="10758" max="10758" width="11" style="56" bestFit="1" customWidth="1"/>
    <col min="10759" max="11008" width="6.85546875" style="56"/>
    <col min="11009" max="11009" width="60.140625" style="56" bestFit="1" customWidth="1"/>
    <col min="11010" max="11010" width="116.28515625" style="56" bestFit="1" customWidth="1"/>
    <col min="11011" max="11011" width="12.140625" style="56" bestFit="1" customWidth="1"/>
    <col min="11012" max="11012" width="9.7109375" style="56" bestFit="1" customWidth="1"/>
    <col min="11013" max="11013" width="10.140625" style="56" bestFit="1" customWidth="1"/>
    <col min="11014" max="11014" width="11" style="56" bestFit="1" customWidth="1"/>
    <col min="11015" max="11264" width="6.85546875" style="56"/>
    <col min="11265" max="11265" width="60.140625" style="56" bestFit="1" customWidth="1"/>
    <col min="11266" max="11266" width="116.28515625" style="56" bestFit="1" customWidth="1"/>
    <col min="11267" max="11267" width="12.140625" style="56" bestFit="1" customWidth="1"/>
    <col min="11268" max="11268" width="9.7109375" style="56" bestFit="1" customWidth="1"/>
    <col min="11269" max="11269" width="10.140625" style="56" bestFit="1" customWidth="1"/>
    <col min="11270" max="11270" width="11" style="56" bestFit="1" customWidth="1"/>
    <col min="11271" max="11520" width="6.85546875" style="56"/>
    <col min="11521" max="11521" width="60.140625" style="56" bestFit="1" customWidth="1"/>
    <col min="11522" max="11522" width="116.28515625" style="56" bestFit="1" customWidth="1"/>
    <col min="11523" max="11523" width="12.140625" style="56" bestFit="1" customWidth="1"/>
    <col min="11524" max="11524" width="9.7109375" style="56" bestFit="1" customWidth="1"/>
    <col min="11525" max="11525" width="10.140625" style="56" bestFit="1" customWidth="1"/>
    <col min="11526" max="11526" width="11" style="56" bestFit="1" customWidth="1"/>
    <col min="11527" max="11776" width="6.85546875" style="56"/>
    <col min="11777" max="11777" width="60.140625" style="56" bestFit="1" customWidth="1"/>
    <col min="11778" max="11778" width="116.28515625" style="56" bestFit="1" customWidth="1"/>
    <col min="11779" max="11779" width="12.140625" style="56" bestFit="1" customWidth="1"/>
    <col min="11780" max="11780" width="9.7109375" style="56" bestFit="1" customWidth="1"/>
    <col min="11781" max="11781" width="10.140625" style="56" bestFit="1" customWidth="1"/>
    <col min="11782" max="11782" width="11" style="56" bestFit="1" customWidth="1"/>
    <col min="11783" max="12032" width="6.85546875" style="56"/>
    <col min="12033" max="12033" width="60.140625" style="56" bestFit="1" customWidth="1"/>
    <col min="12034" max="12034" width="116.28515625" style="56" bestFit="1" customWidth="1"/>
    <col min="12035" max="12035" width="12.140625" style="56" bestFit="1" customWidth="1"/>
    <col min="12036" max="12036" width="9.7109375" style="56" bestFit="1" customWidth="1"/>
    <col min="12037" max="12037" width="10.140625" style="56" bestFit="1" customWidth="1"/>
    <col min="12038" max="12038" width="11" style="56" bestFit="1" customWidth="1"/>
    <col min="12039" max="12288" width="6.85546875" style="56"/>
    <col min="12289" max="12289" width="60.140625" style="56" bestFit="1" customWidth="1"/>
    <col min="12290" max="12290" width="116.28515625" style="56" bestFit="1" customWidth="1"/>
    <col min="12291" max="12291" width="12.140625" style="56" bestFit="1" customWidth="1"/>
    <col min="12292" max="12292" width="9.7109375" style="56" bestFit="1" customWidth="1"/>
    <col min="12293" max="12293" width="10.140625" style="56" bestFit="1" customWidth="1"/>
    <col min="12294" max="12294" width="11" style="56" bestFit="1" customWidth="1"/>
    <col min="12295" max="12544" width="6.85546875" style="56"/>
    <col min="12545" max="12545" width="60.140625" style="56" bestFit="1" customWidth="1"/>
    <col min="12546" max="12546" width="116.28515625" style="56" bestFit="1" customWidth="1"/>
    <col min="12547" max="12547" width="12.140625" style="56" bestFit="1" customWidth="1"/>
    <col min="12548" max="12548" width="9.7109375" style="56" bestFit="1" customWidth="1"/>
    <col min="12549" max="12549" width="10.140625" style="56" bestFit="1" customWidth="1"/>
    <col min="12550" max="12550" width="11" style="56" bestFit="1" customWidth="1"/>
    <col min="12551" max="12800" width="6.85546875" style="56"/>
    <col min="12801" max="12801" width="60.140625" style="56" bestFit="1" customWidth="1"/>
    <col min="12802" max="12802" width="116.28515625" style="56" bestFit="1" customWidth="1"/>
    <col min="12803" max="12803" width="12.140625" style="56" bestFit="1" customWidth="1"/>
    <col min="12804" max="12804" width="9.7109375" style="56" bestFit="1" customWidth="1"/>
    <col min="12805" max="12805" width="10.140625" style="56" bestFit="1" customWidth="1"/>
    <col min="12806" max="12806" width="11" style="56" bestFit="1" customWidth="1"/>
    <col min="12807" max="13056" width="6.85546875" style="56"/>
    <col min="13057" max="13057" width="60.140625" style="56" bestFit="1" customWidth="1"/>
    <col min="13058" max="13058" width="116.28515625" style="56" bestFit="1" customWidth="1"/>
    <col min="13059" max="13059" width="12.140625" style="56" bestFit="1" customWidth="1"/>
    <col min="13060" max="13060" width="9.7109375" style="56" bestFit="1" customWidth="1"/>
    <col min="13061" max="13061" width="10.140625" style="56" bestFit="1" customWidth="1"/>
    <col min="13062" max="13062" width="11" style="56" bestFit="1" customWidth="1"/>
    <col min="13063" max="13312" width="6.85546875" style="56"/>
    <col min="13313" max="13313" width="60.140625" style="56" bestFit="1" customWidth="1"/>
    <col min="13314" max="13314" width="116.28515625" style="56" bestFit="1" customWidth="1"/>
    <col min="13315" max="13315" width="12.140625" style="56" bestFit="1" customWidth="1"/>
    <col min="13316" max="13316" width="9.7109375" style="56" bestFit="1" customWidth="1"/>
    <col min="13317" max="13317" width="10.140625" style="56" bestFit="1" customWidth="1"/>
    <col min="13318" max="13318" width="11" style="56" bestFit="1" customWidth="1"/>
    <col min="13319" max="13568" width="6.85546875" style="56"/>
    <col min="13569" max="13569" width="60.140625" style="56" bestFit="1" customWidth="1"/>
    <col min="13570" max="13570" width="116.28515625" style="56" bestFit="1" customWidth="1"/>
    <col min="13571" max="13571" width="12.140625" style="56" bestFit="1" customWidth="1"/>
    <col min="13572" max="13572" width="9.7109375" style="56" bestFit="1" customWidth="1"/>
    <col min="13573" max="13573" width="10.140625" style="56" bestFit="1" customWidth="1"/>
    <col min="13574" max="13574" width="11" style="56" bestFit="1" customWidth="1"/>
    <col min="13575" max="13824" width="6.85546875" style="56"/>
    <col min="13825" max="13825" width="60.140625" style="56" bestFit="1" customWidth="1"/>
    <col min="13826" max="13826" width="116.28515625" style="56" bestFit="1" customWidth="1"/>
    <col min="13827" max="13827" width="12.140625" style="56" bestFit="1" customWidth="1"/>
    <col min="13828" max="13828" width="9.7109375" style="56" bestFit="1" customWidth="1"/>
    <col min="13829" max="13829" width="10.140625" style="56" bestFit="1" customWidth="1"/>
    <col min="13830" max="13830" width="11" style="56" bestFit="1" customWidth="1"/>
    <col min="13831" max="14080" width="6.85546875" style="56"/>
    <col min="14081" max="14081" width="60.140625" style="56" bestFit="1" customWidth="1"/>
    <col min="14082" max="14082" width="116.28515625" style="56" bestFit="1" customWidth="1"/>
    <col min="14083" max="14083" width="12.140625" style="56" bestFit="1" customWidth="1"/>
    <col min="14084" max="14084" width="9.7109375" style="56" bestFit="1" customWidth="1"/>
    <col min="14085" max="14085" width="10.140625" style="56" bestFit="1" customWidth="1"/>
    <col min="14086" max="14086" width="11" style="56" bestFit="1" customWidth="1"/>
    <col min="14087" max="14336" width="6.85546875" style="56"/>
    <col min="14337" max="14337" width="60.140625" style="56" bestFit="1" customWidth="1"/>
    <col min="14338" max="14338" width="116.28515625" style="56" bestFit="1" customWidth="1"/>
    <col min="14339" max="14339" width="12.140625" style="56" bestFit="1" customWidth="1"/>
    <col min="14340" max="14340" width="9.7109375" style="56" bestFit="1" customWidth="1"/>
    <col min="14341" max="14341" width="10.140625" style="56" bestFit="1" customWidth="1"/>
    <col min="14342" max="14342" width="11" style="56" bestFit="1" customWidth="1"/>
    <col min="14343" max="14592" width="6.85546875" style="56"/>
    <col min="14593" max="14593" width="60.140625" style="56" bestFit="1" customWidth="1"/>
    <col min="14594" max="14594" width="116.28515625" style="56" bestFit="1" customWidth="1"/>
    <col min="14595" max="14595" width="12.140625" style="56" bestFit="1" customWidth="1"/>
    <col min="14596" max="14596" width="9.7109375" style="56" bestFit="1" customWidth="1"/>
    <col min="14597" max="14597" width="10.140625" style="56" bestFit="1" customWidth="1"/>
    <col min="14598" max="14598" width="11" style="56" bestFit="1" customWidth="1"/>
    <col min="14599" max="14848" width="6.85546875" style="56"/>
    <col min="14849" max="14849" width="60.140625" style="56" bestFit="1" customWidth="1"/>
    <col min="14850" max="14850" width="116.28515625" style="56" bestFit="1" customWidth="1"/>
    <col min="14851" max="14851" width="12.140625" style="56" bestFit="1" customWidth="1"/>
    <col min="14852" max="14852" width="9.7109375" style="56" bestFit="1" customWidth="1"/>
    <col min="14853" max="14853" width="10.140625" style="56" bestFit="1" customWidth="1"/>
    <col min="14854" max="14854" width="11" style="56" bestFit="1" customWidth="1"/>
    <col min="14855" max="15104" width="6.85546875" style="56"/>
    <col min="15105" max="15105" width="60.140625" style="56" bestFit="1" customWidth="1"/>
    <col min="15106" max="15106" width="116.28515625" style="56" bestFit="1" customWidth="1"/>
    <col min="15107" max="15107" width="12.140625" style="56" bestFit="1" customWidth="1"/>
    <col min="15108" max="15108" width="9.7109375" style="56" bestFit="1" customWidth="1"/>
    <col min="15109" max="15109" width="10.140625" style="56" bestFit="1" customWidth="1"/>
    <col min="15110" max="15110" width="11" style="56" bestFit="1" customWidth="1"/>
    <col min="15111" max="15360" width="6.85546875" style="56"/>
    <col min="15361" max="15361" width="60.140625" style="56" bestFit="1" customWidth="1"/>
    <col min="15362" max="15362" width="116.28515625" style="56" bestFit="1" customWidth="1"/>
    <col min="15363" max="15363" width="12.140625" style="56" bestFit="1" customWidth="1"/>
    <col min="15364" max="15364" width="9.7109375" style="56" bestFit="1" customWidth="1"/>
    <col min="15365" max="15365" width="10.140625" style="56" bestFit="1" customWidth="1"/>
    <col min="15366" max="15366" width="11" style="56" bestFit="1" customWidth="1"/>
    <col min="15367" max="15616" width="6.85546875" style="56"/>
    <col min="15617" max="15617" width="60.140625" style="56" bestFit="1" customWidth="1"/>
    <col min="15618" max="15618" width="116.28515625" style="56" bestFit="1" customWidth="1"/>
    <col min="15619" max="15619" width="12.140625" style="56" bestFit="1" customWidth="1"/>
    <col min="15620" max="15620" width="9.7109375" style="56" bestFit="1" customWidth="1"/>
    <col min="15621" max="15621" width="10.140625" style="56" bestFit="1" customWidth="1"/>
    <col min="15622" max="15622" width="11" style="56" bestFit="1" customWidth="1"/>
    <col min="15623" max="15872" width="6.85546875" style="56"/>
    <col min="15873" max="15873" width="60.140625" style="56" bestFit="1" customWidth="1"/>
    <col min="15874" max="15874" width="116.28515625" style="56" bestFit="1" customWidth="1"/>
    <col min="15875" max="15875" width="12.140625" style="56" bestFit="1" customWidth="1"/>
    <col min="15876" max="15876" width="9.7109375" style="56" bestFit="1" customWidth="1"/>
    <col min="15877" max="15877" width="10.140625" style="56" bestFit="1" customWidth="1"/>
    <col min="15878" max="15878" width="11" style="56" bestFit="1" customWidth="1"/>
    <col min="15879" max="16128" width="6.85546875" style="56"/>
    <col min="16129" max="16129" width="60.140625" style="56" bestFit="1" customWidth="1"/>
    <col min="16130" max="16130" width="116.28515625" style="56" bestFit="1" customWidth="1"/>
    <col min="16131" max="16131" width="12.140625" style="56" bestFit="1" customWidth="1"/>
    <col min="16132" max="16132" width="9.7109375" style="56" bestFit="1" customWidth="1"/>
    <col min="16133" max="16133" width="10.140625" style="56" bestFit="1" customWidth="1"/>
    <col min="16134" max="16134" width="11" style="56" bestFit="1" customWidth="1"/>
    <col min="16135" max="16384" width="6.85546875" style="56"/>
  </cols>
  <sheetData>
    <row r="1" spans="1:6">
      <c r="A1" s="55" t="s">
        <v>66</v>
      </c>
      <c r="B1" s="55" t="s">
        <v>67</v>
      </c>
      <c r="C1" s="55" t="s">
        <v>68</v>
      </c>
      <c r="D1" s="55" t="s">
        <v>69</v>
      </c>
      <c r="E1" s="55" t="s">
        <v>70</v>
      </c>
      <c r="F1" s="55" t="s">
        <v>71</v>
      </c>
    </row>
    <row r="2" spans="1:6">
      <c r="A2" s="57" t="s">
        <v>72</v>
      </c>
      <c r="B2" s="57" t="s">
        <v>8</v>
      </c>
      <c r="C2" s="58">
        <v>386172</v>
      </c>
      <c r="D2" s="58">
        <v>4334.57</v>
      </c>
      <c r="E2" s="58">
        <v>11.9</v>
      </c>
      <c r="F2" s="58">
        <v>390494.67</v>
      </c>
    </row>
    <row r="3" spans="1:6">
      <c r="A3" s="57" t="s">
        <v>73</v>
      </c>
      <c r="B3" s="57" t="s">
        <v>74</v>
      </c>
      <c r="C3" s="58">
        <v>282217.67</v>
      </c>
      <c r="D3" s="58">
        <v>4334.57</v>
      </c>
      <c r="E3" s="58">
        <v>0</v>
      </c>
      <c r="F3" s="58">
        <v>286552.24</v>
      </c>
    </row>
    <row r="4" spans="1:6">
      <c r="A4" s="57" t="s">
        <v>75</v>
      </c>
      <c r="B4" s="57" t="s">
        <v>76</v>
      </c>
      <c r="C4" s="58">
        <v>6293.31</v>
      </c>
      <c r="D4" s="58">
        <v>4334.57</v>
      </c>
      <c r="E4" s="58">
        <v>0</v>
      </c>
      <c r="F4" s="58">
        <v>10627.88</v>
      </c>
    </row>
    <row r="5" spans="1:6">
      <c r="A5" s="57" t="s">
        <v>77</v>
      </c>
      <c r="B5" s="57" t="s">
        <v>78</v>
      </c>
      <c r="C5" s="58">
        <v>6293.31</v>
      </c>
      <c r="D5" s="58">
        <v>4334.57</v>
      </c>
      <c r="E5" s="58">
        <v>0</v>
      </c>
      <c r="F5" s="58">
        <v>10627.88</v>
      </c>
    </row>
    <row r="6" spans="1:6">
      <c r="A6" s="57" t="s">
        <v>79</v>
      </c>
      <c r="B6" s="57" t="s">
        <v>80</v>
      </c>
      <c r="C6" s="58">
        <v>6293.31</v>
      </c>
      <c r="D6" s="58">
        <v>4334.57</v>
      </c>
      <c r="E6" s="58">
        <v>0</v>
      </c>
      <c r="F6" s="58">
        <v>10627.88</v>
      </c>
    </row>
    <row r="7" spans="1:6">
      <c r="A7" s="57" t="s">
        <v>81</v>
      </c>
      <c r="B7" s="57" t="s">
        <v>82</v>
      </c>
      <c r="C7" s="58">
        <v>6293.31</v>
      </c>
      <c r="D7" s="58">
        <v>4334.57</v>
      </c>
      <c r="E7" s="58">
        <v>0</v>
      </c>
      <c r="F7" s="58">
        <v>10627.88</v>
      </c>
    </row>
    <row r="8" spans="1:6">
      <c r="A8" s="57" t="s">
        <v>90</v>
      </c>
      <c r="B8" s="57" t="s">
        <v>91</v>
      </c>
      <c r="C8" s="58">
        <v>255700.62</v>
      </c>
      <c r="D8" s="58">
        <v>0</v>
      </c>
      <c r="E8" s="58">
        <v>0</v>
      </c>
      <c r="F8" s="58">
        <v>255700.62</v>
      </c>
    </row>
    <row r="9" spans="1:6">
      <c r="A9" s="57" t="s">
        <v>92</v>
      </c>
      <c r="B9" s="57" t="s">
        <v>93</v>
      </c>
      <c r="C9" s="58">
        <v>255700.62</v>
      </c>
      <c r="D9" s="58">
        <v>0</v>
      </c>
      <c r="E9" s="58">
        <v>0</v>
      </c>
      <c r="F9" s="58">
        <v>255700.62</v>
      </c>
    </row>
    <row r="10" spans="1:6">
      <c r="A10" s="57" t="s">
        <v>94</v>
      </c>
      <c r="B10" s="57" t="s">
        <v>85</v>
      </c>
      <c r="C10" s="58">
        <v>255700.62</v>
      </c>
      <c r="D10" s="58">
        <v>0</v>
      </c>
      <c r="E10" s="58">
        <v>0</v>
      </c>
      <c r="F10" s="58">
        <v>255700.62</v>
      </c>
    </row>
    <row r="11" spans="1:6">
      <c r="A11" s="57" t="s">
        <v>95</v>
      </c>
      <c r="B11" s="57" t="s">
        <v>96</v>
      </c>
      <c r="C11" s="58">
        <v>255700.62</v>
      </c>
      <c r="D11" s="58">
        <v>0</v>
      </c>
      <c r="E11" s="58">
        <v>0</v>
      </c>
      <c r="F11" s="58">
        <v>255700.62</v>
      </c>
    </row>
    <row r="12" spans="1:6">
      <c r="A12" s="57" t="s">
        <v>97</v>
      </c>
      <c r="B12" s="57" t="s">
        <v>89</v>
      </c>
      <c r="C12" s="58">
        <v>19713.740000000002</v>
      </c>
      <c r="D12" s="58">
        <v>0</v>
      </c>
      <c r="E12" s="58">
        <v>0</v>
      </c>
      <c r="F12" s="58">
        <v>19713.740000000002</v>
      </c>
    </row>
    <row r="13" spans="1:6">
      <c r="A13" s="57" t="s">
        <v>98</v>
      </c>
      <c r="B13" s="57" t="s">
        <v>99</v>
      </c>
      <c r="C13" s="58">
        <v>18992.93</v>
      </c>
      <c r="D13" s="58">
        <v>0</v>
      </c>
      <c r="E13" s="58">
        <v>0</v>
      </c>
      <c r="F13" s="58">
        <v>18992.93</v>
      </c>
    </row>
    <row r="14" spans="1:6">
      <c r="A14" s="57" t="s">
        <v>100</v>
      </c>
      <c r="B14" s="57" t="s">
        <v>99</v>
      </c>
      <c r="C14" s="58">
        <v>18908.330000000002</v>
      </c>
      <c r="D14" s="58">
        <v>0</v>
      </c>
      <c r="E14" s="58">
        <v>0</v>
      </c>
      <c r="F14" s="58">
        <v>18908.330000000002</v>
      </c>
    </row>
    <row r="15" spans="1:6">
      <c r="A15" s="57" t="s">
        <v>101</v>
      </c>
      <c r="B15" s="57" t="s">
        <v>99</v>
      </c>
      <c r="C15" s="58">
        <v>18908.330000000002</v>
      </c>
      <c r="D15" s="58">
        <v>0</v>
      </c>
      <c r="E15" s="58">
        <v>0</v>
      </c>
      <c r="F15" s="58">
        <v>18908.330000000002</v>
      </c>
    </row>
    <row r="16" spans="1:6">
      <c r="A16" s="57" t="s">
        <v>102</v>
      </c>
      <c r="B16" s="57" t="s">
        <v>103</v>
      </c>
      <c r="C16" s="58">
        <v>84.6</v>
      </c>
      <c r="D16" s="58">
        <v>0</v>
      </c>
      <c r="E16" s="58">
        <v>0</v>
      </c>
      <c r="F16" s="58">
        <v>84.6</v>
      </c>
    </row>
    <row r="17" spans="1:6">
      <c r="A17" s="57" t="s">
        <v>104</v>
      </c>
      <c r="B17" s="57" t="s">
        <v>103</v>
      </c>
      <c r="C17" s="58">
        <v>84.6</v>
      </c>
      <c r="D17" s="58">
        <v>0</v>
      </c>
      <c r="E17" s="58">
        <v>0</v>
      </c>
      <c r="F17" s="58">
        <v>84.6</v>
      </c>
    </row>
    <row r="18" spans="1:6">
      <c r="A18" s="57" t="s">
        <v>105</v>
      </c>
      <c r="B18" s="57" t="s">
        <v>106</v>
      </c>
      <c r="C18" s="58">
        <v>720.81</v>
      </c>
      <c r="D18" s="58">
        <v>0</v>
      </c>
      <c r="E18" s="58">
        <v>0</v>
      </c>
      <c r="F18" s="58">
        <v>720.81</v>
      </c>
    </row>
    <row r="19" spans="1:6">
      <c r="A19" s="57" t="s">
        <v>107</v>
      </c>
      <c r="B19" s="57" t="s">
        <v>108</v>
      </c>
      <c r="C19" s="58">
        <v>647.5</v>
      </c>
      <c r="D19" s="58">
        <v>0</v>
      </c>
      <c r="E19" s="58">
        <v>0</v>
      </c>
      <c r="F19" s="58">
        <v>647.5</v>
      </c>
    </row>
    <row r="20" spans="1:6">
      <c r="A20" s="57" t="s">
        <v>109</v>
      </c>
      <c r="B20" s="57" t="s">
        <v>108</v>
      </c>
      <c r="C20" s="58">
        <v>647.5</v>
      </c>
      <c r="D20" s="58">
        <v>0</v>
      </c>
      <c r="E20" s="58">
        <v>0</v>
      </c>
      <c r="F20" s="58">
        <v>647.5</v>
      </c>
    </row>
    <row r="21" spans="1:6">
      <c r="A21" s="57" t="s">
        <v>110</v>
      </c>
      <c r="B21" s="57" t="s">
        <v>111</v>
      </c>
      <c r="C21" s="58">
        <v>73.31</v>
      </c>
      <c r="D21" s="58">
        <v>0</v>
      </c>
      <c r="E21" s="58">
        <v>0</v>
      </c>
      <c r="F21" s="58">
        <v>73.31</v>
      </c>
    </row>
    <row r="22" spans="1:6">
      <c r="A22" s="57" t="s">
        <v>112</v>
      </c>
      <c r="B22" s="57" t="s">
        <v>111</v>
      </c>
      <c r="C22" s="58">
        <v>73.31</v>
      </c>
      <c r="D22" s="58">
        <v>0</v>
      </c>
      <c r="E22" s="58">
        <v>0</v>
      </c>
      <c r="F22" s="58">
        <v>73.31</v>
      </c>
    </row>
    <row r="23" spans="1:6">
      <c r="A23" s="57" t="s">
        <v>113</v>
      </c>
      <c r="B23" s="57" t="s">
        <v>114</v>
      </c>
      <c r="C23" s="58">
        <v>510</v>
      </c>
      <c r="D23" s="58">
        <v>0</v>
      </c>
      <c r="E23" s="58">
        <v>0</v>
      </c>
      <c r="F23" s="58">
        <v>510</v>
      </c>
    </row>
    <row r="24" spans="1:6">
      <c r="A24" s="57" t="s">
        <v>115</v>
      </c>
      <c r="B24" s="57" t="s">
        <v>116</v>
      </c>
      <c r="C24" s="58">
        <v>510</v>
      </c>
      <c r="D24" s="58">
        <v>0</v>
      </c>
      <c r="E24" s="58">
        <v>0</v>
      </c>
      <c r="F24" s="58">
        <v>510</v>
      </c>
    </row>
    <row r="25" spans="1:6">
      <c r="A25" s="57" t="s">
        <v>118</v>
      </c>
      <c r="B25" s="57" t="s">
        <v>119</v>
      </c>
      <c r="C25" s="58">
        <v>510</v>
      </c>
      <c r="D25" s="58">
        <v>0</v>
      </c>
      <c r="E25" s="58">
        <v>0</v>
      </c>
      <c r="F25" s="58">
        <v>510</v>
      </c>
    </row>
    <row r="26" spans="1:6">
      <c r="A26" s="57" t="s">
        <v>120</v>
      </c>
      <c r="B26" s="57" t="s">
        <v>121</v>
      </c>
      <c r="C26" s="58">
        <v>510</v>
      </c>
      <c r="D26" s="58">
        <v>0</v>
      </c>
      <c r="E26" s="58">
        <v>0</v>
      </c>
      <c r="F26" s="58">
        <v>510</v>
      </c>
    </row>
    <row r="27" spans="1:6">
      <c r="A27" s="57" t="s">
        <v>123</v>
      </c>
      <c r="B27" s="57" t="s">
        <v>124</v>
      </c>
      <c r="C27" s="58">
        <v>103954.33</v>
      </c>
      <c r="D27" s="58">
        <v>0</v>
      </c>
      <c r="E27" s="58">
        <v>11.9</v>
      </c>
      <c r="F27" s="58">
        <v>103942.43</v>
      </c>
    </row>
    <row r="28" spans="1:6">
      <c r="A28" s="57" t="s">
        <v>125</v>
      </c>
      <c r="B28" s="57" t="s">
        <v>126</v>
      </c>
      <c r="C28" s="58">
        <v>21312.73</v>
      </c>
      <c r="D28" s="58">
        <v>0</v>
      </c>
      <c r="E28" s="58">
        <v>0</v>
      </c>
      <c r="F28" s="58">
        <v>21312.73</v>
      </c>
    </row>
    <row r="29" spans="1:6">
      <c r="A29" s="57" t="s">
        <v>127</v>
      </c>
      <c r="B29" s="57" t="s">
        <v>126</v>
      </c>
      <c r="C29" s="58">
        <v>21312.73</v>
      </c>
      <c r="D29" s="58">
        <v>0</v>
      </c>
      <c r="E29" s="58">
        <v>0</v>
      </c>
      <c r="F29" s="58">
        <v>21312.73</v>
      </c>
    </row>
    <row r="30" spans="1:6">
      <c r="A30" s="57" t="s">
        <v>128</v>
      </c>
      <c r="B30" s="57" t="s">
        <v>129</v>
      </c>
      <c r="C30" s="58">
        <v>15420.09</v>
      </c>
      <c r="D30" s="58">
        <v>0</v>
      </c>
      <c r="E30" s="58">
        <v>0</v>
      </c>
      <c r="F30" s="58">
        <v>15420.09</v>
      </c>
    </row>
    <row r="31" spans="1:6">
      <c r="A31" s="57" t="s">
        <v>130</v>
      </c>
      <c r="B31" s="57" t="s">
        <v>129</v>
      </c>
      <c r="C31" s="58">
        <v>15420.09</v>
      </c>
      <c r="D31" s="58">
        <v>0</v>
      </c>
      <c r="E31" s="58">
        <v>0</v>
      </c>
      <c r="F31" s="58">
        <v>15420.09</v>
      </c>
    </row>
    <row r="32" spans="1:6">
      <c r="A32" s="57" t="s">
        <v>131</v>
      </c>
      <c r="B32" s="57" t="s">
        <v>132</v>
      </c>
      <c r="C32" s="58">
        <v>74.84</v>
      </c>
      <c r="D32" s="58">
        <v>0</v>
      </c>
      <c r="E32" s="58">
        <v>0</v>
      </c>
      <c r="F32" s="58">
        <v>74.84</v>
      </c>
    </row>
    <row r="33" spans="1:6">
      <c r="A33" s="57" t="s">
        <v>133</v>
      </c>
      <c r="B33" s="57" t="s">
        <v>132</v>
      </c>
      <c r="C33" s="58">
        <v>74.84</v>
      </c>
      <c r="D33" s="58">
        <v>0</v>
      </c>
      <c r="E33" s="58">
        <v>0</v>
      </c>
      <c r="F33" s="58">
        <v>74.84</v>
      </c>
    </row>
    <row r="34" spans="1:6">
      <c r="A34" s="57" t="s">
        <v>134</v>
      </c>
      <c r="B34" s="57" t="s">
        <v>135</v>
      </c>
      <c r="C34" s="58">
        <v>1644.15</v>
      </c>
      <c r="D34" s="58">
        <v>0</v>
      </c>
      <c r="E34" s="58">
        <v>0</v>
      </c>
      <c r="F34" s="58">
        <v>1644.15</v>
      </c>
    </row>
    <row r="35" spans="1:6">
      <c r="A35" s="57" t="s">
        <v>136</v>
      </c>
      <c r="B35" s="57" t="s">
        <v>135</v>
      </c>
      <c r="C35" s="58">
        <v>1644.15</v>
      </c>
      <c r="D35" s="58">
        <v>0</v>
      </c>
      <c r="E35" s="58">
        <v>0</v>
      </c>
      <c r="F35" s="58">
        <v>1644.15</v>
      </c>
    </row>
    <row r="36" spans="1:6">
      <c r="A36" s="57" t="s">
        <v>137</v>
      </c>
      <c r="B36" s="57" t="s">
        <v>138</v>
      </c>
      <c r="C36" s="58">
        <v>-38451.81</v>
      </c>
      <c r="D36" s="58">
        <v>0</v>
      </c>
      <c r="E36" s="58">
        <v>0</v>
      </c>
      <c r="F36" s="58">
        <v>-38451.81</v>
      </c>
    </row>
    <row r="37" spans="1:6">
      <c r="A37" s="57" t="s">
        <v>139</v>
      </c>
      <c r="B37" s="57" t="s">
        <v>138</v>
      </c>
      <c r="C37" s="58">
        <v>-38451.81</v>
      </c>
      <c r="D37" s="58">
        <v>0</v>
      </c>
      <c r="E37" s="58">
        <v>0</v>
      </c>
      <c r="F37" s="58">
        <v>-38451.81</v>
      </c>
    </row>
    <row r="38" spans="1:6">
      <c r="A38" s="57" t="s">
        <v>140</v>
      </c>
      <c r="B38" s="57" t="s">
        <v>141</v>
      </c>
      <c r="C38" s="58">
        <v>102000.41</v>
      </c>
      <c r="D38" s="58">
        <v>0</v>
      </c>
      <c r="E38" s="58">
        <v>0</v>
      </c>
      <c r="F38" s="58">
        <v>102000.41</v>
      </c>
    </row>
    <row r="39" spans="1:6">
      <c r="A39" s="57" t="s">
        <v>142</v>
      </c>
      <c r="B39" s="57" t="s">
        <v>84</v>
      </c>
      <c r="C39" s="58">
        <v>102000.41</v>
      </c>
      <c r="D39" s="58">
        <v>0</v>
      </c>
      <c r="E39" s="58">
        <v>0</v>
      </c>
      <c r="F39" s="58">
        <v>102000.41</v>
      </c>
    </row>
    <row r="40" spans="1:6">
      <c r="A40" s="57" t="s">
        <v>143</v>
      </c>
      <c r="B40" s="57" t="s">
        <v>83</v>
      </c>
      <c r="C40" s="58">
        <v>102000.41</v>
      </c>
      <c r="D40" s="58">
        <v>0</v>
      </c>
      <c r="E40" s="58">
        <v>0</v>
      </c>
      <c r="F40" s="58">
        <v>102000.41</v>
      </c>
    </row>
    <row r="41" spans="1:6">
      <c r="A41" s="57" t="s">
        <v>144</v>
      </c>
      <c r="B41" s="57" t="s">
        <v>145</v>
      </c>
      <c r="C41" s="58">
        <v>21558</v>
      </c>
      <c r="D41" s="58">
        <v>0</v>
      </c>
      <c r="E41" s="58">
        <v>0</v>
      </c>
      <c r="F41" s="58">
        <v>21558</v>
      </c>
    </row>
    <row r="42" spans="1:6">
      <c r="A42" s="57" t="s">
        <v>146</v>
      </c>
      <c r="B42" s="57" t="s">
        <v>147</v>
      </c>
      <c r="C42" s="58">
        <v>16000</v>
      </c>
      <c r="D42" s="58">
        <v>0</v>
      </c>
      <c r="E42" s="58">
        <v>0</v>
      </c>
      <c r="F42" s="58">
        <v>16000</v>
      </c>
    </row>
    <row r="43" spans="1:6">
      <c r="A43" s="57" t="s">
        <v>148</v>
      </c>
      <c r="B43" s="57" t="s">
        <v>149</v>
      </c>
      <c r="C43" s="58">
        <v>64442.41</v>
      </c>
      <c r="D43" s="58">
        <v>0</v>
      </c>
      <c r="E43" s="58">
        <v>0</v>
      </c>
      <c r="F43" s="58">
        <v>64442.41</v>
      </c>
    </row>
    <row r="44" spans="1:6">
      <c r="A44" s="57" t="s">
        <v>150</v>
      </c>
      <c r="B44" s="57" t="s">
        <v>151</v>
      </c>
      <c r="C44" s="58">
        <v>1953.92</v>
      </c>
      <c r="D44" s="58">
        <v>0</v>
      </c>
      <c r="E44" s="58">
        <v>11.9</v>
      </c>
      <c r="F44" s="58">
        <v>1942.02</v>
      </c>
    </row>
    <row r="45" spans="1:6">
      <c r="A45" s="57" t="s">
        <v>152</v>
      </c>
      <c r="B45" s="57" t="s">
        <v>153</v>
      </c>
      <c r="C45" s="58">
        <v>1953.92</v>
      </c>
      <c r="D45" s="58">
        <v>0</v>
      </c>
      <c r="E45" s="58">
        <v>11.9</v>
      </c>
      <c r="F45" s="58">
        <v>1942.02</v>
      </c>
    </row>
    <row r="46" spans="1:6">
      <c r="A46" s="57" t="s">
        <v>154</v>
      </c>
      <c r="B46" s="57" t="s">
        <v>153</v>
      </c>
      <c r="C46" s="58">
        <v>5714.29</v>
      </c>
      <c r="D46" s="58">
        <v>0</v>
      </c>
      <c r="E46" s="58">
        <v>0</v>
      </c>
      <c r="F46" s="58">
        <v>5714.29</v>
      </c>
    </row>
    <row r="47" spans="1:6">
      <c r="A47" s="57" t="s">
        <v>155</v>
      </c>
      <c r="B47" s="57" t="s">
        <v>153</v>
      </c>
      <c r="C47" s="58">
        <v>5714.29</v>
      </c>
      <c r="D47" s="58">
        <v>0</v>
      </c>
      <c r="E47" s="58">
        <v>0</v>
      </c>
      <c r="F47" s="58">
        <v>5714.29</v>
      </c>
    </row>
    <row r="48" spans="1:6">
      <c r="A48" s="57" t="s">
        <v>156</v>
      </c>
      <c r="B48" s="57" t="s">
        <v>157</v>
      </c>
      <c r="C48" s="58">
        <v>-3760.37</v>
      </c>
      <c r="D48" s="58">
        <v>0</v>
      </c>
      <c r="E48" s="58">
        <v>11.9</v>
      </c>
      <c r="F48" s="58">
        <v>-3772.27</v>
      </c>
    </row>
    <row r="49" spans="1:6">
      <c r="A49" s="57" t="s">
        <v>158</v>
      </c>
      <c r="B49" s="57" t="s">
        <v>157</v>
      </c>
      <c r="C49" s="58">
        <v>-3760.37</v>
      </c>
      <c r="D49" s="58">
        <v>0</v>
      </c>
      <c r="E49" s="58">
        <v>11.9</v>
      </c>
      <c r="F49" s="58">
        <v>-3772.27</v>
      </c>
    </row>
    <row r="50" spans="1:6">
      <c r="A50" s="57" t="s">
        <v>159</v>
      </c>
      <c r="B50" s="57" t="s">
        <v>160</v>
      </c>
      <c r="C50" s="58">
        <v>-50540.09</v>
      </c>
      <c r="D50" s="58">
        <v>2352.5100000000002</v>
      </c>
      <c r="E50" s="58">
        <v>8815.93</v>
      </c>
      <c r="F50" s="58">
        <v>-57003.51</v>
      </c>
    </row>
    <row r="51" spans="1:6">
      <c r="A51" s="57" t="s">
        <v>161</v>
      </c>
      <c r="B51" s="57" t="s">
        <v>162</v>
      </c>
      <c r="C51" s="58">
        <v>-50540.09</v>
      </c>
      <c r="D51" s="58">
        <v>2352.5100000000002</v>
      </c>
      <c r="E51" s="58">
        <v>8815.93</v>
      </c>
      <c r="F51" s="58">
        <v>-57003.51</v>
      </c>
    </row>
    <row r="52" spans="1:6">
      <c r="A52" s="57" t="s">
        <v>163</v>
      </c>
      <c r="B52" s="57" t="s">
        <v>164</v>
      </c>
      <c r="C52" s="58">
        <v>-4103.1099999999997</v>
      </c>
      <c r="D52" s="58">
        <v>2265.12</v>
      </c>
      <c r="E52" s="58">
        <v>3017.78</v>
      </c>
      <c r="F52" s="58">
        <v>-4855.7700000000004</v>
      </c>
    </row>
    <row r="53" spans="1:6">
      <c r="A53" s="57" t="s">
        <v>165</v>
      </c>
      <c r="B53" s="57" t="s">
        <v>166</v>
      </c>
      <c r="C53" s="58">
        <v>-1928.72</v>
      </c>
      <c r="D53" s="58">
        <v>183.28</v>
      </c>
      <c r="E53" s="58">
        <v>436.38</v>
      </c>
      <c r="F53" s="58">
        <v>-2181.8200000000002</v>
      </c>
    </row>
    <row r="54" spans="1:6">
      <c r="A54" s="57" t="s">
        <v>167</v>
      </c>
      <c r="B54" s="57" t="s">
        <v>168</v>
      </c>
      <c r="C54" s="58">
        <v>-183.28</v>
      </c>
      <c r="D54" s="58">
        <v>183.28</v>
      </c>
      <c r="E54" s="58">
        <v>0</v>
      </c>
      <c r="F54" s="58">
        <v>0</v>
      </c>
    </row>
    <row r="55" spans="1:6">
      <c r="A55" s="57" t="s">
        <v>169</v>
      </c>
      <c r="B55" s="57" t="s">
        <v>168</v>
      </c>
      <c r="C55" s="58">
        <v>-183.28</v>
      </c>
      <c r="D55" s="58">
        <v>183.28</v>
      </c>
      <c r="E55" s="58">
        <v>0</v>
      </c>
      <c r="F55" s="58">
        <v>0</v>
      </c>
    </row>
    <row r="56" spans="1:6">
      <c r="A56" s="57" t="s">
        <v>170</v>
      </c>
      <c r="B56" s="57" t="s">
        <v>171</v>
      </c>
      <c r="C56" s="58">
        <v>-1745.44</v>
      </c>
      <c r="D56" s="58">
        <v>0</v>
      </c>
      <c r="E56" s="58">
        <v>436.38</v>
      </c>
      <c r="F56" s="58">
        <v>-2181.8200000000002</v>
      </c>
    </row>
    <row r="57" spans="1:6">
      <c r="A57" s="57" t="s">
        <v>172</v>
      </c>
      <c r="B57" s="57" t="s">
        <v>173</v>
      </c>
      <c r="C57" s="58">
        <v>-872.72</v>
      </c>
      <c r="D57" s="58">
        <v>0</v>
      </c>
      <c r="E57" s="58">
        <v>218.19</v>
      </c>
      <c r="F57" s="58">
        <v>-1090.9100000000001</v>
      </c>
    </row>
    <row r="58" spans="1:6">
      <c r="A58" s="57" t="s">
        <v>174</v>
      </c>
      <c r="B58" s="57" t="s">
        <v>175</v>
      </c>
      <c r="C58" s="58">
        <v>-872.72</v>
      </c>
      <c r="D58" s="58">
        <v>0</v>
      </c>
      <c r="E58" s="58">
        <v>218.19</v>
      </c>
      <c r="F58" s="58">
        <v>-1090.9100000000001</v>
      </c>
    </row>
    <row r="59" spans="1:6">
      <c r="A59" s="57" t="s">
        <v>177</v>
      </c>
      <c r="B59" s="57" t="s">
        <v>178</v>
      </c>
      <c r="C59" s="58">
        <v>-158.1</v>
      </c>
      <c r="D59" s="58">
        <v>158.1</v>
      </c>
      <c r="E59" s="58">
        <v>607.79999999999995</v>
      </c>
      <c r="F59" s="58">
        <v>-607.79999999999995</v>
      </c>
    </row>
    <row r="60" spans="1:6">
      <c r="A60" s="57" t="s">
        <v>179</v>
      </c>
      <c r="B60" s="57" t="s">
        <v>180</v>
      </c>
      <c r="C60" s="58">
        <v>-65.099999999999994</v>
      </c>
      <c r="D60" s="58">
        <v>65.099999999999994</v>
      </c>
      <c r="E60" s="58">
        <v>210</v>
      </c>
      <c r="F60" s="58">
        <v>-210</v>
      </c>
    </row>
    <row r="61" spans="1:6">
      <c r="A61" s="57" t="s">
        <v>181</v>
      </c>
      <c r="B61" s="57" t="s">
        <v>182</v>
      </c>
      <c r="C61" s="58">
        <v>-65.099999999999994</v>
      </c>
      <c r="D61" s="58">
        <v>65.099999999999994</v>
      </c>
      <c r="E61" s="58">
        <v>210</v>
      </c>
      <c r="F61" s="58">
        <v>-210</v>
      </c>
    </row>
    <row r="62" spans="1:6">
      <c r="A62" s="57" t="s">
        <v>183</v>
      </c>
      <c r="B62" s="57" t="s">
        <v>184</v>
      </c>
      <c r="C62" s="58">
        <v>-93</v>
      </c>
      <c r="D62" s="58">
        <v>93</v>
      </c>
      <c r="E62" s="58">
        <v>397.8</v>
      </c>
      <c r="F62" s="58">
        <v>-397.8</v>
      </c>
    </row>
    <row r="63" spans="1:6">
      <c r="A63" s="57" t="s">
        <v>185</v>
      </c>
      <c r="B63" s="57" t="s">
        <v>186</v>
      </c>
      <c r="C63" s="58">
        <v>-93</v>
      </c>
      <c r="D63" s="58">
        <v>93</v>
      </c>
      <c r="E63" s="58">
        <v>397.8</v>
      </c>
      <c r="F63" s="58">
        <v>-397.8</v>
      </c>
    </row>
    <row r="64" spans="1:6">
      <c r="A64" s="57" t="s">
        <v>187</v>
      </c>
      <c r="B64" s="57" t="s">
        <v>188</v>
      </c>
      <c r="C64" s="58">
        <v>-251</v>
      </c>
      <c r="D64" s="58">
        <v>251</v>
      </c>
      <c r="E64" s="58">
        <v>300.86</v>
      </c>
      <c r="F64" s="58">
        <v>-300.86</v>
      </c>
    </row>
    <row r="65" spans="1:6">
      <c r="A65" s="57" t="s">
        <v>189</v>
      </c>
      <c r="B65" s="57" t="s">
        <v>190</v>
      </c>
      <c r="C65" s="58">
        <v>-216</v>
      </c>
      <c r="D65" s="58">
        <v>216</v>
      </c>
      <c r="E65" s="58">
        <v>265.86</v>
      </c>
      <c r="F65" s="58">
        <v>-265.86</v>
      </c>
    </row>
    <row r="66" spans="1:6">
      <c r="A66" s="57" t="s">
        <v>191</v>
      </c>
      <c r="B66" s="57" t="s">
        <v>192</v>
      </c>
      <c r="C66" s="58">
        <v>-216</v>
      </c>
      <c r="D66" s="58">
        <v>216</v>
      </c>
      <c r="E66" s="58">
        <v>265.86</v>
      </c>
      <c r="F66" s="58">
        <v>-265.86</v>
      </c>
    </row>
    <row r="67" spans="1:6">
      <c r="A67" s="57" t="s">
        <v>193</v>
      </c>
      <c r="B67" s="57" t="s">
        <v>194</v>
      </c>
      <c r="C67" s="58">
        <v>-35</v>
      </c>
      <c r="D67" s="58">
        <v>35</v>
      </c>
      <c r="E67" s="58">
        <v>35</v>
      </c>
      <c r="F67" s="58">
        <v>-35</v>
      </c>
    </row>
    <row r="68" spans="1:6">
      <c r="A68" s="57" t="s">
        <v>195</v>
      </c>
      <c r="B68" s="57" t="s">
        <v>196</v>
      </c>
      <c r="C68" s="58">
        <v>-35</v>
      </c>
      <c r="D68" s="58">
        <v>35</v>
      </c>
      <c r="E68" s="58">
        <v>35</v>
      </c>
      <c r="F68" s="58">
        <v>-35</v>
      </c>
    </row>
    <row r="69" spans="1:6">
      <c r="A69" s="57" t="s">
        <v>197</v>
      </c>
      <c r="B69" s="57" t="s">
        <v>198</v>
      </c>
      <c r="C69" s="58">
        <v>0</v>
      </c>
      <c r="D69" s="58">
        <v>591.74</v>
      </c>
      <c r="E69" s="58">
        <v>591.74</v>
      </c>
      <c r="F69" s="58">
        <v>0</v>
      </c>
    </row>
    <row r="70" spans="1:6">
      <c r="A70" s="57" t="s">
        <v>199</v>
      </c>
      <c r="B70" s="57" t="s">
        <v>200</v>
      </c>
      <c r="C70" s="58">
        <v>0</v>
      </c>
      <c r="D70" s="58">
        <v>452</v>
      </c>
      <c r="E70" s="58">
        <v>452</v>
      </c>
      <c r="F70" s="58">
        <v>0</v>
      </c>
    </row>
    <row r="71" spans="1:6">
      <c r="A71" s="57" t="s">
        <v>201</v>
      </c>
      <c r="B71" s="57" t="s">
        <v>202</v>
      </c>
      <c r="C71" s="58">
        <v>0</v>
      </c>
      <c r="D71" s="58">
        <v>452</v>
      </c>
      <c r="E71" s="58">
        <v>452</v>
      </c>
      <c r="F71" s="58">
        <v>0</v>
      </c>
    </row>
    <row r="72" spans="1:6">
      <c r="A72" s="57" t="s">
        <v>203</v>
      </c>
      <c r="B72" s="57" t="s">
        <v>204</v>
      </c>
      <c r="C72" s="58">
        <v>0</v>
      </c>
      <c r="D72" s="58">
        <v>139.74</v>
      </c>
      <c r="E72" s="58">
        <v>139.74</v>
      </c>
      <c r="F72" s="58">
        <v>0</v>
      </c>
    </row>
    <row r="73" spans="1:6">
      <c r="A73" s="57" t="s">
        <v>205</v>
      </c>
      <c r="B73" s="57" t="s">
        <v>206</v>
      </c>
      <c r="C73" s="58">
        <v>0</v>
      </c>
      <c r="D73" s="58">
        <v>139.74</v>
      </c>
      <c r="E73" s="58">
        <v>139.74</v>
      </c>
      <c r="F73" s="58">
        <v>0</v>
      </c>
    </row>
    <row r="74" spans="1:6">
      <c r="A74" s="57" t="s">
        <v>207</v>
      </c>
      <c r="B74" s="57" t="s">
        <v>208</v>
      </c>
      <c r="C74" s="58">
        <v>-1765.29</v>
      </c>
      <c r="D74" s="58">
        <v>0</v>
      </c>
      <c r="E74" s="58">
        <v>0</v>
      </c>
      <c r="F74" s="58">
        <v>-1765.29</v>
      </c>
    </row>
    <row r="75" spans="1:6">
      <c r="A75" s="57" t="s">
        <v>210</v>
      </c>
      <c r="B75" s="57" t="s">
        <v>211</v>
      </c>
      <c r="C75" s="58">
        <v>-1765.29</v>
      </c>
      <c r="D75" s="58">
        <v>0</v>
      </c>
      <c r="E75" s="58">
        <v>0</v>
      </c>
      <c r="F75" s="58">
        <v>-1765.29</v>
      </c>
    </row>
    <row r="76" spans="1:6">
      <c r="A76" s="57" t="s">
        <v>212</v>
      </c>
      <c r="B76" s="57" t="s">
        <v>213</v>
      </c>
      <c r="C76" s="58">
        <v>-1765.29</v>
      </c>
      <c r="D76" s="58">
        <v>0</v>
      </c>
      <c r="E76" s="58">
        <v>0</v>
      </c>
      <c r="F76" s="58">
        <v>-1765.29</v>
      </c>
    </row>
    <row r="77" spans="1:6">
      <c r="A77" s="57" t="s">
        <v>214</v>
      </c>
      <c r="B77" s="57" t="s">
        <v>215</v>
      </c>
      <c r="C77" s="58">
        <v>0</v>
      </c>
      <c r="D77" s="58">
        <v>1081</v>
      </c>
      <c r="E77" s="58">
        <v>1081</v>
      </c>
      <c r="F77" s="58">
        <v>0</v>
      </c>
    </row>
    <row r="78" spans="1:6">
      <c r="A78" s="57" t="s">
        <v>216</v>
      </c>
      <c r="B78" s="57" t="s">
        <v>215</v>
      </c>
      <c r="C78" s="58">
        <v>0</v>
      </c>
      <c r="D78" s="58">
        <v>1081</v>
      </c>
      <c r="E78" s="58">
        <v>1081</v>
      </c>
      <c r="F78" s="58">
        <v>0</v>
      </c>
    </row>
    <row r="79" spans="1:6">
      <c r="A79" s="57" t="s">
        <v>217</v>
      </c>
      <c r="B79" s="57" t="s">
        <v>147</v>
      </c>
      <c r="C79" s="58">
        <v>0</v>
      </c>
      <c r="D79" s="58">
        <v>406.8</v>
      </c>
      <c r="E79" s="58">
        <v>406.8</v>
      </c>
      <c r="F79" s="58">
        <v>0</v>
      </c>
    </row>
    <row r="80" spans="1:6">
      <c r="A80" s="57" t="s">
        <v>218</v>
      </c>
      <c r="B80" s="57" t="s">
        <v>145</v>
      </c>
      <c r="C80" s="58">
        <v>0</v>
      </c>
      <c r="D80" s="58">
        <v>113</v>
      </c>
      <c r="E80" s="58">
        <v>113</v>
      </c>
      <c r="F80" s="58">
        <v>0</v>
      </c>
    </row>
    <row r="81" spans="1:6">
      <c r="A81" s="57" t="s">
        <v>219</v>
      </c>
      <c r="B81" s="57" t="s">
        <v>220</v>
      </c>
      <c r="C81" s="58">
        <v>0</v>
      </c>
      <c r="D81" s="58">
        <v>65.2</v>
      </c>
      <c r="E81" s="58">
        <v>65.2</v>
      </c>
      <c r="F81" s="58">
        <v>0</v>
      </c>
    </row>
    <row r="82" spans="1:6">
      <c r="A82" s="57" t="s">
        <v>221</v>
      </c>
      <c r="B82" s="57" t="s">
        <v>222</v>
      </c>
      <c r="C82" s="58">
        <v>0</v>
      </c>
      <c r="D82" s="58">
        <v>496</v>
      </c>
      <c r="E82" s="58">
        <v>496</v>
      </c>
      <c r="F82" s="58">
        <v>0</v>
      </c>
    </row>
    <row r="83" spans="1:6">
      <c r="A83" s="57" t="s">
        <v>223</v>
      </c>
      <c r="B83" s="57" t="s">
        <v>224</v>
      </c>
      <c r="C83" s="58">
        <v>-46265.75</v>
      </c>
      <c r="D83" s="58">
        <v>0</v>
      </c>
      <c r="E83" s="58">
        <v>5798.15</v>
      </c>
      <c r="F83" s="58">
        <v>-52063.9</v>
      </c>
    </row>
    <row r="84" spans="1:6">
      <c r="A84" s="57" t="s">
        <v>225</v>
      </c>
      <c r="B84" s="57" t="s">
        <v>226</v>
      </c>
      <c r="C84" s="58">
        <v>-46265.75</v>
      </c>
      <c r="D84" s="58">
        <v>0</v>
      </c>
      <c r="E84" s="58">
        <v>5798.15</v>
      </c>
      <c r="F84" s="58">
        <v>-52063.9</v>
      </c>
    </row>
    <row r="85" spans="1:6">
      <c r="A85" s="57" t="s">
        <v>227</v>
      </c>
      <c r="B85" s="57" t="s">
        <v>228</v>
      </c>
      <c r="C85" s="58">
        <v>-46265.75</v>
      </c>
      <c r="D85" s="58">
        <v>0</v>
      </c>
      <c r="E85" s="58">
        <v>5798.15</v>
      </c>
      <c r="F85" s="58">
        <v>-52063.9</v>
      </c>
    </row>
    <row r="86" spans="1:6">
      <c r="A86" s="57" t="s">
        <v>229</v>
      </c>
      <c r="B86" s="57" t="s">
        <v>230</v>
      </c>
      <c r="C86" s="58">
        <v>-46265.75</v>
      </c>
      <c r="D86" s="58">
        <v>0</v>
      </c>
      <c r="E86" s="58">
        <v>5798.15</v>
      </c>
      <c r="F86" s="58">
        <v>-52063.9</v>
      </c>
    </row>
    <row r="87" spans="1:6">
      <c r="A87" s="57" t="s">
        <v>231</v>
      </c>
      <c r="B87" s="57" t="s">
        <v>232</v>
      </c>
      <c r="C87" s="58">
        <v>-171.23</v>
      </c>
      <c r="D87" s="58">
        <v>87.39</v>
      </c>
      <c r="E87" s="58">
        <v>0</v>
      </c>
      <c r="F87" s="58">
        <v>-83.84</v>
      </c>
    </row>
    <row r="88" spans="1:6">
      <c r="A88" s="57" t="s">
        <v>233</v>
      </c>
      <c r="B88" s="57" t="s">
        <v>234</v>
      </c>
      <c r="C88" s="58">
        <v>-171.23</v>
      </c>
      <c r="D88" s="58">
        <v>87.39</v>
      </c>
      <c r="E88" s="58">
        <v>0</v>
      </c>
      <c r="F88" s="58">
        <v>-83.84</v>
      </c>
    </row>
    <row r="89" spans="1:6">
      <c r="A89" s="57" t="s">
        <v>235</v>
      </c>
      <c r="B89" s="57" t="s">
        <v>234</v>
      </c>
      <c r="C89" s="58">
        <v>-171.23</v>
      </c>
      <c r="D89" s="58">
        <v>87.39</v>
      </c>
      <c r="E89" s="58">
        <v>0</v>
      </c>
      <c r="F89" s="58">
        <v>-83.84</v>
      </c>
    </row>
    <row r="90" spans="1:6">
      <c r="A90" s="57" t="s">
        <v>236</v>
      </c>
      <c r="B90" s="57" t="s">
        <v>234</v>
      </c>
      <c r="C90" s="58">
        <v>-171.23</v>
      </c>
      <c r="D90" s="58">
        <v>87.39</v>
      </c>
      <c r="E90" s="58">
        <v>0</v>
      </c>
      <c r="F90" s="58">
        <v>-83.84</v>
      </c>
    </row>
    <row r="91" spans="1:6">
      <c r="A91" s="57" t="s">
        <v>238</v>
      </c>
      <c r="B91" s="57" t="s">
        <v>239</v>
      </c>
      <c r="C91" s="58">
        <v>-321844.21999999997</v>
      </c>
      <c r="D91" s="58">
        <v>0</v>
      </c>
      <c r="E91" s="58">
        <v>0</v>
      </c>
      <c r="F91" s="58">
        <v>-321844.21999999997</v>
      </c>
    </row>
    <row r="92" spans="1:6">
      <c r="A92" s="57" t="s">
        <v>240</v>
      </c>
      <c r="B92" s="57" t="s">
        <v>241</v>
      </c>
      <c r="C92" s="58">
        <v>-325176</v>
      </c>
      <c r="D92" s="58">
        <v>0</v>
      </c>
      <c r="E92" s="58">
        <v>0</v>
      </c>
      <c r="F92" s="58">
        <v>-325176</v>
      </c>
    </row>
    <row r="93" spans="1:6">
      <c r="A93" s="57" t="s">
        <v>242</v>
      </c>
      <c r="B93" s="57" t="s">
        <v>243</v>
      </c>
      <c r="C93" s="58">
        <v>-325176</v>
      </c>
      <c r="D93" s="58">
        <v>0</v>
      </c>
      <c r="E93" s="58">
        <v>0</v>
      </c>
      <c r="F93" s="58">
        <v>-325176</v>
      </c>
    </row>
    <row r="94" spans="1:6">
      <c r="A94" s="57" t="s">
        <v>244</v>
      </c>
      <c r="B94" s="57" t="s">
        <v>245</v>
      </c>
      <c r="C94" s="58">
        <v>-325000</v>
      </c>
      <c r="D94" s="58">
        <v>0</v>
      </c>
      <c r="E94" s="58">
        <v>0</v>
      </c>
      <c r="F94" s="58">
        <v>-325000</v>
      </c>
    </row>
    <row r="95" spans="1:6">
      <c r="A95" s="57" t="s">
        <v>246</v>
      </c>
      <c r="B95" s="57" t="s">
        <v>247</v>
      </c>
      <c r="C95" s="58">
        <v>-325000</v>
      </c>
      <c r="D95" s="58">
        <v>0</v>
      </c>
      <c r="E95" s="58">
        <v>0</v>
      </c>
      <c r="F95" s="58">
        <v>-325000</v>
      </c>
    </row>
    <row r="96" spans="1:6">
      <c r="A96" s="57" t="s">
        <v>248</v>
      </c>
      <c r="B96" s="57" t="s">
        <v>247</v>
      </c>
      <c r="C96" s="58">
        <v>-325000</v>
      </c>
      <c r="D96" s="58">
        <v>0</v>
      </c>
      <c r="E96" s="58">
        <v>0</v>
      </c>
      <c r="F96" s="58">
        <v>-325000</v>
      </c>
    </row>
    <row r="97" spans="1:6">
      <c r="A97" s="57" t="s">
        <v>249</v>
      </c>
      <c r="B97" s="57" t="s">
        <v>250</v>
      </c>
      <c r="C97" s="58">
        <v>-176</v>
      </c>
      <c r="D97" s="58">
        <v>0</v>
      </c>
      <c r="E97" s="58">
        <v>0</v>
      </c>
      <c r="F97" s="58">
        <v>-176</v>
      </c>
    </row>
    <row r="98" spans="1:6">
      <c r="A98" s="57" t="s">
        <v>251</v>
      </c>
      <c r="B98" s="57" t="s">
        <v>252</v>
      </c>
      <c r="C98" s="58">
        <v>-176</v>
      </c>
      <c r="D98" s="58">
        <v>0</v>
      </c>
      <c r="E98" s="58">
        <v>0</v>
      </c>
      <c r="F98" s="58">
        <v>-176</v>
      </c>
    </row>
    <row r="99" spans="1:6">
      <c r="A99" s="57" t="s">
        <v>253</v>
      </c>
      <c r="B99" s="57" t="s">
        <v>254</v>
      </c>
      <c r="C99" s="58">
        <v>-176</v>
      </c>
      <c r="D99" s="58">
        <v>0</v>
      </c>
      <c r="E99" s="58">
        <v>0</v>
      </c>
      <c r="F99" s="58">
        <v>-176</v>
      </c>
    </row>
    <row r="100" spans="1:6">
      <c r="A100" s="57" t="s">
        <v>255</v>
      </c>
      <c r="B100" s="57" t="s">
        <v>256</v>
      </c>
      <c r="C100" s="58">
        <v>-9171.14</v>
      </c>
      <c r="D100" s="58">
        <v>0</v>
      </c>
      <c r="E100" s="58">
        <v>0</v>
      </c>
      <c r="F100" s="58">
        <v>-9171.14</v>
      </c>
    </row>
    <row r="101" spans="1:6">
      <c r="A101" s="57" t="s">
        <v>257</v>
      </c>
      <c r="B101" s="57" t="s">
        <v>256</v>
      </c>
      <c r="C101" s="58">
        <v>-9171.14</v>
      </c>
      <c r="D101" s="58">
        <v>0</v>
      </c>
      <c r="E101" s="58">
        <v>0</v>
      </c>
      <c r="F101" s="58">
        <v>-9171.14</v>
      </c>
    </row>
    <row r="102" spans="1:6">
      <c r="A102" s="57" t="s">
        <v>258</v>
      </c>
      <c r="B102" s="57" t="s">
        <v>259</v>
      </c>
      <c r="C102" s="58">
        <v>-9171.14</v>
      </c>
      <c r="D102" s="58">
        <v>0</v>
      </c>
      <c r="E102" s="58">
        <v>0</v>
      </c>
      <c r="F102" s="58">
        <v>-9171.14</v>
      </c>
    </row>
    <row r="103" spans="1:6">
      <c r="A103" s="57" t="s">
        <v>260</v>
      </c>
      <c r="B103" s="57" t="s">
        <v>259</v>
      </c>
      <c r="C103" s="58">
        <v>-9171.14</v>
      </c>
      <c r="D103" s="58">
        <v>0</v>
      </c>
      <c r="E103" s="58">
        <v>0</v>
      </c>
      <c r="F103" s="58">
        <v>-9171.14</v>
      </c>
    </row>
    <row r="104" spans="1:6">
      <c r="A104" s="57" t="s">
        <v>261</v>
      </c>
      <c r="B104" s="57" t="s">
        <v>259</v>
      </c>
      <c r="C104" s="58">
        <v>-9171.14</v>
      </c>
      <c r="D104" s="58">
        <v>0</v>
      </c>
      <c r="E104" s="58">
        <v>0</v>
      </c>
      <c r="F104" s="58">
        <v>-9171.14</v>
      </c>
    </row>
    <row r="105" spans="1:6">
      <c r="A105" s="57" t="s">
        <v>262</v>
      </c>
      <c r="B105" s="57" t="s">
        <v>263</v>
      </c>
      <c r="C105" s="58">
        <v>12502.92</v>
      </c>
      <c r="D105" s="58">
        <v>0</v>
      </c>
      <c r="E105" s="58">
        <v>0</v>
      </c>
      <c r="F105" s="58">
        <v>12502.92</v>
      </c>
    </row>
    <row r="106" spans="1:6">
      <c r="A106" s="57" t="s">
        <v>264</v>
      </c>
      <c r="B106" s="57" t="s">
        <v>265</v>
      </c>
      <c r="C106" s="58">
        <v>12502.92</v>
      </c>
      <c r="D106" s="58">
        <v>0</v>
      </c>
      <c r="E106" s="58">
        <v>0</v>
      </c>
      <c r="F106" s="58">
        <v>12502.92</v>
      </c>
    </row>
    <row r="107" spans="1:6">
      <c r="A107" s="57" t="s">
        <v>266</v>
      </c>
      <c r="B107" s="57" t="s">
        <v>267</v>
      </c>
      <c r="C107" s="58">
        <v>-120911.26</v>
      </c>
      <c r="D107" s="58">
        <v>0</v>
      </c>
      <c r="E107" s="58">
        <v>0</v>
      </c>
      <c r="F107" s="58">
        <v>-120911.26</v>
      </c>
    </row>
    <row r="108" spans="1:6">
      <c r="A108" s="57" t="s">
        <v>268</v>
      </c>
      <c r="B108" s="57" t="s">
        <v>269</v>
      </c>
      <c r="C108" s="58">
        <v>-120911.26</v>
      </c>
      <c r="D108" s="58">
        <v>0</v>
      </c>
      <c r="E108" s="58">
        <v>0</v>
      </c>
      <c r="F108" s="58">
        <v>-120911.26</v>
      </c>
    </row>
    <row r="109" spans="1:6">
      <c r="A109" s="57" t="s">
        <v>270</v>
      </c>
      <c r="B109" s="57" t="s">
        <v>269</v>
      </c>
      <c r="C109" s="58">
        <v>-120911.26</v>
      </c>
      <c r="D109" s="58">
        <v>0</v>
      </c>
      <c r="E109" s="58">
        <v>0</v>
      </c>
      <c r="F109" s="58">
        <v>-120911.26</v>
      </c>
    </row>
    <row r="110" spans="1:6">
      <c r="A110" s="57" t="s">
        <v>271</v>
      </c>
      <c r="B110" s="57" t="s">
        <v>272</v>
      </c>
      <c r="C110" s="58">
        <v>133414.18</v>
      </c>
      <c r="D110" s="58">
        <v>0</v>
      </c>
      <c r="E110" s="58">
        <v>0</v>
      </c>
      <c r="F110" s="58">
        <v>133414.18</v>
      </c>
    </row>
    <row r="111" spans="1:6">
      <c r="A111" s="57" t="s">
        <v>273</v>
      </c>
      <c r="B111" s="57" t="s">
        <v>274</v>
      </c>
      <c r="C111" s="58">
        <v>133414.18</v>
      </c>
      <c r="D111" s="58">
        <v>0</v>
      </c>
      <c r="E111" s="58">
        <v>0</v>
      </c>
      <c r="F111" s="58">
        <v>133414.18</v>
      </c>
    </row>
    <row r="112" spans="1:6">
      <c r="A112" s="57" t="s">
        <v>275</v>
      </c>
      <c r="B112" s="57" t="s">
        <v>274</v>
      </c>
      <c r="C112" s="58">
        <v>133414.18</v>
      </c>
      <c r="D112" s="58">
        <v>0</v>
      </c>
      <c r="E112" s="58">
        <v>0</v>
      </c>
      <c r="F112" s="58">
        <v>133414.18</v>
      </c>
    </row>
    <row r="113" spans="1:6">
      <c r="A113" s="57" t="s">
        <v>276</v>
      </c>
      <c r="B113" s="57" t="s">
        <v>277</v>
      </c>
      <c r="C113" s="58">
        <v>30293.81</v>
      </c>
      <c r="D113" s="58">
        <v>6703.46</v>
      </c>
      <c r="E113" s="58">
        <v>0</v>
      </c>
      <c r="F113" s="58">
        <v>36997.269999999997</v>
      </c>
    </row>
    <row r="114" spans="1:6">
      <c r="A114" s="57" t="s">
        <v>278</v>
      </c>
      <c r="B114" s="57" t="s">
        <v>279</v>
      </c>
      <c r="C114" s="58">
        <v>29975.919999999998</v>
      </c>
      <c r="D114" s="58">
        <v>6475.32</v>
      </c>
      <c r="E114" s="58">
        <v>0</v>
      </c>
      <c r="F114" s="58">
        <v>36451.24</v>
      </c>
    </row>
    <row r="115" spans="1:6">
      <c r="A115" s="57" t="s">
        <v>280</v>
      </c>
      <c r="B115" s="57" t="s">
        <v>281</v>
      </c>
      <c r="C115" s="58">
        <v>1017</v>
      </c>
      <c r="D115" s="58">
        <v>339</v>
      </c>
      <c r="E115" s="58">
        <v>0</v>
      </c>
      <c r="F115" s="58">
        <v>1356</v>
      </c>
    </row>
    <row r="116" spans="1:6">
      <c r="A116" s="57" t="s">
        <v>282</v>
      </c>
      <c r="B116" s="57" t="s">
        <v>283</v>
      </c>
      <c r="C116" s="58">
        <v>1017</v>
      </c>
      <c r="D116" s="58">
        <v>339</v>
      </c>
      <c r="E116" s="58">
        <v>0</v>
      </c>
      <c r="F116" s="58">
        <v>1356</v>
      </c>
    </row>
    <row r="117" spans="1:6">
      <c r="A117" s="57" t="s">
        <v>284</v>
      </c>
      <c r="B117" s="57" t="s">
        <v>285</v>
      </c>
      <c r="C117" s="58">
        <v>1017</v>
      </c>
      <c r="D117" s="58">
        <v>339</v>
      </c>
      <c r="E117" s="58">
        <v>0</v>
      </c>
      <c r="F117" s="58">
        <v>1356</v>
      </c>
    </row>
    <row r="118" spans="1:6">
      <c r="A118" s="57" t="s">
        <v>286</v>
      </c>
      <c r="B118" s="57" t="s">
        <v>287</v>
      </c>
      <c r="C118" s="58">
        <v>1017</v>
      </c>
      <c r="D118" s="58">
        <v>339</v>
      </c>
      <c r="E118" s="58">
        <v>0</v>
      </c>
      <c r="F118" s="58">
        <v>1356</v>
      </c>
    </row>
    <row r="119" spans="1:6">
      <c r="A119" s="57" t="s">
        <v>298</v>
      </c>
      <c r="B119" s="57" t="s">
        <v>299</v>
      </c>
      <c r="C119" s="59">
        <v>28911.32</v>
      </c>
      <c r="D119" s="59">
        <v>6124.42</v>
      </c>
      <c r="E119" s="59">
        <v>0</v>
      </c>
      <c r="F119" s="59">
        <v>35035.74</v>
      </c>
    </row>
    <row r="120" spans="1:6">
      <c r="A120" s="57" t="s">
        <v>300</v>
      </c>
      <c r="B120" s="57" t="s">
        <v>301</v>
      </c>
      <c r="C120" s="58">
        <v>11675.4</v>
      </c>
      <c r="D120" s="58">
        <v>3530.63</v>
      </c>
      <c r="E120" s="58">
        <v>0</v>
      </c>
      <c r="F120" s="58">
        <v>15206.03</v>
      </c>
    </row>
    <row r="121" spans="1:6">
      <c r="A121" s="57" t="s">
        <v>302</v>
      </c>
      <c r="B121" s="57" t="s">
        <v>303</v>
      </c>
      <c r="C121" s="58">
        <v>8640</v>
      </c>
      <c r="D121" s="58">
        <v>2400</v>
      </c>
      <c r="E121" s="58">
        <v>0</v>
      </c>
      <c r="F121" s="58">
        <v>11040</v>
      </c>
    </row>
    <row r="122" spans="1:6">
      <c r="A122" s="57" t="s">
        <v>304</v>
      </c>
      <c r="B122" s="57" t="s">
        <v>303</v>
      </c>
      <c r="C122" s="58">
        <v>8640</v>
      </c>
      <c r="D122" s="58">
        <v>2400</v>
      </c>
      <c r="E122" s="58">
        <v>0</v>
      </c>
      <c r="F122" s="58">
        <v>11040</v>
      </c>
    </row>
    <row r="123" spans="1:6">
      <c r="A123" s="57" t="s">
        <v>305</v>
      </c>
      <c r="B123" s="57" t="s">
        <v>293</v>
      </c>
      <c r="C123" s="58">
        <v>872.72</v>
      </c>
      <c r="D123" s="58">
        <v>218.19</v>
      </c>
      <c r="E123" s="58">
        <v>0</v>
      </c>
      <c r="F123" s="58">
        <v>1090.9100000000001</v>
      </c>
    </row>
    <row r="124" spans="1:6">
      <c r="A124" s="57" t="s">
        <v>306</v>
      </c>
      <c r="B124" s="57" t="s">
        <v>293</v>
      </c>
      <c r="C124" s="58">
        <v>872.72</v>
      </c>
      <c r="D124" s="58">
        <v>218.19</v>
      </c>
      <c r="E124" s="58">
        <v>0</v>
      </c>
      <c r="F124" s="58">
        <v>1090.9100000000001</v>
      </c>
    </row>
    <row r="125" spans="1:6">
      <c r="A125" s="57" t="s">
        <v>307</v>
      </c>
      <c r="B125" s="57" t="s">
        <v>122</v>
      </c>
      <c r="C125" s="58">
        <v>423.27</v>
      </c>
      <c r="D125" s="58">
        <v>68.72</v>
      </c>
      <c r="E125" s="58">
        <v>0</v>
      </c>
      <c r="F125" s="58">
        <v>491.99</v>
      </c>
    </row>
    <row r="126" spans="1:6">
      <c r="A126" s="57" t="s">
        <v>308</v>
      </c>
      <c r="B126" s="57" t="s">
        <v>122</v>
      </c>
      <c r="C126" s="58">
        <v>423.27</v>
      </c>
      <c r="D126" s="58">
        <v>68.72</v>
      </c>
      <c r="E126" s="58">
        <v>0</v>
      </c>
      <c r="F126" s="58">
        <v>491.99</v>
      </c>
    </row>
    <row r="127" spans="1:6">
      <c r="A127" s="57" t="s">
        <v>309</v>
      </c>
      <c r="B127" s="57" t="s">
        <v>294</v>
      </c>
      <c r="C127" s="58">
        <v>0</v>
      </c>
      <c r="D127" s="58">
        <v>270</v>
      </c>
      <c r="E127" s="58">
        <v>0</v>
      </c>
      <c r="F127" s="58">
        <v>270</v>
      </c>
    </row>
    <row r="128" spans="1:6">
      <c r="A128" s="57" t="s">
        <v>310</v>
      </c>
      <c r="B128" s="57" t="s">
        <v>294</v>
      </c>
      <c r="C128" s="58">
        <v>0</v>
      </c>
      <c r="D128" s="58">
        <v>270</v>
      </c>
      <c r="E128" s="58">
        <v>0</v>
      </c>
      <c r="F128" s="58">
        <v>270</v>
      </c>
    </row>
    <row r="129" spans="1:6">
      <c r="A129" s="57" t="s">
        <v>311</v>
      </c>
      <c r="B129" s="57" t="s">
        <v>295</v>
      </c>
      <c r="C129" s="58">
        <v>872.72</v>
      </c>
      <c r="D129" s="58">
        <v>218.19</v>
      </c>
      <c r="E129" s="58">
        <v>0</v>
      </c>
      <c r="F129" s="58">
        <v>1090.9100000000001</v>
      </c>
    </row>
    <row r="130" spans="1:6">
      <c r="A130" s="57" t="s">
        <v>312</v>
      </c>
      <c r="B130" s="57" t="s">
        <v>295</v>
      </c>
      <c r="C130" s="58">
        <v>872.72</v>
      </c>
      <c r="D130" s="58">
        <v>218.19</v>
      </c>
      <c r="E130" s="58">
        <v>0</v>
      </c>
      <c r="F130" s="58">
        <v>1090.9100000000001</v>
      </c>
    </row>
    <row r="131" spans="1:6">
      <c r="A131" s="57" t="s">
        <v>313</v>
      </c>
      <c r="B131" s="57" t="s">
        <v>296</v>
      </c>
      <c r="C131" s="58">
        <v>665.04</v>
      </c>
      <c r="D131" s="58">
        <v>355.53</v>
      </c>
      <c r="E131" s="58">
        <v>0</v>
      </c>
      <c r="F131" s="58">
        <v>1020.57</v>
      </c>
    </row>
    <row r="132" spans="1:6">
      <c r="A132" s="57" t="s">
        <v>314</v>
      </c>
      <c r="B132" s="57" t="s">
        <v>209</v>
      </c>
      <c r="C132" s="58">
        <v>292.95999999999998</v>
      </c>
      <c r="D132" s="58">
        <v>150</v>
      </c>
      <c r="E132" s="58">
        <v>0</v>
      </c>
      <c r="F132" s="58">
        <v>442.96</v>
      </c>
    </row>
    <row r="133" spans="1:6">
      <c r="A133" s="57" t="s">
        <v>315</v>
      </c>
      <c r="B133" s="57" t="s">
        <v>316</v>
      </c>
      <c r="C133" s="58">
        <v>372.08</v>
      </c>
      <c r="D133" s="58">
        <v>205.53</v>
      </c>
      <c r="E133" s="58">
        <v>0</v>
      </c>
      <c r="F133" s="58">
        <v>577.61</v>
      </c>
    </row>
    <row r="134" spans="1:6">
      <c r="A134" s="57" t="s">
        <v>317</v>
      </c>
      <c r="B134" s="57" t="s">
        <v>176</v>
      </c>
      <c r="C134" s="58">
        <v>201.65</v>
      </c>
      <c r="D134" s="58">
        <v>0</v>
      </c>
      <c r="E134" s="58">
        <v>0</v>
      </c>
      <c r="F134" s="58">
        <v>201.65</v>
      </c>
    </row>
    <row r="135" spans="1:6">
      <c r="A135" s="57" t="s">
        <v>318</v>
      </c>
      <c r="B135" s="57" t="s">
        <v>176</v>
      </c>
      <c r="C135" s="58">
        <v>201.65</v>
      </c>
      <c r="D135" s="58">
        <v>0</v>
      </c>
      <c r="E135" s="58">
        <v>0</v>
      </c>
      <c r="F135" s="58">
        <v>201.65</v>
      </c>
    </row>
    <row r="136" spans="1:6">
      <c r="A136" s="57" t="s">
        <v>319</v>
      </c>
      <c r="B136" s="57" t="s">
        <v>320</v>
      </c>
      <c r="C136" s="58">
        <v>14713.97</v>
      </c>
      <c r="D136" s="58">
        <v>2367.79</v>
      </c>
      <c r="E136" s="58">
        <v>0</v>
      </c>
      <c r="F136" s="58">
        <v>17081.759999999998</v>
      </c>
    </row>
    <row r="137" spans="1:6">
      <c r="A137" s="57" t="s">
        <v>321</v>
      </c>
      <c r="B137" s="57" t="s">
        <v>288</v>
      </c>
      <c r="C137" s="58">
        <v>2152.35</v>
      </c>
      <c r="D137" s="58">
        <v>693.95</v>
      </c>
      <c r="E137" s="58">
        <v>0</v>
      </c>
      <c r="F137" s="58">
        <v>2846.3</v>
      </c>
    </row>
    <row r="138" spans="1:6">
      <c r="A138" s="57" t="s">
        <v>322</v>
      </c>
      <c r="B138" s="57" t="s">
        <v>288</v>
      </c>
      <c r="C138" s="58">
        <v>344.35</v>
      </c>
      <c r="D138" s="58">
        <v>241.95</v>
      </c>
      <c r="E138" s="58">
        <v>0</v>
      </c>
      <c r="F138" s="58">
        <v>586.29999999999995</v>
      </c>
    </row>
    <row r="139" spans="1:6">
      <c r="A139" s="57" t="s">
        <v>323</v>
      </c>
      <c r="B139" s="57" t="s">
        <v>324</v>
      </c>
      <c r="C139" s="58">
        <v>1808</v>
      </c>
      <c r="D139" s="58">
        <v>452</v>
      </c>
      <c r="E139" s="58">
        <v>0</v>
      </c>
      <c r="F139" s="58">
        <v>2260</v>
      </c>
    </row>
    <row r="140" spans="1:6">
      <c r="A140" s="57" t="s">
        <v>325</v>
      </c>
      <c r="B140" s="57" t="s">
        <v>289</v>
      </c>
      <c r="C140" s="58">
        <v>881.4</v>
      </c>
      <c r="D140" s="58">
        <v>113</v>
      </c>
      <c r="E140" s="58">
        <v>0</v>
      </c>
      <c r="F140" s="58">
        <v>994.4</v>
      </c>
    </row>
    <row r="141" spans="1:6">
      <c r="A141" s="57" t="s">
        <v>326</v>
      </c>
      <c r="B141" s="57" t="s">
        <v>327</v>
      </c>
      <c r="C141" s="58">
        <v>881.4</v>
      </c>
      <c r="D141" s="58">
        <v>113</v>
      </c>
      <c r="E141" s="58">
        <v>0</v>
      </c>
      <c r="F141" s="58">
        <v>994.4</v>
      </c>
    </row>
    <row r="142" spans="1:6">
      <c r="A142" s="57" t="s">
        <v>328</v>
      </c>
      <c r="B142" s="57" t="s">
        <v>290</v>
      </c>
      <c r="C142" s="58">
        <v>1400</v>
      </c>
      <c r="D142" s="58">
        <v>590</v>
      </c>
      <c r="E142" s="58">
        <v>0</v>
      </c>
      <c r="F142" s="58">
        <v>1990</v>
      </c>
    </row>
    <row r="143" spans="1:6">
      <c r="A143" s="57" t="s">
        <v>329</v>
      </c>
      <c r="B143" s="57" t="s">
        <v>290</v>
      </c>
      <c r="C143" s="58">
        <v>1400</v>
      </c>
      <c r="D143" s="58">
        <v>590</v>
      </c>
      <c r="E143" s="58">
        <v>0</v>
      </c>
      <c r="F143" s="58">
        <v>1990</v>
      </c>
    </row>
    <row r="144" spans="1:6">
      <c r="A144" s="57" t="s">
        <v>330</v>
      </c>
      <c r="B144" s="57" t="s">
        <v>291</v>
      </c>
      <c r="C144" s="58">
        <v>1924.26</v>
      </c>
      <c r="D144" s="58">
        <v>65.2</v>
      </c>
      <c r="E144" s="58">
        <v>0</v>
      </c>
      <c r="F144" s="58">
        <v>1989.46</v>
      </c>
    </row>
    <row r="145" spans="1:6">
      <c r="A145" s="57" t="s">
        <v>331</v>
      </c>
      <c r="B145" s="57" t="s">
        <v>332</v>
      </c>
      <c r="C145" s="58">
        <v>520.79999999999995</v>
      </c>
      <c r="D145" s="58">
        <v>65.2</v>
      </c>
      <c r="E145" s="58">
        <v>0</v>
      </c>
      <c r="F145" s="58">
        <v>586</v>
      </c>
    </row>
    <row r="146" spans="1:6">
      <c r="A146" s="57" t="s">
        <v>333</v>
      </c>
      <c r="B146" s="57" t="s">
        <v>334</v>
      </c>
      <c r="C146" s="58">
        <v>1403.46</v>
      </c>
      <c r="D146" s="58">
        <v>0</v>
      </c>
      <c r="E146" s="58">
        <v>0</v>
      </c>
      <c r="F146" s="58">
        <v>1403.46</v>
      </c>
    </row>
    <row r="147" spans="1:6">
      <c r="A147" s="57" t="s">
        <v>335</v>
      </c>
      <c r="B147" s="57" t="s">
        <v>292</v>
      </c>
      <c r="C147" s="58">
        <v>8355.9599999999991</v>
      </c>
      <c r="D147" s="58">
        <v>905.64</v>
      </c>
      <c r="E147" s="58">
        <v>0</v>
      </c>
      <c r="F147" s="58">
        <v>9261.6</v>
      </c>
    </row>
    <row r="148" spans="1:6">
      <c r="A148" s="57" t="s">
        <v>336</v>
      </c>
      <c r="B148" s="57" t="s">
        <v>337</v>
      </c>
      <c r="C148" s="58">
        <v>1951.52</v>
      </c>
      <c r="D148" s="58">
        <v>0</v>
      </c>
      <c r="E148" s="58">
        <v>0</v>
      </c>
      <c r="F148" s="58">
        <v>1951.52</v>
      </c>
    </row>
    <row r="149" spans="1:6">
      <c r="A149" s="57" t="s">
        <v>338</v>
      </c>
      <c r="B149" s="57" t="s">
        <v>339</v>
      </c>
      <c r="C149" s="58">
        <v>1156.1600000000001</v>
      </c>
      <c r="D149" s="58">
        <v>305.04000000000002</v>
      </c>
      <c r="E149" s="58">
        <v>0</v>
      </c>
      <c r="F149" s="58">
        <v>1461.2</v>
      </c>
    </row>
    <row r="150" spans="1:6">
      <c r="A150" s="57" t="s">
        <v>340</v>
      </c>
      <c r="B150" s="57" t="s">
        <v>117</v>
      </c>
      <c r="C150" s="58">
        <v>2905.73</v>
      </c>
      <c r="D150" s="58">
        <v>0</v>
      </c>
      <c r="E150" s="58">
        <v>0</v>
      </c>
      <c r="F150" s="58">
        <v>2905.73</v>
      </c>
    </row>
    <row r="151" spans="1:6">
      <c r="A151" s="57" t="s">
        <v>341</v>
      </c>
      <c r="B151" s="57" t="s">
        <v>342</v>
      </c>
      <c r="C151" s="58">
        <v>2342.5500000000002</v>
      </c>
      <c r="D151" s="58">
        <v>600.6</v>
      </c>
      <c r="E151" s="58">
        <v>0</v>
      </c>
      <c r="F151" s="58">
        <v>2943.15</v>
      </c>
    </row>
    <row r="152" spans="1:6">
      <c r="A152" s="57" t="s">
        <v>343</v>
      </c>
      <c r="B152" s="57" t="s">
        <v>344</v>
      </c>
      <c r="C152" s="58">
        <v>904</v>
      </c>
      <c r="D152" s="58">
        <v>226</v>
      </c>
      <c r="E152" s="58">
        <v>0</v>
      </c>
      <c r="F152" s="58">
        <v>1130</v>
      </c>
    </row>
    <row r="153" spans="1:6">
      <c r="A153" s="57" t="s">
        <v>345</v>
      </c>
      <c r="B153" s="57" t="s">
        <v>346</v>
      </c>
      <c r="C153" s="58">
        <v>904</v>
      </c>
      <c r="D153" s="58">
        <v>226</v>
      </c>
      <c r="E153" s="58">
        <v>0</v>
      </c>
      <c r="F153" s="58">
        <v>1130</v>
      </c>
    </row>
    <row r="154" spans="1:6">
      <c r="A154" s="57" t="s">
        <v>347</v>
      </c>
      <c r="B154" s="57" t="s">
        <v>346</v>
      </c>
      <c r="C154" s="58">
        <v>904</v>
      </c>
      <c r="D154" s="58">
        <v>226</v>
      </c>
      <c r="E154" s="58">
        <v>0</v>
      </c>
      <c r="F154" s="58">
        <v>1130</v>
      </c>
    </row>
    <row r="155" spans="1:6">
      <c r="A155" s="57" t="s">
        <v>348</v>
      </c>
      <c r="B155" s="57" t="s">
        <v>349</v>
      </c>
      <c r="C155" s="58">
        <v>1617.95</v>
      </c>
      <c r="D155" s="58">
        <v>0</v>
      </c>
      <c r="E155" s="58">
        <v>0</v>
      </c>
      <c r="F155" s="58">
        <v>1617.95</v>
      </c>
    </row>
    <row r="156" spans="1:6">
      <c r="A156" s="57" t="s">
        <v>350</v>
      </c>
      <c r="B156" s="57" t="s">
        <v>297</v>
      </c>
      <c r="C156" s="58">
        <v>1617.95</v>
      </c>
      <c r="D156" s="58">
        <v>0</v>
      </c>
      <c r="E156" s="58">
        <v>0</v>
      </c>
      <c r="F156" s="58">
        <v>1617.95</v>
      </c>
    </row>
    <row r="157" spans="1:6">
      <c r="A157" s="57" t="s">
        <v>351</v>
      </c>
      <c r="B157" s="57" t="s">
        <v>352</v>
      </c>
      <c r="C157" s="58">
        <v>1034.4000000000001</v>
      </c>
      <c r="D157" s="58">
        <v>0</v>
      </c>
      <c r="E157" s="58">
        <v>0</v>
      </c>
      <c r="F157" s="58">
        <v>1034.4000000000001</v>
      </c>
    </row>
    <row r="158" spans="1:6">
      <c r="A158" s="57" t="s">
        <v>353</v>
      </c>
      <c r="B158" s="57" t="s">
        <v>354</v>
      </c>
      <c r="C158" s="58">
        <v>583.54999999999995</v>
      </c>
      <c r="D158" s="58">
        <v>0</v>
      </c>
      <c r="E158" s="58">
        <v>0</v>
      </c>
      <c r="F158" s="58">
        <v>583.54999999999995</v>
      </c>
    </row>
    <row r="159" spans="1:6">
      <c r="A159" s="57" t="s">
        <v>355</v>
      </c>
      <c r="B159" s="57" t="s">
        <v>356</v>
      </c>
      <c r="C159" s="59">
        <v>47.6</v>
      </c>
      <c r="D159" s="59">
        <v>11.9</v>
      </c>
      <c r="E159" s="59">
        <v>0</v>
      </c>
      <c r="F159" s="59">
        <v>59.5</v>
      </c>
    </row>
    <row r="160" spans="1:6">
      <c r="A160" s="57" t="s">
        <v>357</v>
      </c>
      <c r="B160" s="57" t="s">
        <v>358</v>
      </c>
      <c r="C160" s="58">
        <v>47.6</v>
      </c>
      <c r="D160" s="58">
        <v>11.9</v>
      </c>
      <c r="E160" s="58">
        <v>0</v>
      </c>
      <c r="F160" s="58">
        <v>59.5</v>
      </c>
    </row>
    <row r="161" spans="1:6">
      <c r="A161" s="57" t="s">
        <v>359</v>
      </c>
      <c r="B161" s="57" t="s">
        <v>360</v>
      </c>
      <c r="C161" s="58">
        <v>47.6</v>
      </c>
      <c r="D161" s="58">
        <v>11.9</v>
      </c>
      <c r="E161" s="58">
        <v>0</v>
      </c>
      <c r="F161" s="58">
        <v>59.5</v>
      </c>
    </row>
    <row r="162" spans="1:6">
      <c r="A162" s="57" t="s">
        <v>361</v>
      </c>
      <c r="B162" s="57" t="s">
        <v>362</v>
      </c>
      <c r="C162" s="58">
        <v>47.6</v>
      </c>
      <c r="D162" s="58">
        <v>11.9</v>
      </c>
      <c r="E162" s="58">
        <v>0</v>
      </c>
      <c r="F162" s="58">
        <v>59.5</v>
      </c>
    </row>
    <row r="163" spans="1:6">
      <c r="A163" s="57" t="s">
        <v>363</v>
      </c>
      <c r="B163" s="57" t="s">
        <v>237</v>
      </c>
      <c r="C163" s="59">
        <v>317.89</v>
      </c>
      <c r="D163" s="59">
        <v>228.14</v>
      </c>
      <c r="E163" s="59">
        <v>0</v>
      </c>
      <c r="F163" s="59">
        <v>546.03</v>
      </c>
    </row>
    <row r="164" spans="1:6">
      <c r="A164" s="57" t="s">
        <v>364</v>
      </c>
      <c r="B164" s="57" t="s">
        <v>237</v>
      </c>
      <c r="C164" s="58">
        <v>317.89</v>
      </c>
      <c r="D164" s="58">
        <v>228.14</v>
      </c>
      <c r="E164" s="58">
        <v>0</v>
      </c>
      <c r="F164" s="58">
        <v>546.03</v>
      </c>
    </row>
    <row r="165" spans="1:6">
      <c r="A165" s="57" t="s">
        <v>365</v>
      </c>
      <c r="B165" s="57" t="s">
        <v>237</v>
      </c>
      <c r="C165" s="58">
        <v>317.89</v>
      </c>
      <c r="D165" s="58">
        <v>228.14</v>
      </c>
      <c r="E165" s="58">
        <v>0</v>
      </c>
      <c r="F165" s="58">
        <v>546.03</v>
      </c>
    </row>
    <row r="166" spans="1:6">
      <c r="A166" s="57" t="s">
        <v>366</v>
      </c>
      <c r="B166" s="57" t="s">
        <v>237</v>
      </c>
      <c r="C166" s="58">
        <v>317.89</v>
      </c>
      <c r="D166" s="58">
        <v>228.14</v>
      </c>
      <c r="E166" s="58">
        <v>0</v>
      </c>
      <c r="F166" s="58">
        <v>546.03</v>
      </c>
    </row>
    <row r="167" spans="1:6">
      <c r="A167" s="57" t="s">
        <v>367</v>
      </c>
      <c r="B167" s="57" t="s">
        <v>368</v>
      </c>
      <c r="C167" s="58">
        <v>317.89</v>
      </c>
      <c r="D167" s="58">
        <v>228.14</v>
      </c>
      <c r="E167" s="58">
        <v>0</v>
      </c>
      <c r="F167" s="58">
        <v>546.03</v>
      </c>
    </row>
    <row r="168" spans="1:6">
      <c r="A168" s="57" t="s">
        <v>369</v>
      </c>
      <c r="B168" s="57" t="s">
        <v>370</v>
      </c>
      <c r="C168" s="58">
        <v>-44081.5</v>
      </c>
      <c r="D168" s="58">
        <v>0</v>
      </c>
      <c r="E168" s="58">
        <v>4562.71</v>
      </c>
      <c r="F168" s="58">
        <v>-48644.21</v>
      </c>
    </row>
    <row r="169" spans="1:6">
      <c r="A169" s="57" t="s">
        <v>371</v>
      </c>
      <c r="B169" s="57" t="s">
        <v>372</v>
      </c>
      <c r="C169" s="58">
        <v>-37000</v>
      </c>
      <c r="D169" s="58">
        <v>0</v>
      </c>
      <c r="E169" s="58">
        <v>0</v>
      </c>
      <c r="F169" s="58">
        <v>-37000</v>
      </c>
    </row>
    <row r="170" spans="1:6">
      <c r="A170" s="57" t="s">
        <v>373</v>
      </c>
      <c r="B170" s="57" t="s">
        <v>374</v>
      </c>
      <c r="C170" s="58">
        <v>-37000</v>
      </c>
      <c r="D170" s="58">
        <v>0</v>
      </c>
      <c r="E170" s="58">
        <v>0</v>
      </c>
      <c r="F170" s="58">
        <v>-37000</v>
      </c>
    </row>
    <row r="171" spans="1:6">
      <c r="A171" s="57" t="s">
        <v>375</v>
      </c>
      <c r="B171" s="57" t="s">
        <v>376</v>
      </c>
      <c r="C171" s="58">
        <v>-37000</v>
      </c>
      <c r="D171" s="58">
        <v>0</v>
      </c>
      <c r="E171" s="58">
        <v>0</v>
      </c>
      <c r="F171" s="58">
        <v>-37000</v>
      </c>
    </row>
    <row r="172" spans="1:6">
      <c r="A172" s="57" t="s">
        <v>377</v>
      </c>
      <c r="B172" s="57" t="s">
        <v>378</v>
      </c>
      <c r="C172" s="58">
        <v>-29000</v>
      </c>
      <c r="D172" s="58">
        <v>0</v>
      </c>
      <c r="E172" s="58">
        <v>0</v>
      </c>
      <c r="F172" s="58">
        <v>-29000</v>
      </c>
    </row>
    <row r="173" spans="1:6">
      <c r="A173" s="57" t="s">
        <v>379</v>
      </c>
      <c r="B173" s="57" t="s">
        <v>380</v>
      </c>
      <c r="C173" s="58">
        <v>-9000</v>
      </c>
      <c r="D173" s="58">
        <v>0</v>
      </c>
      <c r="E173" s="58">
        <v>0</v>
      </c>
      <c r="F173" s="58">
        <v>-9000</v>
      </c>
    </row>
    <row r="174" spans="1:6">
      <c r="A174" s="57" t="s">
        <v>381</v>
      </c>
      <c r="B174" s="57" t="s">
        <v>86</v>
      </c>
      <c r="C174" s="58">
        <v>-10000</v>
      </c>
      <c r="D174" s="58">
        <v>0</v>
      </c>
      <c r="E174" s="58">
        <v>0</v>
      </c>
      <c r="F174" s="58">
        <v>-10000</v>
      </c>
    </row>
    <row r="175" spans="1:6">
      <c r="A175" s="57" t="s">
        <v>382</v>
      </c>
      <c r="B175" s="57" t="s">
        <v>87</v>
      </c>
      <c r="C175" s="58">
        <v>-10000</v>
      </c>
      <c r="D175" s="58">
        <v>0</v>
      </c>
      <c r="E175" s="58">
        <v>0</v>
      </c>
      <c r="F175" s="58">
        <v>-10000</v>
      </c>
    </row>
    <row r="176" spans="1:6">
      <c r="A176" s="57" t="s">
        <v>383</v>
      </c>
      <c r="B176" s="57" t="s">
        <v>384</v>
      </c>
      <c r="C176" s="58">
        <v>-8000</v>
      </c>
      <c r="D176" s="58">
        <v>0</v>
      </c>
      <c r="E176" s="58">
        <v>0</v>
      </c>
      <c r="F176" s="58">
        <v>-8000</v>
      </c>
    </row>
    <row r="177" spans="1:6">
      <c r="A177" s="57" t="s">
        <v>385</v>
      </c>
      <c r="B177" s="57" t="s">
        <v>88</v>
      </c>
      <c r="C177" s="58">
        <v>-8000</v>
      </c>
      <c r="D177" s="58">
        <v>0</v>
      </c>
      <c r="E177" s="58">
        <v>0</v>
      </c>
      <c r="F177" s="58">
        <v>-8000</v>
      </c>
    </row>
    <row r="178" spans="1:6">
      <c r="A178" s="57" t="s">
        <v>386</v>
      </c>
      <c r="B178" s="57" t="s">
        <v>387</v>
      </c>
      <c r="C178" s="58">
        <v>-7081.5</v>
      </c>
      <c r="D178" s="58">
        <v>0</v>
      </c>
      <c r="E178" s="58">
        <v>4562.71</v>
      </c>
      <c r="F178" s="58">
        <v>-11644.21</v>
      </c>
    </row>
    <row r="179" spans="1:6">
      <c r="A179" s="57" t="s">
        <v>388</v>
      </c>
      <c r="B179" s="57" t="s">
        <v>389</v>
      </c>
      <c r="C179" s="58">
        <v>-7081.5</v>
      </c>
      <c r="D179" s="58">
        <v>0</v>
      </c>
      <c r="E179" s="58">
        <v>4562.71</v>
      </c>
      <c r="F179" s="58">
        <v>-11644.21</v>
      </c>
    </row>
    <row r="180" spans="1:6">
      <c r="A180" s="57" t="s">
        <v>390</v>
      </c>
      <c r="B180" s="57" t="s">
        <v>391</v>
      </c>
      <c r="C180" s="58">
        <v>-7081.5</v>
      </c>
      <c r="D180" s="58">
        <v>0</v>
      </c>
      <c r="E180" s="58">
        <v>4562.71</v>
      </c>
      <c r="F180" s="58">
        <v>-11644.21</v>
      </c>
    </row>
    <row r="181" spans="1:6">
      <c r="A181" s="57" t="s">
        <v>392</v>
      </c>
      <c r="B181" s="57" t="s">
        <v>393</v>
      </c>
      <c r="C181" s="58">
        <v>-7081.5</v>
      </c>
      <c r="D181" s="58">
        <v>0</v>
      </c>
      <c r="E181" s="58">
        <v>4562.71</v>
      </c>
      <c r="F181" s="58">
        <v>-11644.21</v>
      </c>
    </row>
    <row r="182" spans="1:6">
      <c r="A182" s="57" t="s">
        <v>394</v>
      </c>
      <c r="B182" s="57" t="s">
        <v>395</v>
      </c>
      <c r="C182" s="58">
        <v>-2500</v>
      </c>
      <c r="D182" s="58">
        <v>0</v>
      </c>
      <c r="E182" s="58">
        <v>0</v>
      </c>
      <c r="F182" s="58">
        <v>-2500</v>
      </c>
    </row>
    <row r="183" spans="1:6">
      <c r="A183" s="57" t="s">
        <v>396</v>
      </c>
      <c r="B183" s="57" t="s">
        <v>397</v>
      </c>
      <c r="C183" s="58">
        <v>-4581.5</v>
      </c>
      <c r="D183" s="58">
        <v>0</v>
      </c>
      <c r="E183" s="58">
        <v>4562.71</v>
      </c>
      <c r="F183" s="58">
        <v>-9144.2099999999991</v>
      </c>
    </row>
    <row r="184" spans="1:6">
      <c r="A184" s="57" t="s">
        <v>398</v>
      </c>
      <c r="B184" s="57" t="s">
        <v>399</v>
      </c>
      <c r="C184" s="58">
        <v>114286</v>
      </c>
      <c r="D184" s="58">
        <v>0</v>
      </c>
      <c r="E184" s="58">
        <v>0</v>
      </c>
      <c r="F184" s="58">
        <v>114286</v>
      </c>
    </row>
    <row r="185" spans="1:6">
      <c r="A185" s="57" t="s">
        <v>400</v>
      </c>
      <c r="B185" s="57" t="s">
        <v>401</v>
      </c>
      <c r="C185" s="58">
        <v>114286</v>
      </c>
      <c r="D185" s="58">
        <v>0</v>
      </c>
      <c r="E185" s="58">
        <v>0</v>
      </c>
      <c r="F185" s="58">
        <v>114286</v>
      </c>
    </row>
    <row r="186" spans="1:6">
      <c r="A186" s="57" t="s">
        <v>402</v>
      </c>
      <c r="B186" s="57" t="s">
        <v>403</v>
      </c>
      <c r="C186" s="58">
        <v>114286</v>
      </c>
      <c r="D186" s="58">
        <v>0</v>
      </c>
      <c r="E186" s="58">
        <v>0</v>
      </c>
      <c r="F186" s="58">
        <v>114286</v>
      </c>
    </row>
    <row r="187" spans="1:6">
      <c r="A187" s="57" t="s">
        <v>404</v>
      </c>
      <c r="B187" s="57" t="s">
        <v>405</v>
      </c>
      <c r="C187" s="58">
        <v>114286</v>
      </c>
      <c r="D187" s="58">
        <v>0</v>
      </c>
      <c r="E187" s="58">
        <v>0</v>
      </c>
      <c r="F187" s="58">
        <v>114286</v>
      </c>
    </row>
    <row r="188" spans="1:6">
      <c r="A188" s="57" t="s">
        <v>406</v>
      </c>
      <c r="B188" s="57" t="s">
        <v>405</v>
      </c>
      <c r="C188" s="58">
        <v>114286</v>
      </c>
      <c r="D188" s="58">
        <v>0</v>
      </c>
      <c r="E188" s="58">
        <v>0</v>
      </c>
      <c r="F188" s="58">
        <v>114286</v>
      </c>
    </row>
    <row r="189" spans="1:6">
      <c r="A189" s="57" t="s">
        <v>407</v>
      </c>
      <c r="B189" s="57" t="s">
        <v>408</v>
      </c>
      <c r="C189" s="58">
        <v>114286</v>
      </c>
      <c r="D189" s="58">
        <v>0</v>
      </c>
      <c r="E189" s="58">
        <v>0</v>
      </c>
      <c r="F189" s="58">
        <v>114286</v>
      </c>
    </row>
    <row r="190" spans="1:6">
      <c r="A190" s="57" t="s">
        <v>409</v>
      </c>
      <c r="B190" s="57" t="s">
        <v>410</v>
      </c>
      <c r="C190" s="58">
        <v>-114286</v>
      </c>
      <c r="D190" s="58">
        <v>0</v>
      </c>
      <c r="E190" s="58">
        <v>0</v>
      </c>
      <c r="F190" s="58">
        <v>-114286</v>
      </c>
    </row>
    <row r="191" spans="1:6">
      <c r="A191" s="57" t="s">
        <v>411</v>
      </c>
      <c r="B191" s="57" t="s">
        <v>412</v>
      </c>
      <c r="C191" s="58">
        <v>-114286</v>
      </c>
      <c r="D191" s="58">
        <v>0</v>
      </c>
      <c r="E191" s="58">
        <v>0</v>
      </c>
      <c r="F191" s="58">
        <v>-114286</v>
      </c>
    </row>
    <row r="192" spans="1:6">
      <c r="A192" s="57" t="s">
        <v>413</v>
      </c>
      <c r="B192" s="57" t="s">
        <v>414</v>
      </c>
      <c r="C192" s="58">
        <v>-114286</v>
      </c>
      <c r="D192" s="58">
        <v>0</v>
      </c>
      <c r="E192" s="58">
        <v>0</v>
      </c>
      <c r="F192" s="58">
        <v>-114286</v>
      </c>
    </row>
    <row r="193" spans="1:6">
      <c r="A193" s="57" t="s">
        <v>415</v>
      </c>
      <c r="B193" s="57" t="s">
        <v>416</v>
      </c>
      <c r="C193" s="58">
        <v>-114286</v>
      </c>
      <c r="D193" s="58">
        <v>0</v>
      </c>
      <c r="E193" s="58">
        <v>0</v>
      </c>
      <c r="F193" s="58">
        <v>-114286</v>
      </c>
    </row>
    <row r="194" spans="1:6">
      <c r="A194" s="57" t="s">
        <v>417</v>
      </c>
      <c r="B194" s="57" t="s">
        <v>416</v>
      </c>
      <c r="C194" s="58">
        <v>-114286</v>
      </c>
      <c r="D194" s="58">
        <v>0</v>
      </c>
      <c r="E194" s="58">
        <v>0</v>
      </c>
      <c r="F194" s="58">
        <v>-114286</v>
      </c>
    </row>
    <row r="195" spans="1:6">
      <c r="A195" s="57" t="s">
        <v>418</v>
      </c>
      <c r="B195" s="57" t="s">
        <v>419</v>
      </c>
      <c r="C195" s="58">
        <v>-114286</v>
      </c>
      <c r="D195" s="58">
        <v>0</v>
      </c>
      <c r="E195" s="58">
        <v>0</v>
      </c>
      <c r="F195" s="58">
        <v>-114286</v>
      </c>
    </row>
    <row r="196" spans="1:6" ht="12.75" customHeight="1"/>
    <row r="197" spans="1:6" ht="12.75" customHeight="1"/>
    <row r="198" spans="1:6" ht="12.75" customHeight="1"/>
  </sheetData>
  <autoFilter ref="A1:F19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7" sqref="G27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Balance</vt:lpstr>
      <vt:lpstr>Edo de Resultados</vt:lpstr>
      <vt:lpstr>Hoja1</vt:lpstr>
      <vt:lpstr>Hoja2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2023-04-27T18:06:49Z</dcterms:modified>
</cp:coreProperties>
</file>