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Cierres Mensuales\FY2023\3. marzo 2023\Punto de Acta JD_marzo 2023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BG!$A$1:$D$63</definedName>
    <definedName name="_xlnm.Print_Area" localSheetId="1">ER!$B$1:$F$54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9" l="1"/>
  <c r="B16" i="19" l="1"/>
  <c r="D31" i="20"/>
  <c r="F43" i="20" l="1"/>
  <c r="F33" i="20" l="1"/>
  <c r="F23" i="20"/>
  <c r="F15" i="20"/>
  <c r="D48" i="19"/>
  <c r="D39" i="19"/>
  <c r="D33" i="19"/>
  <c r="D17" i="19"/>
  <c r="D12" i="19"/>
  <c r="F27" i="20" l="1"/>
  <c r="F35" i="20" s="1"/>
  <c r="F39" i="20" s="1"/>
  <c r="D43" i="19"/>
  <c r="D50" i="19" s="1"/>
  <c r="D22" i="19"/>
  <c r="B7" i="19"/>
  <c r="D33" i="20" l="1"/>
  <c r="D23" i="20" l="1"/>
  <c r="D15" i="20"/>
  <c r="B48" i="19"/>
  <c r="B39" i="19"/>
  <c r="B33" i="19"/>
  <c r="B17" i="19"/>
  <c r="B12" i="19"/>
  <c r="B43" i="19" l="1"/>
  <c r="B50" i="19" s="1"/>
  <c r="D27" i="20"/>
  <c r="D35" i="20" s="1"/>
  <c r="D39" i="20" s="1"/>
  <c r="D43" i="20" s="1"/>
  <c r="B22" i="19"/>
  <c r="B52" i="19" l="1"/>
</calcChain>
</file>

<file path=xl/sharedStrings.xml><?xml version="1.0" encoding="utf-8"?>
<sst xmlns="http://schemas.openxmlformats.org/spreadsheetml/2006/main" count="69" uniqueCount="65">
  <si>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</si>
  <si>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</si>
  <si>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</si>
  <si>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</si>
  <si>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</si>
  <si>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</si>
  <si>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</si>
  <si>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</si>
  <si>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</si>
  <si>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</si>
  <si>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</si>
  <si>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</si>
  <si>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</si>
  <si>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</si>
  <si>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</si>
  <si>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</si>
  <si>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</si>
  <si>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</si>
  <si>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</si>
  <si>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</si>
  <si>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</si>
  <si>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</si>
  <si>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</si>
  <si>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</si>
  <si>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</si>
  <si>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</si>
  <si>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</si>
  <si>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</si>
  <si>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</si>
  <si>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</si>
  <si>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</si>
  <si>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</si>
  <si>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</si>
  <si>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</si>
  <si>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</si>
  <si>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</si>
  <si>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</si>
  <si>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</si>
  <si>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</si>
  <si>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</si>
  <si>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</si>
  <si>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</si>
  <si>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</si>
  <si>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</si>
  <si>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</si>
  <si>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</si>
  <si>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</si>
  <si>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</si>
  <si>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</si>
  <si>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</si>
  <si>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</si>
  <si>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</si>
  <si>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</si>
  <si>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</si>
  <si>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</si>
  <si>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</si>
  <si>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</si>
  <si>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</si>
  <si>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</si>
  <si>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</si>
  <si>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</si>
  <si>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</si>
  <si>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Al 31 de marzo de 2023</t>
  </si>
  <si>
    <t>Del 01 de enero al 31 de marzo de 2023</t>
  </si>
  <si>
    <t>Otros Préstamos-Titularización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</si>
</sst>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52107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0</xdr:rowOff>
    </xdr:from>
    <xdr:to>
      <xdr:col>6</xdr:col>
      <xdr:colOff>14007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1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67.85546875" style="1" customWidth="1"/>
    <col min="2" max="2" width="18.42578125" style="2" customWidth="1"/>
    <col min="3" max="3" width="1.28515625" style="2" customWidth="1"/>
    <col min="4" max="4" width="18.42578125" style="1" hidden="1" customWidth="1"/>
    <col min="5" max="16384" width="11.42578125" style="1"/>
  </cols>
  <sheetData>
    <row r="1" spans="1:4" x14ac:dyDescent="0.25">
      <c r="A1" s="22" t="s">
        <v>1</v>
      </c>
      <c r="B1" s="22"/>
      <c r="C1" s="22"/>
      <c r="D1" s="22"/>
    </row>
    <row r="2" spans="1:4" x14ac:dyDescent="0.25">
      <c r="A2" s="22" t="s">
        <v>2</v>
      </c>
      <c r="B2" s="22"/>
      <c r="C2" s="22"/>
      <c r="D2" s="22"/>
    </row>
    <row r="3" spans="1:4" x14ac:dyDescent="0.25">
      <c r="A3" s="22" t="s">
        <v>62</v>
      </c>
      <c r="B3" s="22"/>
      <c r="C3" s="22"/>
      <c r="D3" s="22"/>
    </row>
    <row r="4" spans="1:4" x14ac:dyDescent="0.25">
      <c r="A4" s="23" t="s">
        <v>3</v>
      </c>
      <c r="B4" s="23"/>
      <c r="C4" s="23"/>
      <c r="D4" s="23"/>
    </row>
    <row r="5" spans="1:4" ht="7.5" customHeight="1" x14ac:dyDescent="0.25"/>
    <row r="6" spans="1:4" x14ac:dyDescent="0.25">
      <c r="A6" s="3" t="s">
        <v>0</v>
      </c>
    </row>
    <row r="7" spans="1:4" x14ac:dyDescent="0.25">
      <c r="A7" s="4" t="s">
        <v>53</v>
      </c>
      <c r="B7" s="5">
        <f>+ER!D6</f>
        <v>45016</v>
      </c>
      <c r="C7" s="19"/>
      <c r="D7" s="5">
        <v>44651</v>
      </c>
    </row>
    <row r="8" spans="1:4" x14ac:dyDescent="0.25">
      <c r="A8" s="1" t="s">
        <v>4</v>
      </c>
      <c r="B8" s="6">
        <v>219231.3</v>
      </c>
      <c r="C8" s="6"/>
      <c r="D8" s="6">
        <v>261427.5</v>
      </c>
    </row>
    <row r="9" spans="1:4" x14ac:dyDescent="0.25">
      <c r="A9" s="1" t="s">
        <v>5</v>
      </c>
      <c r="B9" s="6">
        <v>3658.6</v>
      </c>
      <c r="C9" s="6"/>
      <c r="D9" s="6">
        <v>5000</v>
      </c>
    </row>
    <row r="10" spans="1:4" x14ac:dyDescent="0.25">
      <c r="A10" s="1" t="s">
        <v>6</v>
      </c>
      <c r="B10" s="6">
        <v>173263</v>
      </c>
      <c r="C10" s="6"/>
      <c r="D10" s="6">
        <v>171893.1</v>
      </c>
    </row>
    <row r="11" spans="1:4" x14ac:dyDescent="0.25">
      <c r="A11" s="1" t="s">
        <v>48</v>
      </c>
      <c r="B11" s="7">
        <v>908172</v>
      </c>
      <c r="C11" s="6"/>
      <c r="D11" s="7">
        <v>848930.8</v>
      </c>
    </row>
    <row r="12" spans="1:4" x14ac:dyDescent="0.25">
      <c r="B12" s="8">
        <f>SUM(B8:B11)</f>
        <v>1304324.8999999999</v>
      </c>
      <c r="C12" s="17"/>
      <c r="D12" s="8">
        <f>SUM(D8:D11)</f>
        <v>1287251.3999999999</v>
      </c>
    </row>
    <row r="13" spans="1:4" ht="6.75" customHeight="1" x14ac:dyDescent="0.25">
      <c r="D13" s="2"/>
    </row>
    <row r="14" spans="1:4" x14ac:dyDescent="0.25">
      <c r="A14" s="4" t="s">
        <v>54</v>
      </c>
      <c r="D14" s="2"/>
    </row>
    <row r="15" spans="1:4" x14ac:dyDescent="0.25">
      <c r="A15" s="1" t="s">
        <v>49</v>
      </c>
      <c r="B15" s="6">
        <v>1748.9</v>
      </c>
      <c r="C15" s="6"/>
      <c r="D15" s="6">
        <v>6267.1</v>
      </c>
    </row>
    <row r="16" spans="1:4" x14ac:dyDescent="0.25">
      <c r="A16" s="1" t="s">
        <v>7</v>
      </c>
      <c r="B16" s="7">
        <f>33220-0.1</f>
        <v>33219.9</v>
      </c>
      <c r="C16" s="6"/>
      <c r="D16" s="7">
        <v>31402</v>
      </c>
    </row>
    <row r="17" spans="1:4" x14ac:dyDescent="0.25">
      <c r="B17" s="8">
        <f>+B15+B16</f>
        <v>34968.800000000003</v>
      </c>
      <c r="C17" s="17"/>
      <c r="D17" s="8">
        <f>+D15+D16</f>
        <v>37669.1</v>
      </c>
    </row>
    <row r="18" spans="1:4" ht="8.25" customHeight="1" x14ac:dyDescent="0.25">
      <c r="D18" s="2"/>
    </row>
    <row r="19" spans="1:4" x14ac:dyDescent="0.25">
      <c r="A19" s="4" t="s">
        <v>8</v>
      </c>
      <c r="D19" s="2"/>
    </row>
    <row r="20" spans="1:4" x14ac:dyDescent="0.25">
      <c r="A20" s="1" t="s">
        <v>50</v>
      </c>
      <c r="B20" s="6">
        <v>17404.763589999999</v>
      </c>
      <c r="C20" s="6"/>
      <c r="D20" s="6">
        <v>16023.8</v>
      </c>
    </row>
    <row r="21" spans="1:4" x14ac:dyDescent="0.25">
      <c r="D21" s="2"/>
    </row>
    <row r="22" spans="1:4" ht="15.75" thickBot="1" x14ac:dyDescent="0.3">
      <c r="A22" s="4" t="s">
        <v>9</v>
      </c>
      <c r="B22" s="10">
        <f>+B12+B17+B20</f>
        <v>1356698.4635900001</v>
      </c>
      <c r="C22" s="17"/>
      <c r="D22" s="10">
        <f>+D12+D17+D20</f>
        <v>1340944.3</v>
      </c>
    </row>
    <row r="23" spans="1:4" ht="10.5" customHeight="1" thickTop="1" x14ac:dyDescent="0.25">
      <c r="D23" s="2"/>
    </row>
    <row r="24" spans="1:4" x14ac:dyDescent="0.25">
      <c r="A24" s="3" t="s">
        <v>10</v>
      </c>
      <c r="D24" s="2"/>
    </row>
    <row r="25" spans="1:4" x14ac:dyDescent="0.25">
      <c r="A25" s="4" t="s">
        <v>11</v>
      </c>
      <c r="D25" s="2"/>
    </row>
    <row r="26" spans="1:4" x14ac:dyDescent="0.25">
      <c r="A26" s="1" t="s">
        <v>12</v>
      </c>
      <c r="B26" s="6">
        <v>1024183.5</v>
      </c>
      <c r="C26" s="6"/>
      <c r="D26" s="6">
        <v>1009057.3</v>
      </c>
    </row>
    <row r="27" spans="1:4" x14ac:dyDescent="0.25">
      <c r="A27" s="1" t="s">
        <v>13</v>
      </c>
      <c r="B27" s="6">
        <v>1617.1</v>
      </c>
      <c r="C27" s="6"/>
      <c r="D27" s="6">
        <v>4124.3</v>
      </c>
    </row>
    <row r="28" spans="1:4" x14ac:dyDescent="0.25">
      <c r="A28" s="1" t="s">
        <v>51</v>
      </c>
      <c r="B28" s="6">
        <v>106928.8</v>
      </c>
      <c r="C28" s="6"/>
      <c r="D28" s="6">
        <v>102885.3</v>
      </c>
    </row>
    <row r="29" spans="1:4" x14ac:dyDescent="0.25">
      <c r="A29" s="1" t="s">
        <v>43</v>
      </c>
      <c r="B29" s="6">
        <v>15218.5</v>
      </c>
      <c r="C29" s="6"/>
      <c r="D29" s="6">
        <v>41117.300000000003</v>
      </c>
    </row>
    <row r="30" spans="1:4" x14ac:dyDescent="0.25">
      <c r="A30" s="1" t="s">
        <v>64</v>
      </c>
      <c r="B30" s="6">
        <v>0</v>
      </c>
      <c r="C30" s="6"/>
      <c r="D30" s="6">
        <v>927.1</v>
      </c>
    </row>
    <row r="31" spans="1:4" x14ac:dyDescent="0.25">
      <c r="A31" s="1" t="s">
        <v>61</v>
      </c>
      <c r="B31" s="6">
        <v>33997</v>
      </c>
      <c r="C31" s="6"/>
      <c r="D31" s="6">
        <v>0</v>
      </c>
    </row>
    <row r="32" spans="1:4" x14ac:dyDescent="0.25">
      <c r="A32" s="1" t="s">
        <v>14</v>
      </c>
      <c r="B32" s="7">
        <v>7182.8</v>
      </c>
      <c r="C32" s="6"/>
      <c r="D32" s="7">
        <v>8620.7999999999993</v>
      </c>
    </row>
    <row r="33" spans="1:4" x14ac:dyDescent="0.25">
      <c r="B33" s="8">
        <f>SUM(B26:B32)</f>
        <v>1189127.7</v>
      </c>
      <c r="C33" s="17"/>
      <c r="D33" s="8">
        <f>SUM(D26:D32)</f>
        <v>1166732.1000000003</v>
      </c>
    </row>
    <row r="34" spans="1:4" ht="9.75" customHeight="1" x14ac:dyDescent="0.25">
      <c r="D34" s="2"/>
    </row>
    <row r="35" spans="1:4" x14ac:dyDescent="0.25">
      <c r="A35" s="4" t="s">
        <v>15</v>
      </c>
      <c r="D35" s="2"/>
    </row>
    <row r="36" spans="1:4" x14ac:dyDescent="0.25">
      <c r="A36" s="1" t="s">
        <v>16</v>
      </c>
      <c r="B36" s="6">
        <v>12934</v>
      </c>
      <c r="C36" s="6"/>
      <c r="D36" s="6">
        <v>14993.4</v>
      </c>
    </row>
    <row r="37" spans="1:4" x14ac:dyDescent="0.25">
      <c r="A37" s="1" t="s">
        <v>17</v>
      </c>
      <c r="B37" s="6">
        <v>3295</v>
      </c>
      <c r="C37" s="6"/>
      <c r="D37" s="6">
        <v>3532.7</v>
      </c>
    </row>
    <row r="38" spans="1:4" x14ac:dyDescent="0.25">
      <c r="A38" s="1" t="s">
        <v>14</v>
      </c>
      <c r="B38" s="7">
        <v>2692.7</v>
      </c>
      <c r="C38" s="6"/>
      <c r="D38" s="7">
        <v>3019.6</v>
      </c>
    </row>
    <row r="39" spans="1:4" x14ac:dyDescent="0.25">
      <c r="B39" s="9">
        <f>SUM(B36:B38)</f>
        <v>18921.7</v>
      </c>
      <c r="C39" s="20"/>
      <c r="D39" s="9">
        <f>SUM(D36:D38)</f>
        <v>21545.699999999997</v>
      </c>
    </row>
    <row r="40" spans="1:4" ht="10.5" customHeight="1" x14ac:dyDescent="0.25">
      <c r="A40" s="4"/>
      <c r="D40" s="2"/>
    </row>
    <row r="41" spans="1:4" x14ac:dyDescent="0.25">
      <c r="A41" s="4" t="s">
        <v>18</v>
      </c>
      <c r="B41" s="7">
        <v>30254.400000000001</v>
      </c>
      <c r="C41" s="6"/>
      <c r="D41" s="7">
        <v>30235.1</v>
      </c>
    </row>
    <row r="42" spans="1:4" x14ac:dyDescent="0.25">
      <c r="D42" s="2"/>
    </row>
    <row r="43" spans="1:4" x14ac:dyDescent="0.25">
      <c r="A43" s="4" t="s">
        <v>19</v>
      </c>
      <c r="B43" s="9">
        <f>+B33+B39+B41</f>
        <v>1238303.7999999998</v>
      </c>
      <c r="C43" s="20"/>
      <c r="D43" s="9">
        <f>+D33+D39+D41</f>
        <v>1218512.9000000004</v>
      </c>
    </row>
    <row r="44" spans="1:4" ht="6.75" customHeight="1" x14ac:dyDescent="0.25">
      <c r="D44" s="2"/>
    </row>
    <row r="45" spans="1:4" x14ac:dyDescent="0.25">
      <c r="A45" s="4" t="s">
        <v>20</v>
      </c>
      <c r="D45" s="2"/>
    </row>
    <row r="46" spans="1:4" x14ac:dyDescent="0.25">
      <c r="A46" s="1" t="s">
        <v>21</v>
      </c>
      <c r="B46" s="6">
        <v>70788.899999999994</v>
      </c>
      <c r="C46" s="6"/>
      <c r="D46" s="6">
        <v>70788.899999999994</v>
      </c>
    </row>
    <row r="47" spans="1:4" x14ac:dyDescent="0.25">
      <c r="A47" s="1" t="s">
        <v>22</v>
      </c>
      <c r="B47" s="7">
        <f>47605.9-0.1</f>
        <v>47605.8</v>
      </c>
      <c r="C47" s="6"/>
      <c r="D47" s="7">
        <v>51642.5</v>
      </c>
    </row>
    <row r="48" spans="1:4" x14ac:dyDescent="0.25">
      <c r="B48" s="9">
        <f>+B46+B47</f>
        <v>118394.7</v>
      </c>
      <c r="C48" s="20"/>
      <c r="D48" s="9">
        <f>+D46+D47</f>
        <v>122431.4</v>
      </c>
    </row>
    <row r="49" spans="1:4" ht="9.75" customHeight="1" x14ac:dyDescent="0.25">
      <c r="D49" s="2"/>
    </row>
    <row r="50" spans="1:4" ht="15.75" thickBot="1" x14ac:dyDescent="0.3">
      <c r="A50" s="4" t="s">
        <v>23</v>
      </c>
      <c r="B50" s="12">
        <f>+B43+B48</f>
        <v>1356698.4999999998</v>
      </c>
      <c r="C50" s="20"/>
      <c r="D50" s="12">
        <f>+D43+D48</f>
        <v>1340944.3000000003</v>
      </c>
    </row>
    <row r="51" spans="1:4" ht="15.75" thickTop="1" x14ac:dyDescent="0.25"/>
    <row r="52" spans="1:4" hidden="1" x14ac:dyDescent="0.25">
      <c r="B52" s="13">
        <f>+B22-B50</f>
        <v>-3.6409999709576368E-2</v>
      </c>
      <c r="C52" s="13"/>
    </row>
    <row r="53" spans="1:4" x14ac:dyDescent="0.25">
      <c r="B53" s="13"/>
      <c r="C53" s="13"/>
    </row>
    <row r="54" spans="1:4" x14ac:dyDescent="0.25">
      <c r="B54" s="13"/>
      <c r="C54" s="13"/>
    </row>
    <row r="55" spans="1:4" x14ac:dyDescent="0.25">
      <c r="B55" s="13"/>
      <c r="C55" s="13"/>
    </row>
    <row r="56" spans="1:4" x14ac:dyDescent="0.25">
      <c r="B56" s="13"/>
      <c r="C56" s="13"/>
    </row>
    <row r="57" spans="1:4" x14ac:dyDescent="0.25">
      <c r="B57" s="13"/>
      <c r="C57" s="13"/>
    </row>
    <row r="58" spans="1:4" x14ac:dyDescent="0.25">
      <c r="B58" s="13"/>
      <c r="C58" s="13"/>
    </row>
    <row r="60" spans="1:4" x14ac:dyDescent="0.25">
      <c r="A60" s="21" t="s">
        <v>55</v>
      </c>
      <c r="B60" s="21"/>
      <c r="C60" s="21"/>
      <c r="D60" s="21"/>
    </row>
    <row r="61" spans="1:4" x14ac:dyDescent="0.25">
      <c r="A61" s="21" t="s">
        <v>56</v>
      </c>
      <c r="B61" s="21"/>
      <c r="C61" s="21"/>
      <c r="D61" s="21"/>
    </row>
  </sheetData>
  <mergeCells count="6">
    <mergeCell ref="A61:D61"/>
    <mergeCell ref="A1:D1"/>
    <mergeCell ref="A2:D2"/>
    <mergeCell ref="A3:D3"/>
    <mergeCell ref="A4:D4"/>
    <mergeCell ref="A60:D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F56"/>
  <sheetViews>
    <sheetView zoomScaleNormal="100" workbookViewId="0">
      <selection activeCell="I33" sqref="I33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6" width="17" style="1" hidden="1" customWidth="1"/>
    <col min="7" max="16384" width="11.42578125" style="1"/>
  </cols>
  <sheetData>
    <row r="1" spans="2:6" ht="27" customHeight="1" x14ac:dyDescent="0.25">
      <c r="B1" s="22" t="s">
        <v>1</v>
      </c>
      <c r="C1" s="22"/>
      <c r="D1" s="22"/>
      <c r="E1" s="22"/>
      <c r="F1" s="22"/>
    </row>
    <row r="2" spans="2:6" x14ac:dyDescent="0.25">
      <c r="B2" s="22" t="s">
        <v>24</v>
      </c>
      <c r="C2" s="22"/>
      <c r="D2" s="22"/>
      <c r="E2" s="22"/>
      <c r="F2" s="22"/>
    </row>
    <row r="3" spans="2:6" x14ac:dyDescent="0.25">
      <c r="B3" s="22" t="s">
        <v>63</v>
      </c>
      <c r="C3" s="22"/>
      <c r="D3" s="22"/>
      <c r="E3" s="22"/>
      <c r="F3" s="22"/>
    </row>
    <row r="4" spans="2:6" x14ac:dyDescent="0.25">
      <c r="B4" s="23" t="s">
        <v>3</v>
      </c>
      <c r="C4" s="23"/>
      <c r="D4" s="23"/>
      <c r="E4" s="23"/>
      <c r="F4" s="23"/>
    </row>
    <row r="5" spans="2:6" x14ac:dyDescent="0.25">
      <c r="B5" s="14"/>
    </row>
    <row r="6" spans="2:6" x14ac:dyDescent="0.25">
      <c r="B6" s="4" t="s">
        <v>25</v>
      </c>
      <c r="D6" s="5">
        <v>45016</v>
      </c>
      <c r="F6" s="5">
        <v>44651</v>
      </c>
    </row>
    <row r="7" spans="2:6" x14ac:dyDescent="0.25">
      <c r="B7" s="1" t="s">
        <v>26</v>
      </c>
      <c r="D7" s="11">
        <v>21917.1</v>
      </c>
      <c r="F7" s="11">
        <v>20608</v>
      </c>
    </row>
    <row r="8" spans="2:6" x14ac:dyDescent="0.25">
      <c r="B8" s="1" t="s">
        <v>27</v>
      </c>
      <c r="D8" s="11">
        <v>3842.9</v>
      </c>
      <c r="F8" s="11">
        <v>4220.2</v>
      </c>
    </row>
    <row r="9" spans="2:6" x14ac:dyDescent="0.25">
      <c r="B9" s="1" t="s">
        <v>28</v>
      </c>
      <c r="D9" s="11">
        <v>3012.9</v>
      </c>
      <c r="F9" s="11">
        <v>2706.8</v>
      </c>
    </row>
    <row r="10" spans="2:6" x14ac:dyDescent="0.25">
      <c r="B10" s="1" t="s">
        <v>44</v>
      </c>
      <c r="D10" s="11">
        <v>113.6</v>
      </c>
      <c r="F10" s="11">
        <v>3.8</v>
      </c>
    </row>
    <row r="11" spans="2:6" x14ac:dyDescent="0.25">
      <c r="B11" s="1" t="s">
        <v>60</v>
      </c>
      <c r="D11" s="11">
        <v>62.1</v>
      </c>
      <c r="F11" s="11">
        <v>1.9</v>
      </c>
    </row>
    <row r="12" spans="2:6" x14ac:dyDescent="0.25">
      <c r="B12" s="1" t="s">
        <v>29</v>
      </c>
      <c r="D12" s="11">
        <v>730.5</v>
      </c>
      <c r="F12" s="11">
        <v>186.5</v>
      </c>
    </row>
    <row r="13" spans="2:6" x14ac:dyDescent="0.25">
      <c r="B13" s="1" t="s">
        <v>30</v>
      </c>
      <c r="D13" s="11">
        <v>438.6</v>
      </c>
      <c r="F13" s="11">
        <v>392</v>
      </c>
    </row>
    <row r="14" spans="2:6" x14ac:dyDescent="0.25">
      <c r="B14" s="1" t="s">
        <v>31</v>
      </c>
      <c r="D14" s="7">
        <v>2094.6</v>
      </c>
      <c r="F14" s="7">
        <v>1921.8</v>
      </c>
    </row>
    <row r="15" spans="2:6" x14ac:dyDescent="0.25">
      <c r="D15" s="8">
        <f>SUM(D7:D14)</f>
        <v>32212.299999999996</v>
      </c>
      <c r="F15" s="8">
        <f>SUM(F7:F14)</f>
        <v>30041</v>
      </c>
    </row>
    <row r="16" spans="2:6" ht="9" customHeight="1" x14ac:dyDescent="0.25"/>
    <row r="17" spans="2:6" x14ac:dyDescent="0.25">
      <c r="B17" s="4" t="s">
        <v>32</v>
      </c>
    </row>
    <row r="18" spans="2:6" x14ac:dyDescent="0.25">
      <c r="B18" s="1" t="s">
        <v>45</v>
      </c>
      <c r="D18" s="11">
        <v>5826</v>
      </c>
      <c r="F18" s="11">
        <v>5553.1</v>
      </c>
    </row>
    <row r="19" spans="2:6" x14ac:dyDescent="0.25">
      <c r="B19" s="1" t="s">
        <v>46</v>
      </c>
      <c r="D19" s="11">
        <v>3004.6</v>
      </c>
      <c r="F19" s="11">
        <v>2624.3</v>
      </c>
    </row>
    <row r="20" spans="2:6" x14ac:dyDescent="0.25">
      <c r="B20" s="1" t="s">
        <v>52</v>
      </c>
      <c r="D20" s="11">
        <v>517.29999999999995</v>
      </c>
      <c r="F20" s="11">
        <v>0</v>
      </c>
    </row>
    <row r="21" spans="2:6" hidden="1" x14ac:dyDescent="0.25">
      <c r="B21" s="1" t="s">
        <v>33</v>
      </c>
      <c r="D21" s="11"/>
      <c r="F21" s="11"/>
    </row>
    <row r="22" spans="2:6" x14ac:dyDescent="0.25">
      <c r="B22" s="1" t="s">
        <v>31</v>
      </c>
      <c r="D22" s="7">
        <v>3243.4</v>
      </c>
      <c r="F22" s="7">
        <v>2878.1</v>
      </c>
    </row>
    <row r="23" spans="2:6" x14ac:dyDescent="0.25">
      <c r="D23" s="8">
        <f>SUM(D18:D22)</f>
        <v>12591.3</v>
      </c>
      <c r="F23" s="8">
        <f>SUM(F18:F22)</f>
        <v>11055.5</v>
      </c>
    </row>
    <row r="24" spans="2:6" ht="9" customHeight="1" x14ac:dyDescent="0.25"/>
    <row r="25" spans="2:6" x14ac:dyDescent="0.25">
      <c r="B25" s="4" t="s">
        <v>34</v>
      </c>
      <c r="D25" s="15">
        <v>7245.4</v>
      </c>
      <c r="F25" s="15">
        <v>8001.5</v>
      </c>
    </row>
    <row r="27" spans="2:6" x14ac:dyDescent="0.25">
      <c r="B27" s="4" t="s">
        <v>35</v>
      </c>
      <c r="D27" s="8">
        <f>+D15-D23-D25</f>
        <v>12375.599999999997</v>
      </c>
      <c r="F27" s="8">
        <f>+F15-F23-F25</f>
        <v>10984</v>
      </c>
    </row>
    <row r="29" spans="2:6" x14ac:dyDescent="0.25">
      <c r="B29" s="4" t="s">
        <v>36</v>
      </c>
    </row>
    <row r="30" spans="2:6" x14ac:dyDescent="0.25">
      <c r="B30" s="1" t="s">
        <v>37</v>
      </c>
      <c r="D30" s="11">
        <v>5893</v>
      </c>
      <c r="F30" s="11">
        <v>5358.4</v>
      </c>
    </row>
    <row r="31" spans="2:6" x14ac:dyDescent="0.25">
      <c r="B31" s="1" t="s">
        <v>38</v>
      </c>
      <c r="D31" s="11">
        <f>5828.4+0.1</f>
        <v>5828.5</v>
      </c>
      <c r="F31" s="11">
        <v>5384.2</v>
      </c>
    </row>
    <row r="32" spans="2:6" x14ac:dyDescent="0.25">
      <c r="B32" s="1" t="s">
        <v>39</v>
      </c>
      <c r="D32" s="7">
        <v>976.9</v>
      </c>
      <c r="F32" s="7">
        <v>987.4</v>
      </c>
    </row>
    <row r="33" spans="2:6" x14ac:dyDescent="0.25">
      <c r="D33" s="8">
        <f>SUM(D30:D32)</f>
        <v>12698.4</v>
      </c>
      <c r="F33" s="8">
        <f>SUM(F30:F32)</f>
        <v>11729.999999999998</v>
      </c>
    </row>
    <row r="34" spans="2:6" ht="7.5" customHeight="1" x14ac:dyDescent="0.25"/>
    <row r="35" spans="2:6" x14ac:dyDescent="0.25">
      <c r="B35" s="4" t="s">
        <v>59</v>
      </c>
      <c r="D35" s="8">
        <f>+D27-D33</f>
        <v>-322.80000000000291</v>
      </c>
      <c r="F35" s="8">
        <f>+F27-F33</f>
        <v>-745.99999999999818</v>
      </c>
    </row>
    <row r="37" spans="2:6" x14ac:dyDescent="0.25">
      <c r="B37" s="4" t="s">
        <v>40</v>
      </c>
      <c r="D37" s="7">
        <v>2616.5</v>
      </c>
      <c r="F37" s="7">
        <v>3008.5</v>
      </c>
    </row>
    <row r="39" spans="2:6" x14ac:dyDescent="0.25">
      <c r="B39" s="4" t="s">
        <v>41</v>
      </c>
      <c r="D39" s="8">
        <f>+D35+D37</f>
        <v>2293.6999999999971</v>
      </c>
      <c r="F39" s="8">
        <f>+F35+F37</f>
        <v>2262.5000000000018</v>
      </c>
    </row>
    <row r="40" spans="2:6" ht="8.25" customHeight="1" x14ac:dyDescent="0.25"/>
    <row r="41" spans="2:6" x14ac:dyDescent="0.25">
      <c r="B41" s="4" t="s">
        <v>42</v>
      </c>
      <c r="D41" s="7">
        <v>-588.20000000000005</v>
      </c>
      <c r="E41" s="2"/>
      <c r="F41" s="7">
        <v>-571.5</v>
      </c>
    </row>
    <row r="42" spans="2:6" ht="10.5" customHeight="1" x14ac:dyDescent="0.25"/>
    <row r="43" spans="2:6" ht="15.75" thickBot="1" x14ac:dyDescent="0.3">
      <c r="B43" s="4" t="s">
        <v>47</v>
      </c>
      <c r="D43" s="16">
        <f>+D39+D41</f>
        <v>1705.499999999997</v>
      </c>
      <c r="F43" s="16">
        <f>+F39+F41</f>
        <v>1691.0000000000018</v>
      </c>
    </row>
    <row r="44" spans="2:6" ht="15.75" thickTop="1" x14ac:dyDescent="0.25">
      <c r="B44" s="4"/>
      <c r="D44" s="17"/>
      <c r="F44" s="17"/>
    </row>
    <row r="45" spans="2:6" x14ac:dyDescent="0.25">
      <c r="B45" s="4"/>
      <c r="D45" s="17"/>
      <c r="F45" s="17"/>
    </row>
    <row r="46" spans="2:6" x14ac:dyDescent="0.25">
      <c r="B46" s="4"/>
      <c r="D46" s="17"/>
      <c r="F46" s="17"/>
    </row>
    <row r="47" spans="2:6" x14ac:dyDescent="0.25">
      <c r="B47" s="4"/>
      <c r="D47" s="17"/>
      <c r="F47" s="17"/>
    </row>
    <row r="48" spans="2:6" x14ac:dyDescent="0.25">
      <c r="B48" s="4"/>
      <c r="D48" s="17"/>
      <c r="F48" s="17"/>
    </row>
    <row r="49" spans="2:6" x14ac:dyDescent="0.25">
      <c r="B49" s="4"/>
      <c r="D49" s="17"/>
      <c r="F49" s="17"/>
    </row>
    <row r="50" spans="2:6" x14ac:dyDescent="0.25">
      <c r="B50" s="4"/>
      <c r="D50" s="17"/>
      <c r="F50" s="17"/>
    </row>
    <row r="51" spans="2:6" x14ac:dyDescent="0.25">
      <c r="B51" s="4"/>
      <c r="D51" s="17"/>
      <c r="F51" s="17"/>
    </row>
    <row r="52" spans="2:6" x14ac:dyDescent="0.25">
      <c r="B52" s="4"/>
      <c r="D52" s="17"/>
      <c r="F52" s="17"/>
    </row>
    <row r="53" spans="2:6" s="18" customFormat="1" ht="12" x14ac:dyDescent="0.2">
      <c r="B53" s="21" t="s">
        <v>57</v>
      </c>
      <c r="C53" s="21"/>
      <c r="D53" s="21"/>
      <c r="E53" s="21"/>
      <c r="F53" s="21"/>
    </row>
    <row r="54" spans="2:6" s="18" customFormat="1" ht="12" x14ac:dyDescent="0.2">
      <c r="B54" s="21" t="s">
        <v>58</v>
      </c>
      <c r="C54" s="21"/>
      <c r="D54" s="21"/>
      <c r="E54" s="21"/>
      <c r="F54" s="21"/>
    </row>
    <row r="55" spans="2:6" s="18" customFormat="1" ht="12" x14ac:dyDescent="0.2"/>
    <row r="56" spans="2:6" s="18" customFormat="1" ht="12" x14ac:dyDescent="0.2">
      <c r="B56" s="21"/>
      <c r="C56" s="21"/>
      <c r="D56" s="21"/>
    </row>
  </sheetData>
  <mergeCells count="7">
    <mergeCell ref="B56:D56"/>
    <mergeCell ref="B1:F1"/>
    <mergeCell ref="B2:F2"/>
    <mergeCell ref="B3:F3"/>
    <mergeCell ref="B4:F4"/>
    <mergeCell ref="B53:F53"/>
    <mergeCell ref="B54:F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2023-04-25T18:31:00Z</cp:lastPrinted>
  <dcterms:created xsi:type="dcterms:W3CDTF">2017-01-03T21:39:03Z</dcterms:created>
  <dcterms:modified xsi:type="dcterms:W3CDTF">2023-04-25T18:31:01Z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