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3B35DBDF-1E08-4F92-B07F-B4482B9AB837}" xr6:coauthVersionLast="47" xr6:coauthVersionMax="47" xr10:uidLastSave="{00000000-0000-0000-0000-000000000000}"/>
  <bookViews>
    <workbookView xWindow="-110" yWindow="-110" windowWidth="19420" windowHeight="10420" xr2:uid="{9CAE17E8-2D18-44BE-9FD3-810B81CE9BDF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D40" i="2" s="1"/>
  <c r="D42" i="2" s="1"/>
  <c r="D44" i="2" s="1"/>
  <c r="C37" i="2"/>
  <c r="C40" i="2" s="1"/>
  <c r="C42" i="2" s="1"/>
  <c r="C44" i="2" s="1"/>
  <c r="D35" i="2"/>
  <c r="C35" i="2"/>
  <c r="D28" i="2"/>
  <c r="C28" i="2"/>
  <c r="D23" i="2"/>
  <c r="C23" i="2"/>
  <c r="D17" i="2"/>
  <c r="C17" i="2"/>
  <c r="D16" i="2"/>
  <c r="C16" i="2"/>
  <c r="D10" i="2"/>
  <c r="C10" i="2"/>
  <c r="D41" i="1"/>
  <c r="C41" i="1"/>
  <c r="C34" i="1"/>
  <c r="D33" i="1"/>
  <c r="C33" i="1"/>
  <c r="D29" i="1"/>
  <c r="D34" i="1" s="1"/>
  <c r="D42" i="1" s="1"/>
  <c r="C29" i="1"/>
  <c r="D21" i="1"/>
  <c r="C21" i="1"/>
  <c r="C22" i="1" s="1"/>
  <c r="D14" i="1"/>
  <c r="D22" i="1" s="1"/>
  <c r="C14" i="1"/>
  <c r="C42" i="1" l="1"/>
</calcChain>
</file>

<file path=xl/sharedStrings.xml><?xml version="1.0" encoding="utf-8"?>
<sst xmlns="http://schemas.openxmlformats.org/spreadsheetml/2006/main" count="77" uniqueCount="66">
  <si>
    <t>ADMINISTRADORA DE FONDOS DE PENSIONES CRECER. S.A</t>
  </si>
  <si>
    <t>BALANCE GENERAL AL 31 DE MARZO DE 2023 Y 31 DE DICIEMBRE DE 2022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</si>
  <si>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</si>
  <si>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</si>
  <si>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</si>
  <si>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</si>
  <si>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</si>
  <si>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</si>
  <si>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</si>
  <si>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</si>
  <si>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</si>
  <si>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</si>
  <si>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</si>
  <si>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</si>
  <si>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</si>
  <si>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</si>
  <si>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</si>
  <si>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</si>
  <si>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</si>
  <si>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</si>
  <si>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</si>
  <si>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</si>
  <si>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</si>
  <si>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</si>
  <si>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</si>
  <si>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</si>
  <si>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</si>
  <si>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</si>
  <si>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</si>
  <si>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</si>
  <si>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</si>
  <si>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</si>
  <si>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</si>
  <si>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</si>
  <si>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</si>
  <si>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</si>
  <si>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FERNANDO JOSÉ ARTEAGA HERNÁNDEZ</t>
  </si>
  <si>
    <t>GERMAN ENRIQUE BARRERA</t>
  </si>
  <si>
    <t>REPRESENTANTE LEGAL</t>
  </si>
  <si>
    <t>CONTADOR GENERAL</t>
  </si>
  <si>
    <t>ESTADO DE RESULTADOS DEL 1 DE ENERO AL 31 DE MARZO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</si>
  <si>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</si>
  <si>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</si>
  <si>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</si>
  <si>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</si>
  <si>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>PRIMAS DE SEGUROS</t>
  </si>
  <si>
    <t>SUELDOS, COMISIONES Y PRESTACIONES A AGENTES DE SERVICIOS PREV.</t>
  </si>
  <si>
    <t>OTROS COSTOS DIRECTOS POR ADMINISTRACIÓN DE FONDOS</t>
  </si>
  <si>
    <t>UTILIDAD BRUTA</t>
  </si>
  <si>
    <t>OPERACIÓN</t>
  </si>
  <si>
    <t>GASTOS DE PERSONAL Y ADMINISTRATIVOS</t>
  </si>
  <si>
    <t>DEPRECIACIÓN, AMORTIZACIÓN Y DESVALORIZACIÓN DE ACTIVOS</t>
  </si>
  <si>
    <t xml:space="preserve">PROV. P/INCOBRABILIDAD DE CTAS. Y DOCUMENTOS POR COBRAR               </t>
  </si>
  <si>
    <t>FINANCIEROS</t>
  </si>
  <si>
    <t>GASTOS FINANCIEROS</t>
  </si>
  <si>
    <t>INGRESOS FINANCIEROS</t>
  </si>
  <si>
    <t>OTROS</t>
  </si>
  <si>
    <t>OTROS GASTOS</t>
  </si>
  <si>
    <t>OTROS INGRESOS</t>
  </si>
  <si>
    <t>GASTOS DE EJERCICIOS ANTERIORES</t>
  </si>
  <si>
    <t>INGRESOS DE EJERCICIOS ANTERIORES</t>
  </si>
  <si>
    <t>UTILIDAD DE OPERACIÓN</t>
  </si>
  <si>
    <t>IMPUESTO SOBRE LA RENTA</t>
  </si>
  <si>
    <t>UTILIDAD DE LAS ACTIVIDADES ORDINARIAS</t>
  </si>
  <si>
    <t>UTILIDAD NETA DEL EJERCICIO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</si>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</sst>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-* #,##0.000000_-;\-* #,##0.0000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165" fontId="6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43" fontId="4" fillId="3" borderId="0" xfId="1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49" fontId="6" fillId="3" borderId="0" xfId="0" applyNumberFormat="1" applyFont="1" applyFill="1"/>
    <xf numFmtId="0" fontId="6" fillId="3" borderId="0" xfId="0" applyFont="1" applyFill="1" applyAlignment="1">
      <alignment horizontal="center"/>
    </xf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164" fontId="4" fillId="3" borderId="0" xfId="1" applyNumberFormat="1" applyFont="1" applyFill="1"/>
    <xf numFmtId="49" fontId="7" fillId="4" borderId="5" xfId="2" applyNumberFormat="1" applyFont="1" applyFill="1" applyBorder="1" applyAlignment="1">
      <alignment horizontal="left"/>
    </xf>
    <xf numFmtId="166" fontId="7" fillId="4" borderId="6" xfId="3" applyNumberFormat="1" applyFont="1" applyFill="1" applyBorder="1"/>
    <xf numFmtId="38" fontId="7" fillId="4" borderId="7" xfId="2" applyNumberFormat="1" applyFont="1" applyFill="1" applyBorder="1"/>
    <xf numFmtId="38" fontId="7" fillId="4" borderId="8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6" fontId="8" fillId="5" borderId="6" xfId="3" applyNumberFormat="1" applyFont="1" applyFill="1" applyBorder="1"/>
    <xf numFmtId="38" fontId="8" fillId="5" borderId="8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6" fontId="3" fillId="4" borderId="6" xfId="3" applyNumberFormat="1" applyFont="1" applyFill="1" applyBorder="1"/>
    <xf numFmtId="38" fontId="3" fillId="4" borderId="8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6" fontId="2" fillId="5" borderId="6" xfId="3" applyNumberFormat="1" applyFont="1" applyFill="1" applyBorder="1"/>
    <xf numFmtId="38" fontId="2" fillId="5" borderId="8" xfId="2" applyNumberFormat="1" applyFont="1" applyFill="1" applyBorder="1"/>
    <xf numFmtId="37" fontId="6" fillId="3" borderId="9" xfId="0" applyNumberFormat="1" applyFont="1" applyFill="1" applyBorder="1"/>
    <xf numFmtId="37" fontId="6" fillId="3" borderId="10" xfId="0" applyNumberFormat="1" applyFont="1" applyFill="1" applyBorder="1"/>
    <xf numFmtId="49" fontId="6" fillId="3" borderId="0" xfId="0" applyNumberFormat="1" applyFont="1" applyFill="1" applyAlignment="1">
      <alignment horizontal="left"/>
    </xf>
    <xf numFmtId="38" fontId="6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1" xfId="0" applyNumberFormat="1" applyFont="1" applyFill="1" applyBorder="1"/>
    <xf numFmtId="38" fontId="6" fillId="3" borderId="12" xfId="0" applyNumberFormat="1" applyFont="1" applyFill="1" applyBorder="1"/>
    <xf numFmtId="49" fontId="4" fillId="3" borderId="0" xfId="0" applyNumberFormat="1" applyFont="1" applyFill="1"/>
    <xf numFmtId="38" fontId="4" fillId="3" borderId="0" xfId="0" applyNumberFormat="1" applyFont="1" applyFill="1"/>
    <xf numFmtId="49" fontId="6" fillId="3" borderId="13" xfId="0" applyNumberFormat="1" applyFont="1" applyFill="1" applyBorder="1"/>
    <xf numFmtId="0" fontId="6" fillId="3" borderId="13" xfId="0" applyFont="1" applyFill="1" applyBorder="1" applyAlignment="1">
      <alignment horizontal="center"/>
    </xf>
    <xf numFmtId="49" fontId="9" fillId="3" borderId="0" xfId="0" applyNumberFormat="1" applyFont="1" applyFill="1"/>
    <xf numFmtId="49" fontId="10" fillId="3" borderId="0" xfId="0" applyNumberFormat="1" applyFont="1" applyFill="1" applyAlignment="1">
      <alignment horizontal="center" vertical="top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9" fontId="7" fillId="4" borderId="2" xfId="2" applyNumberFormat="1" applyFont="1" applyFill="1" applyBorder="1" applyAlignment="1">
      <alignment horizontal="center"/>
    </xf>
    <xf numFmtId="0" fontId="11" fillId="4" borderId="3" xfId="2" applyNumberFormat="1" applyFont="1" applyFill="1" applyBorder="1" applyAlignment="1">
      <alignment horizontal="center"/>
    </xf>
    <xf numFmtId="49" fontId="11" fillId="4" borderId="4" xfId="2" applyNumberFormat="1" applyFont="1" applyFill="1" applyBorder="1" applyAlignment="1">
      <alignment horizontal="center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8" fillId="5" borderId="14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14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5" fillId="3" borderId="0" xfId="0" applyNumberFormat="1" applyFont="1" applyFill="1"/>
    <xf numFmtId="49" fontId="8" fillId="6" borderId="15" xfId="0" applyNumberFormat="1" applyFont="1" applyFill="1" applyBorder="1" applyAlignment="1">
      <alignment horizontal="left"/>
    </xf>
    <xf numFmtId="167" fontId="8" fillId="6" borderId="16" xfId="1" applyNumberFormat="1" applyFont="1" applyFill="1" applyBorder="1" applyAlignment="1">
      <alignment horizontal="right"/>
    </xf>
    <xf numFmtId="167" fontId="8" fillId="6" borderId="17" xfId="1" applyNumberFormat="1" applyFont="1" applyFill="1" applyBorder="1" applyAlignment="1">
      <alignment horizontal="right"/>
    </xf>
    <xf numFmtId="38" fontId="6" fillId="3" borderId="0" xfId="0" applyNumberFormat="1" applyFont="1" applyFill="1" applyAlignment="1">
      <alignment horizontal="right"/>
    </xf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4">
    <cellStyle name="Millares" xfId="1" builtinId="3"/>
    <cellStyle name="Millares 2" xfId="3" xr:uid="{2E72546C-C52D-4BB8-BAF0-C9C41D69A7C6}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2432050</xdr:colOff>
      <xdr:row>0</xdr:row>
      <xdr:rowOff>31750</xdr:rowOff>
    </xdr:from>
    <xdr:to>
      <xdr:col>1</xdr:col>
      <xdr:colOff>3908425</xdr:colOff>
      <xdr:row>0</xdr:row>
      <xdr:rowOff>609943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DC45E6-7DBA-4FEE-97BE-D6C98CB542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440" r="3915"/>
        <a:stretch/>
      </xdr:blipFill>
      <xdr:spPr>
        <a:xfrm>
          <a:off x="2552700" y="31750"/>
          <a:ext cx="1476375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79374</xdr:rowOff>
    </xdr:from>
    <xdr:to>
      <xdr:col>1</xdr:col>
      <xdr:colOff>4210050</xdr:colOff>
      <xdr:row>0</xdr:row>
      <xdr:rowOff>622299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BC58591A-18F7-41B5-A964-080086946C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2" r="5349"/>
        <a:stretch/>
      </xdr:blipFill>
      <xdr:spPr bwMode="auto">
        <a:xfrm>
          <a:off x="2901950" y="79374"/>
          <a:ext cx="14287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1D4EA-4DB1-4260-9176-F14AE78AFD7F}">
  <sheetPr>
    <pageSetUpPr fitToPage="1"/>
  </sheetPr>
  <dimension ref="A1:G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69.6328125" style="38" bestFit="1" customWidth="1"/>
    <col min="3" max="3" width="15.1796875" style="39" customWidth="1"/>
    <col min="4" max="4" width="14.26953125" style="39" customWidth="1"/>
    <col min="5" max="5" width="11.453125" style="2" customWidth="1"/>
    <col min="6" max="7" width="11.453125" style="3" customWidth="1"/>
    <col min="8" max="16383" width="11.453125" style="2"/>
    <col min="16384" max="16384" width="11.1796875" style="2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4" t="s">
        <v>0</v>
      </c>
      <c r="B2" s="4"/>
      <c r="C2" s="4"/>
      <c r="D2" s="4"/>
    </row>
    <row r="3" spans="1:5" ht="12.75" customHeight="1" x14ac:dyDescent="0.3">
      <c r="A3" s="4" t="s">
        <v>1</v>
      </c>
      <c r="B3" s="4"/>
      <c r="C3" s="4"/>
      <c r="D3" s="4"/>
    </row>
    <row r="4" spans="1:5" ht="15" customHeight="1" x14ac:dyDescent="0.2">
      <c r="A4" s="5" t="s">
        <v>2</v>
      </c>
      <c r="B4" s="5"/>
      <c r="C4" s="5"/>
      <c r="D4" s="5"/>
    </row>
    <row r="5" spans="1:5" ht="13" thickBot="1" x14ac:dyDescent="0.3">
      <c r="A5" s="6"/>
      <c r="B5" s="7"/>
      <c r="C5" s="7"/>
      <c r="D5" s="7"/>
    </row>
    <row r="6" spans="1:5" ht="14.5" x14ac:dyDescent="0.35">
      <c r="A6" s="6"/>
      <c r="B6" s="8" t="s">
        <v>3</v>
      </c>
      <c r="C6" s="9">
        <v>2023</v>
      </c>
      <c r="D6" s="10">
        <v>2022</v>
      </c>
    </row>
    <row r="7" spans="1:5" ht="8.25" customHeight="1" x14ac:dyDescent="0.25">
      <c r="A7" s="6"/>
      <c r="B7" s="11"/>
      <c r="C7" s="12"/>
      <c r="D7" s="13"/>
    </row>
    <row r="8" spans="1:5" ht="13" x14ac:dyDescent="0.3">
      <c r="A8" s="6"/>
      <c r="B8" s="14" t="s">
        <v>4</v>
      </c>
      <c r="C8" s="15"/>
      <c r="D8" s="16"/>
    </row>
    <row r="9" spans="1:5" ht="13" x14ac:dyDescent="0.3">
      <c r="A9" s="6"/>
      <c r="B9" s="11" t="s">
        <v>5</v>
      </c>
      <c r="C9" s="15"/>
      <c r="D9" s="16"/>
    </row>
    <row r="10" spans="1:5" ht="12.5" x14ac:dyDescent="0.25">
      <c r="A10" s="6"/>
      <c r="B10" s="11" t="s">
        <v>6</v>
      </c>
      <c r="C10" s="12">
        <v>4594943</v>
      </c>
      <c r="D10" s="13">
        <v>3634099</v>
      </c>
      <c r="E10" s="17"/>
    </row>
    <row r="11" spans="1:5" ht="12.5" x14ac:dyDescent="0.25">
      <c r="A11" s="6"/>
      <c r="B11" s="11" t="s">
        <v>7</v>
      </c>
      <c r="C11" s="12">
        <v>4946212</v>
      </c>
      <c r="D11" s="13">
        <v>8425697</v>
      </c>
      <c r="E11" s="17"/>
    </row>
    <row r="12" spans="1:5" ht="12.5" x14ac:dyDescent="0.25">
      <c r="A12" s="6"/>
      <c r="B12" s="11" t="s">
        <v>8</v>
      </c>
      <c r="C12" s="12">
        <v>16562179</v>
      </c>
      <c r="D12" s="13">
        <v>16649519</v>
      </c>
      <c r="E12" s="17"/>
    </row>
    <row r="13" spans="1:5" ht="12.5" x14ac:dyDescent="0.25">
      <c r="A13" s="6"/>
      <c r="B13" s="11" t="s">
        <v>9</v>
      </c>
      <c r="C13" s="12">
        <v>123086</v>
      </c>
      <c r="D13" s="13">
        <v>22108</v>
      </c>
      <c r="E13" s="17"/>
    </row>
    <row r="14" spans="1:5" ht="13" x14ac:dyDescent="0.3">
      <c r="A14" s="6"/>
      <c r="B14" s="18" t="s">
        <v>10</v>
      </c>
      <c r="C14" s="19">
        <f>SUM(C10:C13)</f>
        <v>26226420</v>
      </c>
      <c r="D14" s="20">
        <f>SUM(D10:D13)</f>
        <v>28731423</v>
      </c>
      <c r="E14" s="17"/>
    </row>
    <row r="15" spans="1:5" ht="12.5" x14ac:dyDescent="0.25">
      <c r="A15" s="6"/>
      <c r="B15" s="11"/>
      <c r="C15" s="12"/>
      <c r="D15" s="13"/>
      <c r="E15" s="17"/>
    </row>
    <row r="16" spans="1:5" ht="13" x14ac:dyDescent="0.3">
      <c r="A16" s="6"/>
      <c r="B16" s="14" t="s">
        <v>11</v>
      </c>
      <c r="C16" s="15"/>
      <c r="D16" s="16"/>
      <c r="E16" s="17"/>
    </row>
    <row r="17" spans="1:5" ht="12.5" x14ac:dyDescent="0.25">
      <c r="A17" s="6"/>
      <c r="B17" s="11" t="s">
        <v>12</v>
      </c>
      <c r="C17" s="12">
        <v>3327</v>
      </c>
      <c r="D17" s="13">
        <v>4691</v>
      </c>
      <c r="E17" s="17"/>
    </row>
    <row r="18" spans="1:5" ht="12.5" x14ac:dyDescent="0.25">
      <c r="A18" s="6"/>
      <c r="B18" s="11" t="s">
        <v>13</v>
      </c>
      <c r="C18" s="12">
        <v>581506</v>
      </c>
      <c r="D18" s="13">
        <v>531775</v>
      </c>
      <c r="E18" s="17"/>
    </row>
    <row r="19" spans="1:5" ht="12.5" x14ac:dyDescent="0.25">
      <c r="A19" s="6"/>
      <c r="B19" s="11" t="s">
        <v>14</v>
      </c>
      <c r="C19" s="12">
        <v>3535341</v>
      </c>
      <c r="D19" s="13">
        <v>3373524</v>
      </c>
      <c r="E19" s="17"/>
    </row>
    <row r="20" spans="1:5" ht="12.5" x14ac:dyDescent="0.25">
      <c r="A20" s="6"/>
      <c r="B20" s="11" t="s">
        <v>15</v>
      </c>
      <c r="C20" s="12">
        <v>666430</v>
      </c>
      <c r="D20" s="13">
        <v>938275</v>
      </c>
      <c r="E20" s="17"/>
    </row>
    <row r="21" spans="1:5" ht="13" x14ac:dyDescent="0.3">
      <c r="A21" s="6"/>
      <c r="B21" s="18" t="s">
        <v>16</v>
      </c>
      <c r="C21" s="19">
        <f>SUM(C17:C20)</f>
        <v>4786604</v>
      </c>
      <c r="D21" s="21">
        <f>SUM(D17:D20)</f>
        <v>4848265</v>
      </c>
      <c r="E21" s="17"/>
    </row>
    <row r="22" spans="1:5" ht="13" x14ac:dyDescent="0.3">
      <c r="A22" s="6"/>
      <c r="B22" s="22" t="s">
        <v>17</v>
      </c>
      <c r="C22" s="23">
        <f>C21+C14</f>
        <v>31013024</v>
      </c>
      <c r="D22" s="24">
        <f>D14+D21</f>
        <v>33579688</v>
      </c>
      <c r="E22" s="17"/>
    </row>
    <row r="23" spans="1:5" ht="12.5" x14ac:dyDescent="0.25">
      <c r="A23" s="6"/>
      <c r="B23" s="11"/>
      <c r="C23" s="12"/>
      <c r="D23" s="13"/>
      <c r="E23" s="17"/>
    </row>
    <row r="24" spans="1:5" ht="13" x14ac:dyDescent="0.3">
      <c r="A24" s="6"/>
      <c r="B24" s="14" t="s">
        <v>18</v>
      </c>
      <c r="C24" s="15"/>
      <c r="D24" s="16"/>
      <c r="E24" s="17"/>
    </row>
    <row r="25" spans="1:5" ht="12.5" x14ac:dyDescent="0.25">
      <c r="A25" s="6"/>
      <c r="B25" s="11"/>
      <c r="C25" s="12"/>
      <c r="D25" s="13"/>
      <c r="E25" s="17"/>
    </row>
    <row r="26" spans="1:5" ht="13" x14ac:dyDescent="0.3">
      <c r="A26" s="6"/>
      <c r="B26" s="11" t="s">
        <v>19</v>
      </c>
      <c r="C26" s="15"/>
      <c r="D26" s="16"/>
      <c r="E26" s="17"/>
    </row>
    <row r="27" spans="1:5" ht="12.5" x14ac:dyDescent="0.25">
      <c r="A27" s="6"/>
      <c r="B27" s="11" t="s">
        <v>20</v>
      </c>
      <c r="C27" s="12">
        <v>9158065</v>
      </c>
      <c r="D27" s="13">
        <v>6107197</v>
      </c>
      <c r="E27" s="17"/>
    </row>
    <row r="28" spans="1:5" ht="12.5" x14ac:dyDescent="0.25">
      <c r="A28" s="6"/>
      <c r="B28" s="11" t="s">
        <v>21</v>
      </c>
      <c r="C28" s="12">
        <v>4833844</v>
      </c>
      <c r="D28" s="13">
        <v>4075695</v>
      </c>
      <c r="E28" s="17"/>
    </row>
    <row r="29" spans="1:5" ht="14.5" x14ac:dyDescent="0.35">
      <c r="A29" s="6"/>
      <c r="B29" s="25" t="s">
        <v>22</v>
      </c>
      <c r="C29" s="26">
        <f>SUM(C27:C28)</f>
        <v>13991909</v>
      </c>
      <c r="D29" s="27">
        <f>SUM(D27:D28)</f>
        <v>10182892</v>
      </c>
      <c r="E29" s="17"/>
    </row>
    <row r="30" spans="1:5" ht="12.5" x14ac:dyDescent="0.25">
      <c r="A30" s="6"/>
      <c r="B30" s="11"/>
      <c r="C30" s="12"/>
      <c r="D30" s="13"/>
      <c r="E30" s="17"/>
    </row>
    <row r="31" spans="1:5" ht="13" x14ac:dyDescent="0.3">
      <c r="A31" s="6"/>
      <c r="B31" s="11" t="s">
        <v>23</v>
      </c>
      <c r="C31" s="15"/>
      <c r="D31" s="16"/>
      <c r="E31" s="17"/>
    </row>
    <row r="32" spans="1:5" ht="12.5" x14ac:dyDescent="0.25">
      <c r="A32" s="6"/>
      <c r="B32" s="11" t="s">
        <v>24</v>
      </c>
      <c r="C32" s="12">
        <v>1026433</v>
      </c>
      <c r="D32" s="13">
        <v>1039755</v>
      </c>
      <c r="E32" s="17"/>
    </row>
    <row r="33" spans="1:5" ht="14.5" x14ac:dyDescent="0.35">
      <c r="A33" s="6"/>
      <c r="B33" s="25" t="s">
        <v>25</v>
      </c>
      <c r="C33" s="26">
        <f>SUM(C32)</f>
        <v>1026433</v>
      </c>
      <c r="D33" s="27">
        <f>SUM(D32)</f>
        <v>1039755</v>
      </c>
      <c r="E33" s="17"/>
    </row>
    <row r="34" spans="1:5" ht="14.5" x14ac:dyDescent="0.35">
      <c r="A34" s="6"/>
      <c r="B34" s="28" t="s">
        <v>26</v>
      </c>
      <c r="C34" s="29">
        <f>C29+C33</f>
        <v>15018342</v>
      </c>
      <c r="D34" s="30">
        <f>D29+D33</f>
        <v>11222647</v>
      </c>
      <c r="E34" s="17"/>
    </row>
    <row r="35" spans="1:5" ht="12.5" x14ac:dyDescent="0.25">
      <c r="A35" s="6"/>
      <c r="B35" s="11"/>
      <c r="C35" s="12"/>
      <c r="D35" s="13"/>
      <c r="E35" s="17"/>
    </row>
    <row r="36" spans="1:5" ht="13" x14ac:dyDescent="0.3">
      <c r="A36" s="6"/>
      <c r="B36" s="14" t="s">
        <v>27</v>
      </c>
      <c r="C36" s="15"/>
      <c r="D36" s="16"/>
      <c r="E36" s="17"/>
    </row>
    <row r="37" spans="1:5" ht="12.5" x14ac:dyDescent="0.25">
      <c r="A37" s="6"/>
      <c r="B37" s="11" t="s">
        <v>28</v>
      </c>
      <c r="C37" s="12">
        <v>10000000</v>
      </c>
      <c r="D37" s="13">
        <v>10000000</v>
      </c>
      <c r="E37" s="17"/>
    </row>
    <row r="38" spans="1:5" ht="12.5" x14ac:dyDescent="0.25">
      <c r="A38" s="6"/>
      <c r="B38" s="11" t="s">
        <v>29</v>
      </c>
      <c r="C38" s="12">
        <v>2000000</v>
      </c>
      <c r="D38" s="13">
        <v>2000000</v>
      </c>
      <c r="E38" s="17"/>
    </row>
    <row r="39" spans="1:5" ht="12.5" x14ac:dyDescent="0.25">
      <c r="A39" s="6"/>
      <c r="B39" s="11" t="s">
        <v>30</v>
      </c>
      <c r="C39" s="31">
        <v>3275</v>
      </c>
      <c r="D39" s="32">
        <v>560</v>
      </c>
      <c r="E39" s="17"/>
    </row>
    <row r="40" spans="1:5" ht="12.5" x14ac:dyDescent="0.25">
      <c r="A40" s="6"/>
      <c r="B40" s="11" t="s">
        <v>31</v>
      </c>
      <c r="C40" s="12">
        <v>3991407</v>
      </c>
      <c r="D40" s="13">
        <v>10356481</v>
      </c>
      <c r="E40" s="17"/>
    </row>
    <row r="41" spans="1:5" ht="14.5" x14ac:dyDescent="0.35">
      <c r="A41" s="6"/>
      <c r="B41" s="25" t="s">
        <v>32</v>
      </c>
      <c r="C41" s="26">
        <f>SUM(C37:C40)</f>
        <v>15994682</v>
      </c>
      <c r="D41" s="27">
        <f>SUM(D37:D40)</f>
        <v>22357041</v>
      </c>
      <c r="E41" s="17"/>
    </row>
    <row r="42" spans="1:5" ht="14.5" x14ac:dyDescent="0.35">
      <c r="A42" s="6"/>
      <c r="B42" s="28" t="s">
        <v>33</v>
      </c>
      <c r="C42" s="29">
        <f>C34+C41</f>
        <v>31013024</v>
      </c>
      <c r="D42" s="30">
        <f>D34+D41</f>
        <v>33579688</v>
      </c>
      <c r="E42" s="17"/>
    </row>
    <row r="43" spans="1:5" ht="12.5" x14ac:dyDescent="0.25">
      <c r="A43" s="6"/>
      <c r="B43" s="33"/>
      <c r="C43" s="34"/>
      <c r="D43" s="34"/>
    </row>
    <row r="44" spans="1:5" ht="13.5" thickBot="1" x14ac:dyDescent="0.35">
      <c r="A44" s="6"/>
      <c r="B44" s="35" t="s">
        <v>34</v>
      </c>
      <c r="C44" s="36">
        <v>3961184</v>
      </c>
      <c r="D44" s="36">
        <v>5285296</v>
      </c>
    </row>
    <row r="45" spans="1:5" ht="13" thickTop="1" x14ac:dyDescent="0.25">
      <c r="A45" s="6"/>
      <c r="B45" s="33"/>
      <c r="C45" s="34"/>
      <c r="D45" s="34"/>
    </row>
    <row r="46" spans="1:5" ht="13.5" thickBot="1" x14ac:dyDescent="0.35">
      <c r="A46" s="6"/>
      <c r="B46" s="35" t="s">
        <v>35</v>
      </c>
      <c r="C46" s="36">
        <v>964193</v>
      </c>
      <c r="D46" s="36">
        <v>963893</v>
      </c>
    </row>
    <row r="47" spans="1:5" ht="13" thickTop="1" x14ac:dyDescent="0.25">
      <c r="A47" s="6"/>
      <c r="B47" s="33"/>
      <c r="C47" s="37"/>
      <c r="D47" s="37"/>
    </row>
    <row r="48" spans="1:5" ht="12.5" x14ac:dyDescent="0.25">
      <c r="A48" s="6"/>
      <c r="B48" s="33"/>
      <c r="C48" s="34"/>
      <c r="D48" s="34"/>
    </row>
    <row r="49" spans="1:4" ht="8.25" customHeight="1" x14ac:dyDescent="0.25">
      <c r="A49" s="6"/>
      <c r="B49" s="33"/>
      <c r="C49" s="34"/>
      <c r="D49" s="34"/>
    </row>
    <row r="50" spans="1:4" ht="12.5" x14ac:dyDescent="0.25">
      <c r="A50" s="6"/>
      <c r="B50" s="33"/>
      <c r="C50" s="34"/>
      <c r="D50" s="34"/>
    </row>
    <row r="51" spans="1:4" ht="12.5" x14ac:dyDescent="0.25">
      <c r="A51" s="6"/>
      <c r="B51" s="33"/>
      <c r="C51" s="34"/>
      <c r="D51" s="34"/>
    </row>
    <row r="52" spans="1:4" ht="10" x14ac:dyDescent="0.2"/>
    <row r="53" spans="1:4" ht="10" x14ac:dyDescent="0.2"/>
    <row r="54" spans="1:4" ht="10" x14ac:dyDescent="0.2"/>
    <row r="55" spans="1:4" ht="12.5" x14ac:dyDescent="0.25">
      <c r="A55" s="6"/>
      <c r="B55" s="40"/>
      <c r="C55" s="41"/>
      <c r="D55" s="41"/>
    </row>
    <row r="56" spans="1:4" ht="11.5" x14ac:dyDescent="0.25">
      <c r="A56" s="42"/>
      <c r="B56" s="43" t="s">
        <v>36</v>
      </c>
      <c r="C56" s="44" t="s">
        <v>37</v>
      </c>
      <c r="D56" s="44"/>
    </row>
    <row r="57" spans="1:4" ht="11.5" x14ac:dyDescent="0.25">
      <c r="A57" s="42"/>
      <c r="B57" s="45" t="s">
        <v>38</v>
      </c>
      <c r="C57" s="46" t="s">
        <v>39</v>
      </c>
      <c r="D57" s="46"/>
    </row>
    <row r="58" spans="1:4" ht="10" x14ac:dyDescent="0.2"/>
  </sheetData>
  <sheetProtection algorithmName="SHA-512" hashValue="yxvxCBYt8gtz2B3nIsiFh6l5V2JG/LgyENfiNoD99d6nkIxIUoveOKaNC27EIgw4GAMMYE0DqVoMAD1rRq3jZA==" saltValue="4p9jKNMc9DowCWRJK6trNA==" spinCount="100000" sheet="1" objects="1" scenarios="1"/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53" right="0.4" top="0.56000000000000005" bottom="0.51" header="0" footer="0"/>
  <pageSetup scale="9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D3FA4-F7AC-44F2-9549-560C4DCF58B7}">
  <sheetPr>
    <pageSetUpPr fitToPage="1"/>
  </sheetPr>
  <dimension ref="A1:D60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69.6328125" style="38" bestFit="1" customWidth="1"/>
    <col min="3" max="4" width="15.1796875" style="39" customWidth="1"/>
    <col min="5" max="7" width="11.453125" style="2" customWidth="1"/>
    <col min="8" max="16383" width="11.453125" style="2"/>
    <col min="16384" max="16384" width="2.5429687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4" t="s">
        <v>0</v>
      </c>
      <c r="B2" s="4"/>
      <c r="C2" s="4"/>
      <c r="D2" s="4"/>
    </row>
    <row r="3" spans="1:4" ht="12.75" customHeight="1" x14ac:dyDescent="0.3">
      <c r="A3" s="4" t="s">
        <v>40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" thickBot="1" x14ac:dyDescent="0.3">
      <c r="A5" s="6"/>
      <c r="B5" s="7"/>
      <c r="C5" s="7"/>
      <c r="D5" s="7"/>
    </row>
    <row r="6" spans="1:4" ht="13" x14ac:dyDescent="0.3">
      <c r="A6" s="6"/>
      <c r="B6" s="47" t="s">
        <v>3</v>
      </c>
      <c r="C6" s="48">
        <v>2023</v>
      </c>
      <c r="D6" s="49">
        <v>2022</v>
      </c>
    </row>
    <row r="7" spans="1:4" ht="12.5" x14ac:dyDescent="0.25">
      <c r="A7" s="6"/>
      <c r="B7" s="11"/>
      <c r="C7" s="50"/>
      <c r="D7" s="51"/>
    </row>
    <row r="8" spans="1:4" ht="13" x14ac:dyDescent="0.3">
      <c r="A8" s="6"/>
      <c r="B8" s="14" t="s">
        <v>41</v>
      </c>
      <c r="C8" s="52"/>
      <c r="D8" s="53"/>
    </row>
    <row r="9" spans="1:4" ht="12.5" x14ac:dyDescent="0.25">
      <c r="A9" s="6"/>
      <c r="B9" s="11" t="s">
        <v>42</v>
      </c>
      <c r="C9" s="54">
        <v>13836412</v>
      </c>
      <c r="D9" s="55">
        <v>17406148</v>
      </c>
    </row>
    <row r="10" spans="1:4" ht="13" x14ac:dyDescent="0.3">
      <c r="A10" s="6"/>
      <c r="B10" s="14" t="s">
        <v>43</v>
      </c>
      <c r="C10" s="56">
        <f>SUM(C9)</f>
        <v>13836412</v>
      </c>
      <c r="D10" s="57">
        <f>SUM(D9)</f>
        <v>17406148</v>
      </c>
    </row>
    <row r="11" spans="1:4" ht="12.5" x14ac:dyDescent="0.25">
      <c r="A11" s="6"/>
      <c r="B11" s="11"/>
      <c r="C11" s="54"/>
      <c r="D11" s="55"/>
    </row>
    <row r="12" spans="1:4" ht="13" x14ac:dyDescent="0.3">
      <c r="A12" s="6"/>
      <c r="B12" s="14" t="s">
        <v>44</v>
      </c>
      <c r="C12" s="56"/>
      <c r="D12" s="57"/>
    </row>
    <row r="13" spans="1:4" ht="12.5" x14ac:dyDescent="0.25">
      <c r="A13" s="6"/>
      <c r="B13" s="11" t="s">
        <v>45</v>
      </c>
      <c r="C13" s="54">
        <v>3577991</v>
      </c>
      <c r="D13" s="55">
        <v>8865840</v>
      </c>
    </row>
    <row r="14" spans="1:4" ht="12.5" x14ac:dyDescent="0.25">
      <c r="A14" s="6"/>
      <c r="B14" s="11" t="s">
        <v>46</v>
      </c>
      <c r="C14" s="54">
        <v>374951</v>
      </c>
      <c r="D14" s="55">
        <v>324057</v>
      </c>
    </row>
    <row r="15" spans="1:4" ht="12.5" x14ac:dyDescent="0.25">
      <c r="A15" s="6"/>
      <c r="B15" s="11" t="s">
        <v>47</v>
      </c>
      <c r="C15" s="54">
        <v>614260</v>
      </c>
      <c r="D15" s="55">
        <v>415149</v>
      </c>
    </row>
    <row r="16" spans="1:4" ht="13" x14ac:dyDescent="0.3">
      <c r="A16" s="6"/>
      <c r="B16" s="14" t="s">
        <v>43</v>
      </c>
      <c r="C16" s="56">
        <f>SUM(C13:C15)</f>
        <v>4567202</v>
      </c>
      <c r="D16" s="57">
        <f>SUM(D13:D15)</f>
        <v>9605046</v>
      </c>
    </row>
    <row r="17" spans="1:4" ht="13" x14ac:dyDescent="0.3">
      <c r="A17" s="6"/>
      <c r="B17" s="58" t="s">
        <v>48</v>
      </c>
      <c r="C17" s="59">
        <f>C10-C16</f>
        <v>9269210</v>
      </c>
      <c r="D17" s="60">
        <f>D10-D16</f>
        <v>7801102</v>
      </c>
    </row>
    <row r="18" spans="1:4" ht="12.5" x14ac:dyDescent="0.25">
      <c r="A18" s="6"/>
      <c r="B18" s="11"/>
      <c r="C18" s="54"/>
      <c r="D18" s="55"/>
    </row>
    <row r="19" spans="1:4" ht="13" x14ac:dyDescent="0.3">
      <c r="A19" s="6"/>
      <c r="B19" s="14" t="s">
        <v>49</v>
      </c>
      <c r="C19" s="56"/>
      <c r="D19" s="57"/>
    </row>
    <row r="20" spans="1:4" ht="12.5" x14ac:dyDescent="0.25">
      <c r="A20" s="6"/>
      <c r="B20" s="11" t="s">
        <v>50</v>
      </c>
      <c r="C20" s="54">
        <v>3745565</v>
      </c>
      <c r="D20" s="55">
        <v>3299680</v>
      </c>
    </row>
    <row r="21" spans="1:4" ht="12.5" x14ac:dyDescent="0.25">
      <c r="A21" s="6"/>
      <c r="B21" s="11" t="s">
        <v>51</v>
      </c>
      <c r="C21" s="54">
        <v>392676</v>
      </c>
      <c r="D21" s="55">
        <v>410792</v>
      </c>
    </row>
    <row r="22" spans="1:4" ht="12.5" x14ac:dyDescent="0.25">
      <c r="A22" s="6"/>
      <c r="B22" s="11" t="s">
        <v>52</v>
      </c>
      <c r="C22" s="54">
        <v>4296</v>
      </c>
      <c r="D22" s="55">
        <v>906</v>
      </c>
    </row>
    <row r="23" spans="1:4" ht="13" x14ac:dyDescent="0.3">
      <c r="A23" s="6"/>
      <c r="B23" s="14" t="s">
        <v>43</v>
      </c>
      <c r="C23" s="56">
        <f>SUM(C20:C22)</f>
        <v>4142537</v>
      </c>
      <c r="D23" s="57">
        <f>SUM(D20:D22)</f>
        <v>3711378</v>
      </c>
    </row>
    <row r="24" spans="1:4" ht="12.5" x14ac:dyDescent="0.25">
      <c r="A24" s="6"/>
      <c r="B24" s="11"/>
      <c r="C24" s="54"/>
      <c r="D24" s="55"/>
    </row>
    <row r="25" spans="1:4" ht="13" x14ac:dyDescent="0.3">
      <c r="A25" s="6"/>
      <c r="B25" s="14" t="s">
        <v>53</v>
      </c>
      <c r="C25" s="56"/>
      <c r="D25" s="57"/>
    </row>
    <row r="26" spans="1:4" ht="12.5" x14ac:dyDescent="0.25">
      <c r="A26" s="6"/>
      <c r="B26" s="11" t="s">
        <v>54</v>
      </c>
      <c r="C26" s="54">
        <v>218</v>
      </c>
      <c r="D26" s="55">
        <v>218</v>
      </c>
    </row>
    <row r="27" spans="1:4" ht="12.5" x14ac:dyDescent="0.25">
      <c r="A27" s="6"/>
      <c r="B27" s="11" t="s">
        <v>55</v>
      </c>
      <c r="C27" s="54">
        <v>-305386</v>
      </c>
      <c r="D27" s="55">
        <v>-238183</v>
      </c>
    </row>
    <row r="28" spans="1:4" ht="13" x14ac:dyDescent="0.3">
      <c r="A28" s="6"/>
      <c r="B28" s="14" t="s">
        <v>43</v>
      </c>
      <c r="C28" s="56">
        <f>SUM(C26:C27)</f>
        <v>-305168</v>
      </c>
      <c r="D28" s="57">
        <f>SUM(D26:D27)</f>
        <v>-237965</v>
      </c>
    </row>
    <row r="29" spans="1:4" ht="12.5" x14ac:dyDescent="0.25">
      <c r="A29" s="6"/>
      <c r="B29" s="11"/>
      <c r="C29" s="54"/>
      <c r="D29" s="55"/>
    </row>
    <row r="30" spans="1:4" ht="13" x14ac:dyDescent="0.3">
      <c r="A30" s="6"/>
      <c r="B30" s="14" t="s">
        <v>56</v>
      </c>
      <c r="C30" s="56"/>
      <c r="D30" s="57"/>
    </row>
    <row r="31" spans="1:4" ht="12.5" x14ac:dyDescent="0.25">
      <c r="A31" s="6"/>
      <c r="B31" s="11" t="s">
        <v>57</v>
      </c>
      <c r="C31" s="54">
        <v>15709</v>
      </c>
      <c r="D31" s="55">
        <v>3347</v>
      </c>
    </row>
    <row r="32" spans="1:4" ht="12.5" x14ac:dyDescent="0.25">
      <c r="A32" s="6"/>
      <c r="B32" s="11" t="s">
        <v>58</v>
      </c>
      <c r="C32" s="54">
        <v>-753</v>
      </c>
      <c r="D32" s="55">
        <v>-503</v>
      </c>
    </row>
    <row r="33" spans="1:4" ht="12.5" x14ac:dyDescent="0.25">
      <c r="A33" s="6"/>
      <c r="B33" s="11" t="s">
        <v>59</v>
      </c>
      <c r="C33" s="54">
        <v>32141</v>
      </c>
      <c r="D33" s="55">
        <v>26688</v>
      </c>
    </row>
    <row r="34" spans="1:4" ht="12.5" x14ac:dyDescent="0.25">
      <c r="A34" s="6"/>
      <c r="B34" s="11" t="s">
        <v>60</v>
      </c>
      <c r="C34" s="54">
        <v>-21197</v>
      </c>
      <c r="D34" s="55">
        <v>-58896</v>
      </c>
    </row>
    <row r="35" spans="1:4" ht="13" x14ac:dyDescent="0.3">
      <c r="A35" s="6"/>
      <c r="B35" s="14" t="s">
        <v>43</v>
      </c>
      <c r="C35" s="56">
        <f>SUM(C31:C34)</f>
        <v>25900</v>
      </c>
      <c r="D35" s="57">
        <f>SUM(D31:D34)</f>
        <v>-29364</v>
      </c>
    </row>
    <row r="36" spans="1:4" ht="12.5" x14ac:dyDescent="0.25">
      <c r="A36" s="6"/>
      <c r="B36" s="11"/>
      <c r="C36" s="50"/>
      <c r="D36" s="51"/>
    </row>
    <row r="37" spans="1:4" ht="13" x14ac:dyDescent="0.3">
      <c r="A37" s="6"/>
      <c r="B37" s="61" t="s">
        <v>61</v>
      </c>
      <c r="C37" s="62">
        <f>C10-C16-C23-C28-C35</f>
        <v>5405941</v>
      </c>
      <c r="D37" s="63">
        <f>D10-D16-D23-D28-D35</f>
        <v>4357053</v>
      </c>
    </row>
    <row r="38" spans="1:4" ht="12.5" x14ac:dyDescent="0.25">
      <c r="A38" s="6"/>
      <c r="B38" s="11"/>
      <c r="C38" s="50"/>
      <c r="D38" s="51"/>
    </row>
    <row r="39" spans="1:4" ht="12.5" x14ac:dyDescent="0.25">
      <c r="A39" s="6"/>
      <c r="B39" s="11" t="s">
        <v>62</v>
      </c>
      <c r="C39" s="54">
        <v>1414534</v>
      </c>
      <c r="D39" s="55">
        <v>943420</v>
      </c>
    </row>
    <row r="40" spans="1:4" ht="12.5" x14ac:dyDescent="0.25">
      <c r="A40" s="6"/>
      <c r="B40" s="11" t="s">
        <v>63</v>
      </c>
      <c r="C40" s="54">
        <f>C37-C39</f>
        <v>3991407</v>
      </c>
      <c r="D40" s="55">
        <f>D37-D39</f>
        <v>3413633</v>
      </c>
    </row>
    <row r="41" spans="1:4" ht="12.5" x14ac:dyDescent="0.25">
      <c r="A41" s="6"/>
      <c r="B41" s="11"/>
      <c r="C41" s="54"/>
      <c r="D41" s="55"/>
    </row>
    <row r="42" spans="1:4" ht="13" x14ac:dyDescent="0.3">
      <c r="A42" s="6"/>
      <c r="B42" s="58" t="s">
        <v>64</v>
      </c>
      <c r="C42" s="59">
        <f>C40</f>
        <v>3991407</v>
      </c>
      <c r="D42" s="60">
        <f>D40</f>
        <v>3413633</v>
      </c>
    </row>
    <row r="43" spans="1:4" ht="12.5" x14ac:dyDescent="0.25">
      <c r="A43" s="6"/>
      <c r="B43" s="11"/>
      <c r="C43" s="50"/>
      <c r="D43" s="51"/>
    </row>
    <row r="44" spans="1:4" ht="13.5" thickBot="1" x14ac:dyDescent="0.35">
      <c r="A44" s="64"/>
      <c r="B44" s="65" t="s">
        <v>65</v>
      </c>
      <c r="C44" s="66">
        <f>C42/1000000</f>
        <v>3.9914070000000001</v>
      </c>
      <c r="D44" s="67">
        <f>D42/1000000</f>
        <v>3.4136329999999999</v>
      </c>
    </row>
    <row r="45" spans="1:4" ht="12.5" x14ac:dyDescent="0.25">
      <c r="A45" s="6"/>
      <c r="B45" s="33"/>
      <c r="C45" s="68"/>
      <c r="D45" s="68"/>
    </row>
    <row r="46" spans="1:4" ht="12.5" x14ac:dyDescent="0.25">
      <c r="A46" s="6"/>
      <c r="B46" s="33"/>
      <c r="C46" s="68"/>
      <c r="D46" s="68"/>
    </row>
    <row r="47" spans="1:4" ht="10" x14ac:dyDescent="0.2"/>
    <row r="48" spans="1:4" ht="10" x14ac:dyDescent="0.2"/>
    <row r="49" spans="1:4" ht="10" x14ac:dyDescent="0.2"/>
    <row r="50" spans="1:4" ht="11.5" x14ac:dyDescent="0.25">
      <c r="A50" s="42"/>
      <c r="B50" s="69"/>
      <c r="C50" s="70"/>
      <c r="D50" s="70"/>
    </row>
    <row r="51" spans="1:4" ht="10" x14ac:dyDescent="0.2"/>
    <row r="52" spans="1:4" ht="10" x14ac:dyDescent="0.2"/>
    <row r="53" spans="1:4" ht="10" x14ac:dyDescent="0.2"/>
    <row r="54" spans="1:4" ht="12.5" x14ac:dyDescent="0.25">
      <c r="A54" s="6"/>
      <c r="B54" s="40"/>
      <c r="C54" s="41"/>
      <c r="D54" s="41"/>
    </row>
    <row r="55" spans="1:4" ht="11.5" x14ac:dyDescent="0.25">
      <c r="A55" s="42"/>
      <c r="B55" s="43" t="s">
        <v>36</v>
      </c>
      <c r="C55" s="44" t="s">
        <v>37</v>
      </c>
      <c r="D55" s="44"/>
    </row>
    <row r="56" spans="1:4" ht="11.5" x14ac:dyDescent="0.25">
      <c r="A56" s="42"/>
      <c r="B56" s="45" t="s">
        <v>38</v>
      </c>
      <c r="C56" s="46" t="s">
        <v>39</v>
      </c>
      <c r="D56" s="46"/>
    </row>
    <row r="57" spans="1:4" ht="10" x14ac:dyDescent="0.2"/>
    <row r="58" spans="1:4" ht="10" x14ac:dyDescent="0.2"/>
    <row r="59" spans="1:4" ht="10" x14ac:dyDescent="0.2"/>
    <row r="60" spans="1:4" ht="10" x14ac:dyDescent="0.2"/>
  </sheetData>
  <sheetProtection algorithmName="SHA-512" hashValue="/gebDQgFI3nRfp33WKQ6pH/lu89EDDD+vaMCHNwHZ1Vrj8k2h8Lb+vDhplsOOEEefCjBQwbS5chev2XKzUXbMQ==" saltValue="eC6o6zNX9YiBp3ttjCuTYg==" spinCount="100000" sheet="1" objects="1" scenarios="1"/>
  <mergeCells count="9">
    <mergeCell ref="C54:D54"/>
    <mergeCell ref="C55:D55"/>
    <mergeCell ref="C56:D56"/>
    <mergeCell ref="A1:D1"/>
    <mergeCell ref="A2:D2"/>
    <mergeCell ref="A3:D3"/>
    <mergeCell ref="A4:D4"/>
    <mergeCell ref="B5:D5"/>
    <mergeCell ref="C50:D50"/>
  </mergeCells>
  <printOptions horizontalCentered="1"/>
  <pageMargins left="0.52" right="0.45" top="0.48" bottom="0.46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2023-04-24T15:13:00Z</dcterms:created>
  <dcterms:modified xsi:type="dcterms:W3CDTF">2023-04-24T15:14:49Z</dcterms:modified>
</cp:coreProperties>
</file>