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E4F83385-D050-4855-BBE3-4AD15264B3BF}" xr6:coauthVersionLast="47" xr6:coauthVersionMax="47" xr10:uidLastSave="{00000000-0000-0000-0000-000000000000}"/>
  <bookViews>
    <workbookView xWindow="-120" yWindow="-120" windowWidth="20730" windowHeight="11040" xr2:uid="{F1FE5344-99C2-423C-80EA-C00CBEC17597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G22" i="2"/>
  <c r="C23" i="2"/>
  <c r="G18" i="2"/>
  <c r="C17" i="2"/>
  <c r="G14" i="2"/>
  <c r="C12" i="2"/>
  <c r="G9" i="2"/>
  <c r="C9" i="2"/>
  <c r="C5" i="2"/>
  <c r="G5" i="2"/>
  <c r="G46" i="2" s="1"/>
  <c r="G51" i="1"/>
  <c r="C51" i="1"/>
  <c r="G45" i="1"/>
  <c r="C45" i="1"/>
  <c r="G38" i="1"/>
  <c r="G36" i="1"/>
  <c r="C35" i="1"/>
  <c r="G34" i="1"/>
  <c r="G32" i="1"/>
  <c r="G42" i="1" s="1"/>
  <c r="C30" i="1"/>
  <c r="G28" i="1"/>
  <c r="C27" i="1"/>
  <c r="G26" i="1"/>
  <c r="G24" i="1"/>
  <c r="C21" i="1"/>
  <c r="G21" i="1"/>
  <c r="G19" i="1"/>
  <c r="G17" i="1"/>
  <c r="C15" i="1"/>
  <c r="G14" i="1"/>
  <c r="C10" i="1"/>
  <c r="G9" i="1"/>
  <c r="G6" i="1"/>
  <c r="C6" i="1"/>
  <c r="G47" i="2" l="1"/>
  <c r="E47" i="2" s="1"/>
  <c r="H66" i="1"/>
  <c r="C43" i="1"/>
  <c r="H58" i="1"/>
  <c r="H45" i="1"/>
  <c r="C46" i="2"/>
  <c r="G30" i="1"/>
  <c r="G43" i="1" s="1"/>
  <c r="H43" i="1" s="1"/>
  <c r="E39" i="1"/>
  <c r="C47" i="2" l="1"/>
  <c r="A47" i="2" s="1"/>
  <c r="H54" i="1"/>
  <c r="G48" i="2"/>
  <c r="C48" i="2" l="1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<sst xmlns="http://schemas.openxmlformats.org/spreadsheetml/2006/main" count="162" uniqueCount="138">
  <si>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</si>
  <si>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</si>
  <si>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</si>
  <si>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</si>
  <si>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</si>
  <si>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</si>
  <si>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</si>
  <si>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</si>
  <si>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</si>
  <si>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</si>
  <si>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</si>
  <si>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</si>
  <si>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</si>
  <si>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</si>
  <si>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</si>
  <si>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</si>
  <si>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</si>
  <si>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</si>
  <si>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</si>
  <si>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</si>
  <si>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</si>
  <si>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</si>
  <si>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</si>
  <si>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</si>
  <si>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</si>
  <si>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</si>
  <si>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</si>
  <si>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</si>
  <si>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</si>
  <si>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</si>
  <si>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</si>
  <si>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</si>
  <si>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</si>
  <si>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</si>
  <si>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</si>
  <si>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</si>
  <si>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</si>
  <si>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</si>
  <si>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</si>
  <si>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</si>
  <si>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</si>
  <si>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</si>
  <si>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</si>
  <si>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</si>
  <si>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</si>
  <si>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</si>
  <si>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</si>
  <si>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</si>
  <si>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</si>
  <si>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</si>
  <si>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</si>
  <si>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</si>
  <si>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</si>
  <si>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</si>
  <si>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</si>
  <si>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</si>
  <si>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</si>
  <si>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</si>
  <si>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</si>
  <si>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</si>
  <si>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</si>
  <si>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</si>
  <si>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</si>
  <si>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</si>
  <si>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</si>
  <si>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</si>
  <si>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</si>
  <si>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</si>
  <si>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</si>
  <si>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</si>
  <si>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</si>
  <si>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</si>
  <si>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</si>
  <si>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</si>
  <si>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</si>
  <si>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</si>
  <si>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</si>
  <si>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</si>
  <si>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</si>
  <si>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</si>
  <si>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</si>
  <si>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</si>
  <si>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</si>
  <si>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</si>
  <si>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</si>
  <si>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</si>
  <si>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</si>
  <si>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</si>
  <si>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</si>
  <si>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</si>
  <si>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</si>
  <si>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</si>
  <si>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</si>
  <si>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</si>
  <si>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</si>
  <si>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</si>
  <si>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</si>
  <si>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</si>
  <si>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</si>
  <si>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</si>
  <si>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</si>
  <si>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</si>
  <si>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</si>
  <si>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</si>
  <si>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</si>
  <si>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</si>
  <si>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</si>
  <si>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</si>
  <si>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</si>
  <si>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</si>
  <si>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</si>
  <si>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</si>
  <si>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</si>
  <si>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</si>
  <si>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</si>
  <si>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</si>
  <si>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</si>
  <si>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</si>
  <si>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</si>
  <si>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</si>
  <si>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</si>
  <si>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</si>
  <si>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</si>
  <si>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</si>
  <si>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</si>
  <si>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</si>
  <si>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</si>
  <si>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</si>
  <si>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</si>
  <si>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</si>
  <si>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</si>
  <si>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</si>
  <si>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</si>
  <si>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</si>
  <si>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</si>
  <si>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</si>
  <si>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28 DE FEBRERO 2023</t>
  </si>
  <si>
    <t>ESTADO DE RESULTADO DEL 01 DE ENERO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</si>
</sst>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0" fontId="17" fillId="0" borderId="0" xfId="2" applyFon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8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66BFC475-E150-404B-9A0F-5CB75C603C24}"/>
    <cellStyle name="Moneda 2" xfId="4" xr:uid="{32A15CB0-096C-4A07-82B3-B74F7081326D}"/>
    <cellStyle name="Normal" xfId="0" builtinId="0"/>
    <cellStyle name="Normal 2" xfId="2" xr:uid="{E06AC220-5958-4B49-8306-47EBF5025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FDEBA3E-A108-4DA5-954C-30999CBA29A6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1DAEAD3-28B7-4F3E-8AB2-6EA1DB6FFC68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56</xdr:row>
      <xdr:rowOff>130175</xdr:rowOff>
    </xdr:from>
    <xdr:to>
      <xdr:col>6</xdr:col>
      <xdr:colOff>545042</xdr:colOff>
      <xdr:row>60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8E8DC78-7B88-4456-9E14-8FEDBE62B46F}"/>
            </a:ext>
          </a:extLst>
        </xdr:cNvPr>
        <xdr:cNvSpPr/>
      </xdr:nvSpPr>
      <xdr:spPr>
        <a:xfrm>
          <a:off x="7573434" y="9693275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C8742A-6806-43FD-B66E-6E5231E4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47E253F-2BA8-4957-AB37-859F02F2B5B5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9D205ED-2AA7-4CA7-80D2-67D90D76C954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A02BAB7-BF68-453D-AB0C-BF1942EB878B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B04F6C-9177-47E9-AF67-6EB99EB23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EFF\2023\02.%20FEBRERO%202023\2023%2002%20EF-SSF.xlsx" TargetMode="External"/><Relationship Id="rId1" Type="http://schemas.openxmlformats.org/officeDocument/2006/relationships/externalLinkPath" Target="file:///Y:\EEFF\2023\02.%20FEBRERO%202023\2023%2002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f acum"/>
      <sheetName val="HT-EST.RESULT"/>
      <sheetName val="HT-BALANCE"/>
      <sheetName val="EST.RESULTADO-SSF"/>
      <sheetName val="BALANCE-SSF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3703-1552-4D62-A5EA-A7EBDE9B0640}">
  <sheetPr>
    <pageSetUpPr fitToPage="1"/>
  </sheetPr>
  <dimension ref="A1:O81"/>
  <sheetViews>
    <sheetView tabSelected="1" view="pageBreakPreview" zoomScaleNormal="90" zoomScaleSheetLayoutView="100" workbookViewId="0">
      <selection activeCell="E9" sqref="E9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715106.42</v>
      </c>
      <c r="D6" s="11"/>
      <c r="E6" s="8" t="s">
        <v>6</v>
      </c>
      <c r="F6" s="12"/>
      <c r="G6" s="10">
        <f>SUM(F7:F8)</f>
        <v>353297.06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714006.42</v>
      </c>
      <c r="C8" s="10"/>
      <c r="D8" s="2" t="s">
        <v>2</v>
      </c>
      <c r="E8" s="5" t="s">
        <v>10</v>
      </c>
      <c r="F8" s="15">
        <v>353297.06</v>
      </c>
    </row>
    <row r="9" spans="1:11" ht="12.75" customHeight="1" x14ac:dyDescent="0.2">
      <c r="B9" s="9"/>
      <c r="E9" s="8" t="s">
        <v>11</v>
      </c>
      <c r="F9" s="12"/>
      <c r="G9" s="10">
        <f>SUM(F10:F13)</f>
        <v>4762820.62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3802834.07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1439384.43</v>
      </c>
    </row>
    <row r="12" spans="1:11" ht="12.75" customHeight="1" x14ac:dyDescent="0.2">
      <c r="A12" s="5" t="s">
        <v>16</v>
      </c>
      <c r="B12" s="13">
        <v>2820677.76</v>
      </c>
      <c r="D12" s="18"/>
      <c r="E12" s="5" t="s">
        <v>17</v>
      </c>
      <c r="F12" s="17">
        <v>3278717.35</v>
      </c>
      <c r="G12" s="10"/>
      <c r="K12" s="19"/>
    </row>
    <row r="13" spans="1:11" ht="12.75" customHeight="1" x14ac:dyDescent="0.2">
      <c r="A13" s="5" t="s">
        <v>18</v>
      </c>
      <c r="B13" s="15">
        <v>9156.31</v>
      </c>
      <c r="D13" s="18"/>
      <c r="E13" s="5" t="s">
        <v>19</v>
      </c>
      <c r="F13" s="15">
        <v>16182.55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1945030.35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199999.99</v>
      </c>
      <c r="D15" s="18"/>
      <c r="E15" s="5" t="s">
        <v>22</v>
      </c>
      <c r="F15" s="17">
        <v>1733984.31</v>
      </c>
    </row>
    <row r="16" spans="1:11" ht="12.75" customHeight="1" x14ac:dyDescent="0.2">
      <c r="A16" s="5" t="s">
        <v>23</v>
      </c>
      <c r="B16" s="9">
        <v>199999.99</v>
      </c>
      <c r="E16" s="5" t="s">
        <v>24</v>
      </c>
      <c r="F16" s="15">
        <v>211046.04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2"/>
      <c r="G17" s="10">
        <f>SUM(F18)</f>
        <v>92272.65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92272.65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2"/>
      <c r="G19" s="10">
        <f>SUM(F20)</f>
        <v>70986.78</v>
      </c>
    </row>
    <row r="20" spans="1:15" ht="12.75" customHeight="1" x14ac:dyDescent="0.2">
      <c r="E20" s="5" t="s">
        <v>31</v>
      </c>
      <c r="F20" s="15">
        <v>70986.78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9121761.6100000013</v>
      </c>
      <c r="E21" s="8" t="s">
        <v>33</v>
      </c>
      <c r="F21" s="13"/>
      <c r="G21" s="10">
        <f>SUM(F22:F23)</f>
        <v>235806.78999999998</v>
      </c>
    </row>
    <row r="22" spans="1:15" ht="12.75" customHeight="1" x14ac:dyDescent="0.2">
      <c r="A22" s="5" t="s">
        <v>34</v>
      </c>
      <c r="B22" s="9">
        <v>3688432.67</v>
      </c>
      <c r="E22" s="5" t="s">
        <v>35</v>
      </c>
      <c r="F22" s="16">
        <v>109062.15</v>
      </c>
    </row>
    <row r="23" spans="1:15" ht="15.75" customHeight="1" x14ac:dyDescent="0.2">
      <c r="A23" s="24" t="s">
        <v>36</v>
      </c>
      <c r="B23" s="17">
        <v>4917130.45</v>
      </c>
      <c r="E23" s="5" t="s">
        <v>37</v>
      </c>
      <c r="F23" s="15">
        <v>126744.64</v>
      </c>
      <c r="G23" s="10"/>
    </row>
    <row r="24" spans="1:15" ht="12.75" customHeight="1" x14ac:dyDescent="0.2">
      <c r="A24" s="5" t="s">
        <v>38</v>
      </c>
      <c r="B24" s="25">
        <v>566873.98</v>
      </c>
      <c r="E24" s="8" t="s">
        <v>39</v>
      </c>
      <c r="F24" s="26"/>
      <c r="G24" s="10">
        <f>SUM(F25:F25)</f>
        <v>44657.08</v>
      </c>
    </row>
    <row r="25" spans="1:15" ht="12.75" customHeight="1" x14ac:dyDescent="0.2">
      <c r="A25" s="5" t="s">
        <v>40</v>
      </c>
      <c r="B25" s="27">
        <v>-50675.49</v>
      </c>
      <c r="E25" s="5" t="s">
        <v>41</v>
      </c>
      <c r="F25" s="15">
        <v>44657.08</v>
      </c>
    </row>
    <row r="26" spans="1:15" ht="12.75" customHeight="1" x14ac:dyDescent="0.2">
      <c r="E26" s="8" t="s">
        <v>42</v>
      </c>
      <c r="G26" s="20">
        <f>SUM(F27)</f>
        <v>87499.86</v>
      </c>
    </row>
    <row r="27" spans="1:15" ht="12.75" customHeight="1" x14ac:dyDescent="0.2">
      <c r="A27" s="8" t="s">
        <v>43</v>
      </c>
      <c r="B27" s="16"/>
      <c r="C27" s="20">
        <f>SUM(B28)</f>
        <v>258853.62</v>
      </c>
      <c r="E27" s="28" t="s">
        <v>44</v>
      </c>
      <c r="F27" s="15">
        <v>87499.86</v>
      </c>
    </row>
    <row r="28" spans="1:15" ht="12.75" customHeight="1" x14ac:dyDescent="0.2">
      <c r="A28" s="5" t="s">
        <v>45</v>
      </c>
      <c r="B28" s="29">
        <v>258853.62</v>
      </c>
      <c r="E28" s="30" t="s">
        <v>46</v>
      </c>
      <c r="F28" s="26"/>
      <c r="G28" s="10">
        <f>+SUM(F29:F29)</f>
        <v>0</v>
      </c>
    </row>
    <row r="29" spans="1:15" ht="12.75" customHeight="1" x14ac:dyDescent="0.2">
      <c r="B29" s="16"/>
      <c r="E29" s="28" t="s">
        <v>47</v>
      </c>
      <c r="F29" s="15">
        <v>0</v>
      </c>
      <c r="G29" s="10"/>
      <c r="L29" s="31"/>
      <c r="O29" s="31"/>
    </row>
    <row r="30" spans="1:15" ht="12.75" customHeight="1" x14ac:dyDescent="0.2">
      <c r="A30" s="8" t="s">
        <v>48</v>
      </c>
      <c r="B30" s="9" t="s">
        <v>2</v>
      </c>
      <c r="C30" s="10">
        <f>SUM(B31:B33)</f>
        <v>82925.829999999958</v>
      </c>
      <c r="E30" s="32" t="s">
        <v>49</v>
      </c>
      <c r="F30" s="9" t="s">
        <v>2</v>
      </c>
      <c r="G30" s="33">
        <f>SUM(G6:G28)</f>
        <v>7592371.1900000004</v>
      </c>
    </row>
    <row r="31" spans="1:15" ht="12.75" customHeight="1" x14ac:dyDescent="0.2">
      <c r="A31" s="5" t="s">
        <v>50</v>
      </c>
      <c r="B31" s="16">
        <v>0</v>
      </c>
      <c r="C31" s="10"/>
      <c r="E31" s="32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698388.92999999993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-615463.1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4" t="s">
        <v>56</v>
      </c>
      <c r="G34" s="16">
        <f>+F35</f>
        <v>225833.54</v>
      </c>
    </row>
    <row r="35" spans="1:11" ht="12.75" customHeight="1" x14ac:dyDescent="0.2">
      <c r="A35" s="8" t="s">
        <v>57</v>
      </c>
      <c r="B35" s="13"/>
      <c r="C35" s="10">
        <f>SUM(B36:B39)</f>
        <v>2272423.5600000005</v>
      </c>
      <c r="E35" s="35" t="s">
        <v>58</v>
      </c>
      <c r="F35" s="15">
        <v>225833.54</v>
      </c>
    </row>
    <row r="36" spans="1:11" ht="12.75" customHeight="1" x14ac:dyDescent="0.2">
      <c r="A36" s="5" t="s">
        <v>59</v>
      </c>
      <c r="B36" s="9">
        <v>2029175.69</v>
      </c>
      <c r="C36" s="10"/>
      <c r="E36" s="34" t="s">
        <v>60</v>
      </c>
      <c r="F36" s="16"/>
      <c r="G36" s="10">
        <f>+F37</f>
        <v>9398.7000000000007</v>
      </c>
    </row>
    <row r="37" spans="1:11" ht="12.75" customHeight="1" x14ac:dyDescent="0.2">
      <c r="A37" s="5" t="s">
        <v>61</v>
      </c>
      <c r="B37" s="25">
        <v>340065.51</v>
      </c>
      <c r="C37" s="10"/>
      <c r="E37" s="36" t="s">
        <v>62</v>
      </c>
      <c r="F37" s="15">
        <v>9398.7000000000007</v>
      </c>
    </row>
    <row r="38" spans="1:11" ht="12.75" customHeight="1" x14ac:dyDescent="0.2">
      <c r="A38" s="5" t="s">
        <v>63</v>
      </c>
      <c r="B38" s="13">
        <v>30268.68</v>
      </c>
      <c r="C38" s="10"/>
      <c r="E38" s="8" t="s">
        <v>64</v>
      </c>
      <c r="F38" s="16"/>
      <c r="G38" s="10">
        <f>SUM(F39:F40)</f>
        <v>1126301.6700000002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PERDIDA DEL EJERCICIO</v>
      </c>
      <c r="F39" s="16">
        <v>-668230.06999999983</v>
      </c>
      <c r="H39" s="19"/>
    </row>
    <row r="40" spans="1:11" ht="12.75" customHeight="1" x14ac:dyDescent="0.2">
      <c r="E40" s="5" t="s">
        <v>66</v>
      </c>
      <c r="F40" s="15">
        <v>1794531.74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3">
        <f>SUM(G32:G41)</f>
        <v>8861533.9100000001</v>
      </c>
    </row>
    <row r="43" spans="1:11" ht="15" customHeight="1" thickBot="1" x14ac:dyDescent="0.25">
      <c r="A43" s="32" t="s">
        <v>68</v>
      </c>
      <c r="B43" s="37" t="s">
        <v>2</v>
      </c>
      <c r="C43" s="38">
        <f>SUM(C5:C42)</f>
        <v>16453905.100000001</v>
      </c>
      <c r="E43" s="7" t="s">
        <v>69</v>
      </c>
      <c r="F43" s="9"/>
      <c r="G43" s="39">
        <f>G30+G42</f>
        <v>16453905.100000001</v>
      </c>
      <c r="H43" s="40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7"/>
      <c r="C45" s="41">
        <f>SUM(B46:B49)</f>
        <v>1478386994.77</v>
      </c>
      <c r="E45" s="42" t="s">
        <v>71</v>
      </c>
      <c r="F45" s="13"/>
      <c r="G45" s="41">
        <f>SUM(F46)</f>
        <v>1478386994.77</v>
      </c>
      <c r="H45" s="11">
        <f>+G45-C45</f>
        <v>0</v>
      </c>
      <c r="I45" s="11"/>
    </row>
    <row r="46" spans="1:11" ht="24" customHeight="1" x14ac:dyDescent="0.2">
      <c r="A46" s="43" t="s">
        <v>72</v>
      </c>
      <c r="B46" s="9">
        <v>1271294705.72</v>
      </c>
      <c r="C46" s="37"/>
      <c r="E46" s="24" t="s">
        <v>73</v>
      </c>
      <c r="F46" s="15">
        <v>1478386994.77</v>
      </c>
      <c r="G46" s="37"/>
      <c r="H46" s="11"/>
      <c r="I46" s="11"/>
    </row>
    <row r="47" spans="1:11" ht="12.75" customHeight="1" x14ac:dyDescent="0.2">
      <c r="A47" s="5" t="s">
        <v>74</v>
      </c>
      <c r="B47" s="44">
        <v>26217899.800000001</v>
      </c>
      <c r="C47" s="45"/>
      <c r="E47" s="46"/>
      <c r="F47" s="47"/>
      <c r="G47" s="45"/>
      <c r="H47" s="11"/>
      <c r="I47" s="11"/>
    </row>
    <row r="48" spans="1:11" ht="21.75" customHeight="1" x14ac:dyDescent="0.2">
      <c r="A48" s="48" t="s">
        <v>75</v>
      </c>
      <c r="B48" s="44">
        <v>177522414.30000001</v>
      </c>
      <c r="F48" s="47"/>
      <c r="G48" s="45"/>
      <c r="H48" s="11"/>
      <c r="I48" s="11"/>
    </row>
    <row r="49" spans="1:12" ht="21" customHeight="1" x14ac:dyDescent="0.2">
      <c r="A49" s="24" t="s">
        <v>76</v>
      </c>
      <c r="B49" s="49">
        <v>3351974.95</v>
      </c>
      <c r="E49" s="50"/>
      <c r="F49" s="47"/>
      <c r="G49" s="51"/>
      <c r="H49" s="11"/>
      <c r="I49" s="11"/>
    </row>
    <row r="50" spans="1:12" ht="12.75" customHeight="1" x14ac:dyDescent="0.2">
      <c r="B50" s="51"/>
      <c r="C50" s="45"/>
      <c r="E50" s="50"/>
      <c r="F50" s="47"/>
      <c r="G50" s="51"/>
    </row>
    <row r="51" spans="1:12" ht="12.75" customHeight="1" x14ac:dyDescent="0.2">
      <c r="A51" s="8" t="s">
        <v>77</v>
      </c>
      <c r="B51" s="51"/>
      <c r="C51" s="52">
        <f>SUM(B52:B53)</f>
        <v>1177641.56</v>
      </c>
      <c r="E51" s="8" t="s">
        <v>78</v>
      </c>
      <c r="G51" s="52">
        <f>+F52</f>
        <v>1177641.56</v>
      </c>
    </row>
    <row r="52" spans="1:12" ht="12.75" customHeight="1" x14ac:dyDescent="0.2">
      <c r="A52" s="5" t="s">
        <v>79</v>
      </c>
      <c r="B52" s="53">
        <v>1173000</v>
      </c>
      <c r="C52" s="45"/>
      <c r="E52" s="5" t="s">
        <v>78</v>
      </c>
      <c r="F52" s="23">
        <v>1177641.56</v>
      </c>
    </row>
    <row r="53" spans="1:12" ht="12.75" customHeight="1" x14ac:dyDescent="0.2">
      <c r="A53" s="54" t="s">
        <v>80</v>
      </c>
      <c r="B53" s="49">
        <v>4641.5600000000004</v>
      </c>
      <c r="C53" s="45"/>
      <c r="F53" s="20"/>
    </row>
    <row r="54" spans="1:12" ht="12.75" customHeight="1" x14ac:dyDescent="0.2">
      <c r="B54" s="51"/>
      <c r="C54" s="45"/>
      <c r="H54" s="11">
        <f>+C43-G43</f>
        <v>0</v>
      </c>
    </row>
    <row r="55" spans="1:12" ht="12.75" customHeight="1" x14ac:dyDescent="0.2">
      <c r="B55" s="51"/>
      <c r="C55" s="45"/>
      <c r="H55" s="11"/>
      <c r="L55" s="11"/>
    </row>
    <row r="56" spans="1:12" ht="12.75" customHeight="1" x14ac:dyDescent="0.2">
      <c r="B56" s="51"/>
      <c r="C56" s="45"/>
      <c r="H56" s="11"/>
      <c r="L56" s="11"/>
    </row>
    <row r="57" spans="1:12" ht="12.75" customHeight="1" x14ac:dyDescent="0.2">
      <c r="B57" s="51"/>
      <c r="C57" s="45"/>
      <c r="H57" s="11"/>
      <c r="L57" s="11"/>
    </row>
    <row r="58" spans="1:12" ht="12.75" customHeight="1" x14ac:dyDescent="0.2">
      <c r="B58" s="51"/>
      <c r="C58" s="45"/>
      <c r="H58" s="11">
        <f>+G45-C45</f>
        <v>0</v>
      </c>
      <c r="K58" s="55"/>
    </row>
    <row r="59" spans="1:12" ht="12.75" customHeight="1" x14ac:dyDescent="0.2">
      <c r="B59" s="51"/>
      <c r="C59" s="45"/>
      <c r="H59" s="56" t="s">
        <v>2</v>
      </c>
      <c r="K59" s="11"/>
    </row>
    <row r="60" spans="1:12" ht="12.75" customHeight="1" x14ac:dyDescent="0.2">
      <c r="A60" s="57" t="s">
        <v>81</v>
      </c>
      <c r="C60" s="58"/>
      <c r="F60" s="59" t="s">
        <v>82</v>
      </c>
      <c r="G60" s="58"/>
      <c r="H60" s="11"/>
    </row>
    <row r="61" spans="1:12" ht="12.75" customHeight="1" x14ac:dyDescent="0.2">
      <c r="A61" s="60"/>
      <c r="C61" s="58"/>
      <c r="F61" s="58"/>
      <c r="G61" s="58"/>
      <c r="I61" s="11"/>
      <c r="K61" s="11"/>
    </row>
    <row r="62" spans="1:12" ht="12.75" customHeight="1" x14ac:dyDescent="0.2">
      <c r="F62" s="58"/>
      <c r="G62" s="58"/>
    </row>
    <row r="63" spans="1:12" ht="12.75" customHeight="1" x14ac:dyDescent="0.2">
      <c r="D63" s="61"/>
    </row>
    <row r="64" spans="1:12" ht="12.75" customHeight="1" x14ac:dyDescent="0.2">
      <c r="D64" s="61"/>
    </row>
    <row r="65" spans="4:11" ht="12.75" customHeight="1" x14ac:dyDescent="0.2">
      <c r="D65" s="61"/>
    </row>
    <row r="66" spans="4:11" ht="12.75" customHeight="1" x14ac:dyDescent="0.2">
      <c r="D66" s="61"/>
      <c r="H66" s="11">
        <f>+C51-G51</f>
        <v>0</v>
      </c>
    </row>
    <row r="67" spans="4:11" ht="12.75" customHeight="1" x14ac:dyDescent="0.2">
      <c r="D67" s="61"/>
    </row>
    <row r="68" spans="4:11" ht="12.75" customHeight="1" x14ac:dyDescent="0.2">
      <c r="D68" s="61"/>
      <c r="K68" s="11"/>
    </row>
    <row r="69" spans="4:11" ht="12.75" customHeight="1" x14ac:dyDescent="0.2">
      <c r="D69" s="61"/>
    </row>
    <row r="70" spans="4:11" ht="12.75" customHeight="1" x14ac:dyDescent="0.2">
      <c r="D70" s="61"/>
    </row>
    <row r="71" spans="4:11" ht="12.75" customHeight="1" x14ac:dyDescent="0.2">
      <c r="D71" s="61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62"/>
    </row>
    <row r="80" spans="4:11" ht="12.75" customHeight="1" x14ac:dyDescent="0.25">
      <c r="D80" s="62"/>
    </row>
    <row r="81" spans="4:4" ht="15.75" x14ac:dyDescent="0.25">
      <c r="D81" s="62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4FCE-8F2A-447C-BB15-6E4F8A2A7535}">
  <sheetPr>
    <pageSetUpPr fitToPage="1"/>
  </sheetPr>
  <dimension ref="A1:I64"/>
  <sheetViews>
    <sheetView view="pageBreakPreview" topLeftCell="A44" zoomScaleNormal="100" zoomScaleSheetLayoutView="100" workbookViewId="0">
      <selection activeCell="E8" sqref="E8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3" t="s">
        <v>0</v>
      </c>
      <c r="B1" s="64"/>
      <c r="C1" s="64"/>
      <c r="D1" s="64"/>
      <c r="E1" s="65"/>
      <c r="F1" s="64"/>
      <c r="G1" s="66"/>
    </row>
    <row r="2" spans="1:9" ht="15" customHeight="1" x14ac:dyDescent="0.2">
      <c r="A2" s="67" t="s">
        <v>137</v>
      </c>
      <c r="B2" s="68"/>
      <c r="C2" s="68"/>
      <c r="D2" s="68"/>
      <c r="E2" s="69"/>
      <c r="F2" s="68"/>
      <c r="G2" s="66"/>
    </row>
    <row r="3" spans="1:9" ht="19.5" customHeight="1" thickBot="1" x14ac:dyDescent="0.25">
      <c r="A3" s="70" t="s">
        <v>1</v>
      </c>
      <c r="B3" s="71"/>
      <c r="C3" s="71"/>
      <c r="D3" s="71"/>
      <c r="E3" s="72"/>
      <c r="F3" s="71"/>
      <c r="G3" s="73"/>
      <c r="H3" s="74"/>
    </row>
    <row r="4" spans="1:9" ht="18" customHeight="1" x14ac:dyDescent="0.2">
      <c r="A4" s="75" t="s">
        <v>83</v>
      </c>
      <c r="E4" s="7" t="s">
        <v>84</v>
      </c>
      <c r="G4" s="19"/>
      <c r="H4" s="74"/>
      <c r="I4" s="74"/>
    </row>
    <row r="5" spans="1:9" ht="16.5" customHeight="1" x14ac:dyDescent="0.2">
      <c r="A5" s="76" t="s">
        <v>85</v>
      </c>
      <c r="C5" s="19">
        <f>SUM(B6:B7)</f>
        <v>2367468.27</v>
      </c>
      <c r="D5" s="74"/>
      <c r="E5" s="8" t="s">
        <v>86</v>
      </c>
      <c r="F5" s="77"/>
      <c r="G5" s="77">
        <f>SUM(F6:F7)</f>
        <v>1343827.2999999998</v>
      </c>
      <c r="H5" s="74"/>
    </row>
    <row r="6" spans="1:9" x14ac:dyDescent="0.2">
      <c r="A6" s="2" t="s">
        <v>87</v>
      </c>
      <c r="B6" s="78">
        <v>578206.71</v>
      </c>
      <c r="C6" s="19"/>
      <c r="E6" s="5" t="s">
        <v>87</v>
      </c>
      <c r="F6" s="79">
        <v>644990.85</v>
      </c>
      <c r="G6" s="77"/>
      <c r="H6" s="74"/>
    </row>
    <row r="7" spans="1:9" x14ac:dyDescent="0.2">
      <c r="A7" s="80" t="s">
        <v>88</v>
      </c>
      <c r="B7" s="81">
        <v>1789261.56</v>
      </c>
      <c r="E7" s="5" t="s">
        <v>89</v>
      </c>
      <c r="F7" s="82">
        <v>698836.45</v>
      </c>
      <c r="G7" s="77"/>
    </row>
    <row r="8" spans="1:9" x14ac:dyDescent="0.2">
      <c r="C8" s="19"/>
      <c r="E8" s="5"/>
      <c r="F8" s="55"/>
      <c r="G8" s="77"/>
    </row>
    <row r="9" spans="1:9" ht="24" x14ac:dyDescent="0.2">
      <c r="A9" s="83" t="s">
        <v>90</v>
      </c>
      <c r="B9" s="77"/>
      <c r="C9" s="77">
        <f>SUM(B10)</f>
        <v>336639.49</v>
      </c>
      <c r="E9" s="84" t="s">
        <v>91</v>
      </c>
      <c r="G9" s="77">
        <f>SUM(F10:F12)</f>
        <v>1580723.6</v>
      </c>
    </row>
    <row r="10" spans="1:9" x14ac:dyDescent="0.2">
      <c r="A10" s="85" t="s">
        <v>87</v>
      </c>
      <c r="B10" s="86">
        <v>336639.49</v>
      </c>
      <c r="C10" s="77"/>
      <c r="D10" s="74"/>
      <c r="E10" s="6" t="s">
        <v>87</v>
      </c>
      <c r="F10" s="78">
        <v>475950.51</v>
      </c>
      <c r="H10" s="74"/>
    </row>
    <row r="11" spans="1:9" ht="25.5" x14ac:dyDescent="0.2">
      <c r="A11" s="85"/>
      <c r="B11" s="19"/>
      <c r="C11" s="77"/>
      <c r="E11" s="87" t="s">
        <v>92</v>
      </c>
      <c r="F11" s="78">
        <v>972194.23</v>
      </c>
    </row>
    <row r="12" spans="1:9" ht="15" customHeight="1" x14ac:dyDescent="0.2">
      <c r="A12" s="88" t="s">
        <v>93</v>
      </c>
      <c r="C12" s="19">
        <f>SUM(B13:B15)</f>
        <v>127487.9</v>
      </c>
      <c r="E12" s="6" t="s">
        <v>94</v>
      </c>
      <c r="F12" s="81">
        <v>132578.85999999999</v>
      </c>
    </row>
    <row r="13" spans="1:9" x14ac:dyDescent="0.2">
      <c r="A13" s="85" t="s">
        <v>87</v>
      </c>
      <c r="B13" s="89">
        <v>0</v>
      </c>
      <c r="F13" s="19"/>
    </row>
    <row r="14" spans="1:9" ht="15.75" customHeight="1" x14ac:dyDescent="0.2">
      <c r="A14" s="90" t="s">
        <v>95</v>
      </c>
      <c r="B14" s="78">
        <v>4774.76</v>
      </c>
      <c r="C14" s="11"/>
      <c r="E14" s="91" t="s">
        <v>96</v>
      </c>
      <c r="G14" s="19">
        <f>SUM(F15:F16)</f>
        <v>238276.16</v>
      </c>
    </row>
    <row r="15" spans="1:9" x14ac:dyDescent="0.2">
      <c r="A15" s="85" t="s">
        <v>94</v>
      </c>
      <c r="B15" s="92">
        <v>122713.14</v>
      </c>
      <c r="E15" s="6" t="s">
        <v>87</v>
      </c>
      <c r="F15" s="78">
        <v>145732.94</v>
      </c>
    </row>
    <row r="16" spans="1:9" x14ac:dyDescent="0.2">
      <c r="A16" s="85"/>
      <c r="B16" s="19"/>
      <c r="C16" s="19"/>
      <c r="E16" s="6" t="s">
        <v>97</v>
      </c>
      <c r="F16" s="93">
        <v>92543.22</v>
      </c>
    </row>
    <row r="17" spans="1:8" x14ac:dyDescent="0.2">
      <c r="A17" s="76" t="s">
        <v>98</v>
      </c>
      <c r="B17" s="19"/>
      <c r="C17" s="19">
        <f>SUM(B18:B21)</f>
        <v>501612.25000000006</v>
      </c>
    </row>
    <row r="18" spans="1:8" x14ac:dyDescent="0.2">
      <c r="A18" s="94" t="s">
        <v>99</v>
      </c>
      <c r="B18" s="78">
        <v>40114.15</v>
      </c>
      <c r="D18" s="74"/>
      <c r="E18" s="8" t="s">
        <v>100</v>
      </c>
      <c r="F18" s="95"/>
      <c r="G18" s="95">
        <f>SUM(F19:F20)</f>
        <v>0</v>
      </c>
    </row>
    <row r="19" spans="1:8" ht="24" x14ac:dyDescent="0.2">
      <c r="A19" s="96" t="s">
        <v>101</v>
      </c>
      <c r="B19" s="78">
        <v>72471.34</v>
      </c>
      <c r="C19" s="19"/>
      <c r="D19" s="11"/>
      <c r="E19" s="6" t="s">
        <v>87</v>
      </c>
      <c r="F19" s="97">
        <v>0</v>
      </c>
      <c r="G19" s="95"/>
    </row>
    <row r="20" spans="1:8" x14ac:dyDescent="0.2">
      <c r="A20" s="2" t="s">
        <v>102</v>
      </c>
      <c r="B20" s="78">
        <v>4506.49</v>
      </c>
      <c r="E20" s="5" t="s">
        <v>88</v>
      </c>
      <c r="F20" s="97">
        <v>0</v>
      </c>
    </row>
    <row r="21" spans="1:8" x14ac:dyDescent="0.2">
      <c r="A21" s="2" t="s">
        <v>103</v>
      </c>
      <c r="B21" s="98">
        <v>384520.27000000008</v>
      </c>
    </row>
    <row r="22" spans="1:8" ht="18" x14ac:dyDescent="0.25">
      <c r="E22" s="91" t="s">
        <v>104</v>
      </c>
      <c r="G22" s="99">
        <f>SUM(F23:F25)</f>
        <v>20725.95</v>
      </c>
      <c r="H22" s="100"/>
    </row>
    <row r="23" spans="1:8" ht="13.5" customHeight="1" x14ac:dyDescent="0.25">
      <c r="A23" s="88" t="s">
        <v>105</v>
      </c>
      <c r="C23" s="19">
        <f>SUM(B24:B25)</f>
        <v>243816.61000000002</v>
      </c>
      <c r="E23" s="6" t="s">
        <v>106</v>
      </c>
      <c r="F23" s="101">
        <v>19274.09</v>
      </c>
      <c r="G23" s="11"/>
      <c r="H23" s="100" t="s">
        <v>107</v>
      </c>
    </row>
    <row r="24" spans="1:8" ht="14.25" customHeight="1" x14ac:dyDescent="0.25">
      <c r="A24" s="85" t="s">
        <v>87</v>
      </c>
      <c r="B24" s="78">
        <v>67211.350000000006</v>
      </c>
      <c r="C24" s="77"/>
      <c r="E24" s="5" t="s">
        <v>108</v>
      </c>
      <c r="F24" s="101">
        <v>1451.86</v>
      </c>
      <c r="H24" s="100"/>
    </row>
    <row r="25" spans="1:8" ht="14.25" customHeight="1" x14ac:dyDescent="0.2">
      <c r="A25" s="2" t="s">
        <v>97</v>
      </c>
      <c r="B25" s="81">
        <v>176605.26</v>
      </c>
      <c r="E25" s="6" t="s">
        <v>109</v>
      </c>
      <c r="F25" s="82">
        <v>0</v>
      </c>
    </row>
    <row r="26" spans="1:8" ht="5.25" customHeight="1" x14ac:dyDescent="0.35">
      <c r="B26" s="102"/>
      <c r="C26" s="103"/>
      <c r="E26" s="5"/>
      <c r="F26" s="55"/>
    </row>
    <row r="27" spans="1:8" ht="14.25" customHeight="1" x14ac:dyDescent="0.2">
      <c r="A27" s="76" t="s">
        <v>110</v>
      </c>
      <c r="B27" s="104"/>
      <c r="C27" s="104">
        <f>SUM(B28:B30)</f>
        <v>22759.67</v>
      </c>
      <c r="E27" s="5"/>
      <c r="F27" s="55"/>
    </row>
    <row r="28" spans="1:8" x14ac:dyDescent="0.2">
      <c r="A28" s="2" t="s">
        <v>111</v>
      </c>
      <c r="B28" s="78">
        <v>3541.19</v>
      </c>
      <c r="C28" s="104"/>
      <c r="E28" s="50" t="s">
        <v>112</v>
      </c>
      <c r="F28" s="55"/>
      <c r="G28" s="99">
        <f>SUM(F29)</f>
        <v>34969.279999999999</v>
      </c>
    </row>
    <row r="29" spans="1:8" x14ac:dyDescent="0.2">
      <c r="A29" s="2" t="s">
        <v>113</v>
      </c>
      <c r="B29" s="55">
        <v>0</v>
      </c>
      <c r="E29" s="5" t="s">
        <v>114</v>
      </c>
      <c r="F29" s="82">
        <v>34969.279999999999</v>
      </c>
      <c r="H29" s="74"/>
    </row>
    <row r="30" spans="1:8" ht="24" x14ac:dyDescent="0.2">
      <c r="A30" s="96" t="s">
        <v>115</v>
      </c>
      <c r="B30" s="82">
        <v>19218.48</v>
      </c>
    </row>
    <row r="31" spans="1:8" x14ac:dyDescent="0.2">
      <c r="E31" s="105" t="s">
        <v>116</v>
      </c>
      <c r="G31" s="99">
        <f>SUM(F32)</f>
        <v>25992.61</v>
      </c>
    </row>
    <row r="32" spans="1:8" x14ac:dyDescent="0.2">
      <c r="A32" s="76" t="s">
        <v>117</v>
      </c>
      <c r="B32" s="104"/>
      <c r="C32" s="19">
        <f>SUM(B33:B40)</f>
        <v>356805.26999999996</v>
      </c>
      <c r="D32" s="74"/>
      <c r="E32" s="5" t="s">
        <v>118</v>
      </c>
      <c r="F32" s="98">
        <v>25992.61</v>
      </c>
    </row>
    <row r="33" spans="1:8" ht="20.25" customHeight="1" x14ac:dyDescent="0.2">
      <c r="A33" s="2" t="s">
        <v>119</v>
      </c>
      <c r="B33" s="104">
        <v>142244.55999999997</v>
      </c>
      <c r="C33" s="19"/>
      <c r="E33" s="105" t="s">
        <v>120</v>
      </c>
      <c r="F33" s="101"/>
      <c r="G33" s="99">
        <f>SUM(F34)</f>
        <v>44281.86</v>
      </c>
    </row>
    <row r="34" spans="1:8" ht="12.75" customHeight="1" x14ac:dyDescent="0.2">
      <c r="A34" s="2" t="s">
        <v>121</v>
      </c>
      <c r="B34" s="78">
        <v>0</v>
      </c>
      <c r="E34" s="6" t="s">
        <v>122</v>
      </c>
      <c r="F34" s="98">
        <v>44281.86</v>
      </c>
    </row>
    <row r="35" spans="1:8" ht="12.75" customHeight="1" x14ac:dyDescent="0.2">
      <c r="A35" s="2" t="s">
        <v>123</v>
      </c>
      <c r="B35" s="104">
        <v>125414.01999999999</v>
      </c>
      <c r="C35" s="104"/>
    </row>
    <row r="36" spans="1:8" ht="12.75" customHeight="1" x14ac:dyDescent="0.2">
      <c r="A36" s="2" t="s">
        <v>124</v>
      </c>
      <c r="B36" s="78">
        <v>3659.43</v>
      </c>
      <c r="H36" s="106"/>
    </row>
    <row r="37" spans="1:8" ht="12.75" customHeight="1" x14ac:dyDescent="0.2">
      <c r="A37" s="2" t="s">
        <v>125</v>
      </c>
      <c r="B37" s="104">
        <v>42273.67</v>
      </c>
      <c r="C37" s="19"/>
      <c r="H37" s="107"/>
    </row>
    <row r="38" spans="1:8" ht="12.75" customHeight="1" x14ac:dyDescent="0.2">
      <c r="A38" s="2" t="s">
        <v>126</v>
      </c>
      <c r="B38" s="104">
        <v>5313.28</v>
      </c>
      <c r="C38" s="19"/>
      <c r="H38" s="107"/>
    </row>
    <row r="39" spans="1:8" ht="12.75" customHeight="1" x14ac:dyDescent="0.2">
      <c r="A39" s="2" t="s">
        <v>127</v>
      </c>
      <c r="B39" s="104">
        <v>0</v>
      </c>
      <c r="C39" s="19"/>
      <c r="H39" s="11"/>
    </row>
    <row r="40" spans="1:8" ht="12.75" customHeight="1" x14ac:dyDescent="0.2">
      <c r="A40" s="2" t="s">
        <v>128</v>
      </c>
      <c r="B40" s="92">
        <v>37900.31</v>
      </c>
      <c r="C40" s="19"/>
      <c r="H40" s="74"/>
    </row>
    <row r="42" spans="1:8" x14ac:dyDescent="0.2">
      <c r="A42" s="108" t="s">
        <v>129</v>
      </c>
      <c r="C42" s="19">
        <f>SUM(B43:B44)</f>
        <v>437.37</v>
      </c>
    </row>
    <row r="43" spans="1:8" x14ac:dyDescent="0.2">
      <c r="A43" s="2" t="s">
        <v>130</v>
      </c>
      <c r="B43" s="55">
        <v>39.58</v>
      </c>
      <c r="H43" s="11"/>
    </row>
    <row r="44" spans="1:8" x14ac:dyDescent="0.2">
      <c r="A44" s="2" t="s">
        <v>131</v>
      </c>
      <c r="B44" s="109">
        <v>397.79</v>
      </c>
    </row>
    <row r="45" spans="1:8" ht="4.5" customHeight="1" x14ac:dyDescent="0.2">
      <c r="D45" s="74"/>
    </row>
    <row r="46" spans="1:8" ht="12.75" customHeight="1" x14ac:dyDescent="0.2">
      <c r="A46" s="75" t="s">
        <v>132</v>
      </c>
      <c r="B46" s="110"/>
      <c r="C46" s="78">
        <f>SUM(C5:C45)</f>
        <v>3957026.8299999996</v>
      </c>
      <c r="E46" s="7" t="s">
        <v>133</v>
      </c>
      <c r="F46" s="101"/>
      <c r="G46" s="19">
        <f>SUM(G5:G43)</f>
        <v>3288796.76</v>
      </c>
    </row>
    <row r="47" spans="1:8" x14ac:dyDescent="0.2">
      <c r="A47" s="75" t="str">
        <f>IF(C47=0,"","UTILIDAD DEL EJERCICIO")</f>
        <v/>
      </c>
      <c r="B47" s="111"/>
      <c r="C47" s="78">
        <f>IF(SUM(-C46+G46)&lt;0,0,SUM(-C46+G46))</f>
        <v>0</v>
      </c>
      <c r="E47" s="112" t="str">
        <f>IF(G47=0,"","PERDIDA DEL EJERCICIO")</f>
        <v>PERDIDA DEL EJERCICIO</v>
      </c>
      <c r="G47" s="40">
        <f>IF(SUM(-G46+C46)&lt;0,0,SUM(-G46+C46))</f>
        <v>668230.06999999983</v>
      </c>
    </row>
    <row r="48" spans="1:8" ht="16.5" customHeight="1" thickBot="1" x14ac:dyDescent="0.25">
      <c r="A48" s="75" t="s">
        <v>134</v>
      </c>
      <c r="B48" s="113" t="s">
        <v>2</v>
      </c>
      <c r="C48" s="114">
        <f>+C46+C47</f>
        <v>3957026.8299999996</v>
      </c>
      <c r="E48" s="115" t="s">
        <v>135</v>
      </c>
      <c r="F48" s="116" t="s">
        <v>2</v>
      </c>
      <c r="G48" s="114">
        <f>+G46+G47</f>
        <v>3957026.8299999996</v>
      </c>
    </row>
    <row r="49" spans="1:8" ht="13.5" thickTop="1" x14ac:dyDescent="0.2">
      <c r="H49" s="40"/>
    </row>
    <row r="51" spans="1:8" ht="24" customHeight="1" x14ac:dyDescent="0.2"/>
    <row r="56" spans="1:8" x14ac:dyDescent="0.2">
      <c r="C56" s="19"/>
      <c r="G56" s="40"/>
      <c r="H56" s="11"/>
    </row>
    <row r="57" spans="1:8" x14ac:dyDescent="0.2">
      <c r="H57" s="11"/>
    </row>
    <row r="58" spans="1:8" x14ac:dyDescent="0.2">
      <c r="A58" s="117"/>
      <c r="B58" s="113"/>
      <c r="C58" s="116"/>
      <c r="F58" s="116"/>
      <c r="G58" s="116"/>
      <c r="H58" s="40"/>
    </row>
    <row r="59" spans="1:8" ht="15.75" x14ac:dyDescent="0.25">
      <c r="A59" s="118"/>
      <c r="B59" s="60"/>
      <c r="C59" s="60"/>
      <c r="E59" s="60"/>
      <c r="F59" s="118"/>
      <c r="G59" s="119"/>
    </row>
    <row r="60" spans="1:8" ht="15.75" x14ac:dyDescent="0.25">
      <c r="A60" s="118"/>
      <c r="C60" s="120"/>
      <c r="F60" s="118"/>
      <c r="G60" s="119"/>
    </row>
    <row r="61" spans="1:8" ht="15.75" x14ac:dyDescent="0.25">
      <c r="A61" s="119"/>
      <c r="D61" s="62"/>
      <c r="F61" s="119"/>
      <c r="G61" s="119"/>
    </row>
    <row r="62" spans="1:8" ht="15.75" x14ac:dyDescent="0.25">
      <c r="D62" s="62"/>
    </row>
    <row r="64" spans="1:8" ht="15.75" x14ac:dyDescent="0.2">
      <c r="D64" s="60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2023-03-28T17:43:00Z</dcterms:created>
  <dcterms:modified xsi:type="dcterms:W3CDTF">2023-03-28T17:44:10Z</dcterms:modified>
</cp:coreProperties>
</file>