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G:\Reportes\JD\20230222\"/>
    </mc:Choice>
  </mc:AlternateContent>
  <xr:revisionPtr revIDLastSave="0" documentId="13_ncr:1_{AC295593-01DD-43F8-A315-4726078DBAF9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Balance" sheetId="14" r:id="rId1"/>
    <sheet name="Resultado" sheetId="32" r:id="rId2"/>
  </sheets>
  <definedNames>
    <definedName name="_xlnm.Print_Area" localSheetId="1">Resultado!$A:$F</definedName>
    <definedName name="_xlnm.Print_Titles" localSheetId="1">Resultado!$2:$8</definedName>
    <definedName name="UTILIDAD__ANTES_DE_RESERVA" localSheetId="1">Resultado!$C$25:$E$25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4" l="1"/>
  <c r="F28" i="14"/>
  <c r="F41" i="14"/>
  <c r="F24" i="14" l="1"/>
  <c r="F13" i="14"/>
  <c r="F39" i="14" l="1"/>
  <c r="F36" i="14"/>
  <c r="F43" i="14"/>
  <c r="F32" i="14"/>
  <c r="F33" i="14"/>
  <c r="C8" i="14"/>
  <c r="E37" i="14"/>
  <c r="F31" i="14"/>
  <c r="F35" i="14"/>
  <c r="E12" i="32"/>
  <c r="C37" i="14" l="1"/>
  <c r="F37" i="14" s="1"/>
  <c r="F38" i="14"/>
  <c r="E14" i="32" l="1"/>
  <c r="E18" i="32" l="1"/>
  <c r="E20" i="32" l="1"/>
  <c r="F19" i="14" l="1"/>
  <c r="F23" i="14"/>
  <c r="F20" i="14"/>
  <c r="F14" i="14"/>
  <c r="F15" i="14"/>
  <c r="F9" i="14"/>
  <c r="F22" i="14"/>
  <c r="F18" i="14"/>
  <c r="E29" i="14" l="1"/>
  <c r="E40" i="14" s="1"/>
  <c r="F30" i="14"/>
  <c r="C12" i="32"/>
  <c r="E25" i="32"/>
  <c r="F17" i="14"/>
  <c r="F12" i="14"/>
  <c r="F10" i="14"/>
  <c r="F25" i="14" l="1"/>
  <c r="E8" i="14" l="1"/>
  <c r="F11" i="14"/>
  <c r="E27" i="32"/>
  <c r="C14" i="32"/>
  <c r="C18" i="32" s="1"/>
  <c r="C20" i="32" s="1"/>
  <c r="E16" i="14"/>
  <c r="C25" i="32" l="1"/>
  <c r="E30" i="32"/>
  <c r="E26" i="14"/>
  <c r="C27" i="32" l="1"/>
  <c r="F45" i="14" l="1"/>
  <c r="E42" i="14"/>
  <c r="E47" i="14" s="1"/>
  <c r="E48" i="14" s="1"/>
  <c r="C29" i="14" l="1"/>
  <c r="F34" i="14"/>
  <c r="C30" i="32"/>
  <c r="C40" i="14" l="1"/>
  <c r="F40" i="14" s="1"/>
  <c r="F29" i="14"/>
  <c r="F21" i="14" l="1"/>
  <c r="C16" i="14"/>
  <c r="C26" i="14" l="1"/>
  <c r="F26" i="14" s="1"/>
  <c r="F16" i="14"/>
  <c r="C42" i="14"/>
  <c r="F42" i="14" s="1"/>
  <c r="F46" i="14"/>
  <c r="C47" i="14" l="1"/>
  <c r="C48" i="14" s="1"/>
  <c r="F47" i="14" l="1"/>
</calcChain>
</file>

<file path=xl/sharedStrings.xml><?xml version="1.0" encoding="utf-8"?>
<sst xmlns="http://schemas.openxmlformats.org/spreadsheetml/2006/main" count="86" uniqueCount="72">
  <si>
    <t>Estimacion para incobrabilidad</t>
  </si>
  <si>
    <t>Menos:</t>
  </si>
  <si>
    <t>Más:</t>
  </si>
  <si>
    <t>(En Dólares de los Estados Unidos de América)</t>
  </si>
  <si>
    <t>Capital Social Minimo $ 12,000.00</t>
  </si>
  <si>
    <t>Reserva Legal</t>
  </si>
  <si>
    <t>Gasto por impuesto a la ganancia</t>
  </si>
  <si>
    <t>Utilidad de operación antes de estimación para incobrabilidad</t>
  </si>
  <si>
    <t>Otros gastos</t>
  </si>
  <si>
    <t>Activo</t>
  </si>
  <si>
    <t>Activo corriente</t>
  </si>
  <si>
    <t xml:space="preserve">  Efectivo y equivalentes de efectivo</t>
  </si>
  <si>
    <t xml:space="preserve">  Cuentas por  cobrar</t>
  </si>
  <si>
    <t xml:space="preserve">  Deudores por factoraje (Neto)</t>
  </si>
  <si>
    <t xml:space="preserve">  Préstamos</t>
  </si>
  <si>
    <t xml:space="preserve">  Cuentas por cobrar relacionadas</t>
  </si>
  <si>
    <t xml:space="preserve">  Gastos pagados por anticipado</t>
  </si>
  <si>
    <t>Activo no corriente</t>
  </si>
  <si>
    <t xml:space="preserve">  Propiedad, planta y equipo (Neto)</t>
  </si>
  <si>
    <t xml:space="preserve">  Propiedades de inversión</t>
  </si>
  <si>
    <t xml:space="preserve">  Activos intangibles (Neto)</t>
  </si>
  <si>
    <t xml:space="preserve">  Inversiones a largo plazo</t>
  </si>
  <si>
    <t xml:space="preserve">  Impuesto sobre la ganancia diferido - activo</t>
  </si>
  <si>
    <t xml:space="preserve">  Activos en garantía</t>
  </si>
  <si>
    <t xml:space="preserve">  Otros activos no corrientes</t>
  </si>
  <si>
    <t>Total Activo</t>
  </si>
  <si>
    <t>Pasivo</t>
  </si>
  <si>
    <t>Pasivo corriente</t>
  </si>
  <si>
    <t xml:space="preserve">  Obligaciones financieras</t>
  </si>
  <si>
    <t xml:space="preserve">  Cuentas y documentos por pagar</t>
  </si>
  <si>
    <t xml:space="preserve">  Beneficios a empleados por pagar C.P.</t>
  </si>
  <si>
    <t xml:space="preserve">  Impuesto a la ganancia por pagar</t>
  </si>
  <si>
    <t xml:space="preserve">  Ingresos diferidos</t>
  </si>
  <si>
    <t xml:space="preserve">  Cuentas Transitorias</t>
  </si>
  <si>
    <t>Pasivo no corriente</t>
  </si>
  <si>
    <t xml:space="preserve">  Obligaciones financieras a largo plazo</t>
  </si>
  <si>
    <t xml:space="preserve">  Beneficios a empleados por pagar  L. P.</t>
  </si>
  <si>
    <t>Total Pasivo</t>
  </si>
  <si>
    <t>Patrimonio</t>
  </si>
  <si>
    <t xml:space="preserve">  Capital social suscrito</t>
  </si>
  <si>
    <t xml:space="preserve">  Utilidades acumuladas</t>
  </si>
  <si>
    <t>Total Pasivo y Patrimonio</t>
  </si>
  <si>
    <t>Ingresos de operación</t>
  </si>
  <si>
    <t>Gastos de financiación</t>
  </si>
  <si>
    <t>Gastos de administración</t>
  </si>
  <si>
    <t>Utilidad de operación</t>
  </si>
  <si>
    <t xml:space="preserve">Utilidad antes de Reserva </t>
  </si>
  <si>
    <t>Utilidad antes de Impuesto</t>
  </si>
  <si>
    <t>Utilidad neta del periódo</t>
  </si>
  <si>
    <t xml:space="preserve">  Retenciones Legales</t>
  </si>
  <si>
    <t xml:space="preserve">Pentágono, S.A. de C.V. </t>
  </si>
  <si>
    <t xml:space="preserve">  Préstamos a Largo Plazo</t>
  </si>
  <si>
    <t>Gastos por prestación de servicios financieros</t>
  </si>
  <si>
    <t>Ing. Carlos Miguel Saca Silhy</t>
  </si>
  <si>
    <t>Representante Legal</t>
  </si>
  <si>
    <t>Utilidad bruta</t>
  </si>
  <si>
    <t>Gastos de operación</t>
  </si>
  <si>
    <t>Otros ingresos</t>
  </si>
  <si>
    <t>Estado de Resultados</t>
  </si>
  <si>
    <t>US$</t>
  </si>
  <si>
    <t>RSM El Salvador, Ltda. de C.V.</t>
  </si>
  <si>
    <t>Auditores Externos</t>
  </si>
  <si>
    <t xml:space="preserve">  Deudores por Arrendamiento </t>
  </si>
  <si>
    <t xml:space="preserve">  Deudores por Arrendamientos a L.P.</t>
  </si>
  <si>
    <t>Inscripción No. 566</t>
  </si>
  <si>
    <t>Periódo del 01 de enero al 31 de diciembre de 2022 y 2021</t>
  </si>
  <si>
    <t>Estado de Situación Financiera al 31 de diciembre de 2022 y 2021</t>
  </si>
  <si>
    <t>( En dólares de los Estados Unidos de América)</t>
  </si>
  <si>
    <t>Luis Mauricio Pérez Ortiz</t>
  </si>
  <si>
    <t xml:space="preserve"> Contador General</t>
  </si>
  <si>
    <t xml:space="preserve">  Reserva Legal</t>
  </si>
  <si>
    <t xml:space="preserve">  Superavit por Revaluo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</si>
</sst>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66" formatCode="[$-409]d\-mmm\-yy;@"/>
    <numFmt numFmtId="167" formatCode="[$-409]dd\-mmm\-yy;@"/>
    <numFmt numFmtId="170" formatCode="_(* #,##0_);_(* \(#,##0\);_(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i/>
      <sz val="16"/>
      <name val="Arial Narrow"/>
      <family val="2"/>
    </font>
    <font>
      <sz val="10"/>
      <name val="Times New Roman"/>
      <family val="1"/>
    </font>
    <font>
      <b/>
      <u/>
      <sz val="10"/>
      <name val="Arial Narrow"/>
      <family val="2"/>
    </font>
    <font>
      <u/>
      <sz val="10"/>
      <name val="Arial Narrow"/>
      <family val="2"/>
    </font>
    <font>
      <sz val="10"/>
      <color theme="2"/>
      <name val="Arial Narrow"/>
      <family val="2"/>
    </font>
    <font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0">
    <xf numFmtId="0" fontId="0" fillId="0" borderId="0"/>
    <xf numFmtId="9" fontId="10" fillId="0" borderId="0" applyFont="0" applyFill="0" applyBorder="0" applyAlignment="0" applyProtection="0"/>
    <xf numFmtId="0" fontId="16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10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top"/>
    </xf>
    <xf numFmtId="0" fontId="25" fillId="0" borderId="0"/>
    <xf numFmtId="170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165" fontId="12" fillId="0" borderId="0" xfId="0" applyNumberFormat="1" applyFont="1"/>
    <xf numFmtId="165" fontId="11" fillId="0" borderId="0" xfId="0" applyNumberFormat="1" applyFont="1"/>
    <xf numFmtId="0" fontId="12" fillId="0" borderId="0" xfId="0" applyFont="1"/>
    <xf numFmtId="0" fontId="10" fillId="0" borderId="0" xfId="0" applyFont="1"/>
    <xf numFmtId="43" fontId="12" fillId="0" borderId="0" xfId="0" applyNumberFormat="1" applyFont="1"/>
    <xf numFmtId="0" fontId="11" fillId="0" borderId="0" xfId="0" applyFont="1"/>
    <xf numFmtId="0" fontId="21" fillId="2" borderId="0" xfId="0" applyFont="1" applyFill="1"/>
    <xf numFmtId="0" fontId="22" fillId="0" borderId="0" xfId="0" applyFont="1"/>
    <xf numFmtId="39" fontId="22" fillId="0" borderId="0" xfId="0" applyNumberFormat="1" applyFont="1"/>
    <xf numFmtId="9" fontId="22" fillId="0" borderId="0" xfId="1" applyFont="1" applyFill="1" applyBorder="1"/>
    <xf numFmtId="167" fontId="21" fillId="0" borderId="0" xfId="0" applyNumberFormat="1" applyFont="1" applyAlignment="1">
      <alignment horizontal="center"/>
    </xf>
    <xf numFmtId="9" fontId="23" fillId="0" borderId="0" xfId="1" applyFont="1" applyFill="1" applyBorder="1"/>
    <xf numFmtId="165" fontId="22" fillId="0" borderId="0" xfId="0" applyNumberFormat="1" applyFont="1"/>
    <xf numFmtId="165" fontId="23" fillId="0" borderId="0" xfId="0" applyNumberFormat="1" applyFont="1"/>
    <xf numFmtId="9" fontId="22" fillId="0" borderId="0" xfId="1" applyFont="1" applyFill="1"/>
    <xf numFmtId="43" fontId="22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65" fontId="21" fillId="0" borderId="0" xfId="0" applyNumberFormat="1" applyFont="1"/>
    <xf numFmtId="0" fontId="22" fillId="2" borderId="5" xfId="0" applyFont="1" applyFill="1" applyBorder="1"/>
    <xf numFmtId="9" fontId="22" fillId="2" borderId="4" xfId="1" applyFont="1" applyFill="1" applyBorder="1"/>
    <xf numFmtId="0" fontId="22" fillId="2" borderId="7" xfId="0" applyFont="1" applyFill="1" applyBorder="1"/>
    <xf numFmtId="9" fontId="22" fillId="2" borderId="0" xfId="1" applyFont="1" applyFill="1" applyBorder="1"/>
    <xf numFmtId="0" fontId="22" fillId="2" borderId="9" xfId="0" applyFont="1" applyFill="1" applyBorder="1"/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165" fontId="22" fillId="0" borderId="0" xfId="0" applyNumberFormat="1" applyFont="1" applyProtection="1">
      <protection locked="0"/>
    </xf>
    <xf numFmtId="165" fontId="21" fillId="0" borderId="4" xfId="0" applyNumberFormat="1" applyFont="1" applyBorder="1"/>
    <xf numFmtId="0" fontId="21" fillId="0" borderId="0" xfId="0" applyFont="1" applyAlignment="1" applyProtection="1">
      <alignment wrapText="1"/>
      <protection locked="0"/>
    </xf>
    <xf numFmtId="165" fontId="21" fillId="0" borderId="1" xfId="0" applyNumberFormat="1" applyFont="1" applyBorder="1"/>
    <xf numFmtId="165" fontId="22" fillId="0" borderId="1" xfId="0" applyNumberFormat="1" applyFont="1" applyBorder="1"/>
    <xf numFmtId="165" fontId="21" fillId="0" borderId="0" xfId="0" applyNumberFormat="1" applyFont="1" applyProtection="1">
      <protection locked="0"/>
    </xf>
    <xf numFmtId="165" fontId="21" fillId="0" borderId="3" xfId="0" applyNumberFormat="1" applyFont="1" applyBorder="1" applyProtection="1">
      <protection locked="0"/>
    </xf>
    <xf numFmtId="9" fontId="12" fillId="0" borderId="0" xfId="1" applyFont="1" applyFill="1" applyBorder="1"/>
    <xf numFmtId="0" fontId="11" fillId="2" borderId="1" xfId="0" applyFont="1" applyFill="1" applyBorder="1"/>
    <xf numFmtId="43" fontId="23" fillId="0" borderId="0" xfId="0" applyNumberFormat="1" applyFont="1"/>
    <xf numFmtId="0" fontId="23" fillId="0" borderId="0" xfId="0" applyFont="1" applyAlignment="1">
      <alignment horizontal="center" vertical="center"/>
    </xf>
    <xf numFmtId="39" fontId="22" fillId="2" borderId="4" xfId="0" applyNumberFormat="1" applyFont="1" applyFill="1" applyBorder="1"/>
    <xf numFmtId="39" fontId="22" fillId="2" borderId="1" xfId="0" applyNumberFormat="1" applyFont="1" applyFill="1" applyBorder="1"/>
    <xf numFmtId="9" fontId="22" fillId="2" borderId="1" xfId="1" applyFont="1" applyFill="1" applyBorder="1"/>
    <xf numFmtId="0" fontId="15" fillId="2" borderId="1" xfId="0" applyFont="1" applyFill="1" applyBorder="1"/>
    <xf numFmtId="0" fontId="12" fillId="0" borderId="0" xfId="8" applyFont="1"/>
    <xf numFmtId="0" fontId="11" fillId="0" borderId="0" xfId="8" applyFont="1"/>
    <xf numFmtId="43" fontId="23" fillId="0" borderId="0" xfId="0" applyNumberFormat="1" applyFont="1" applyAlignment="1">
      <alignment horizontal="center"/>
    </xf>
    <xf numFmtId="0" fontId="13" fillId="2" borderId="4" xfId="0" applyFont="1" applyFill="1" applyBorder="1"/>
    <xf numFmtId="0" fontId="26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9" fontId="14" fillId="0" borderId="0" xfId="1" applyFont="1" applyFill="1" applyBorder="1" applyAlignment="1">
      <alignment horizontal="center" vertical="center"/>
    </xf>
    <xf numFmtId="0" fontId="26" fillId="0" borderId="0" xfId="8" applyFont="1" applyAlignment="1">
      <alignment horizontal="left"/>
    </xf>
    <xf numFmtId="0" fontId="26" fillId="0" borderId="0" xfId="0" applyFont="1" applyAlignment="1">
      <alignment horizontal="center" vertical="center"/>
    </xf>
    <xf numFmtId="9" fontId="27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1" fillId="0" borderId="1" xfId="0" applyNumberFormat="1" applyFont="1" applyBorder="1"/>
    <xf numFmtId="0" fontId="12" fillId="0" borderId="0" xfId="8" applyFont="1" applyAlignment="1">
      <alignment horizontal="left"/>
    </xf>
    <xf numFmtId="0" fontId="19" fillId="0" borderId="0" xfId="8" applyFont="1" applyAlignment="1">
      <alignment horizontal="right"/>
    </xf>
    <xf numFmtId="165" fontId="11" fillId="0" borderId="3" xfId="0" applyNumberFormat="1" applyFont="1" applyBorder="1"/>
    <xf numFmtId="165" fontId="26" fillId="0" borderId="0" xfId="0" applyNumberFormat="1" applyFont="1" applyAlignment="1">
      <alignment horizontal="center"/>
    </xf>
    <xf numFmtId="9" fontId="27" fillId="0" borderId="0" xfId="1" applyFont="1" applyFill="1" applyBorder="1" applyAlignment="1">
      <alignment horizontal="center"/>
    </xf>
    <xf numFmtId="41" fontId="11" fillId="0" borderId="0" xfId="8" applyNumberFormat="1" applyFont="1"/>
    <xf numFmtId="43" fontId="12" fillId="0" borderId="0" xfId="8" applyNumberFormat="1" applyFont="1"/>
    <xf numFmtId="165" fontId="12" fillId="0" borderId="1" xfId="0" applyNumberFormat="1" applyFont="1" applyBorder="1"/>
    <xf numFmtId="165" fontId="11" fillId="0" borderId="2" xfId="0" applyNumberFormat="1" applyFont="1" applyBorder="1"/>
    <xf numFmtId="43" fontId="11" fillId="0" borderId="0" xfId="8" applyNumberFormat="1" applyFont="1" applyAlignment="1">
      <alignment horizontal="left"/>
    </xf>
    <xf numFmtId="43" fontId="11" fillId="0" borderId="0" xfId="8" applyNumberFormat="1" applyFont="1"/>
    <xf numFmtId="9" fontId="12" fillId="0" borderId="0" xfId="1" applyFont="1" applyFill="1" applyAlignment="1">
      <alignment horizontal="center"/>
    </xf>
    <xf numFmtId="9" fontId="12" fillId="0" borderId="0" xfId="1" applyFont="1" applyFill="1" applyBorder="1" applyAlignment="1">
      <alignment horizontal="center"/>
    </xf>
    <xf numFmtId="43" fontId="10" fillId="0" borderId="0" xfId="0" applyNumberFormat="1" applyFont="1"/>
    <xf numFmtId="165" fontId="10" fillId="0" borderId="0" xfId="0" applyNumberFormat="1" applyFont="1"/>
    <xf numFmtId="9" fontId="10" fillId="0" borderId="0" xfId="1" applyFont="1" applyFill="1" applyBorder="1"/>
    <xf numFmtId="0" fontId="10" fillId="0" borderId="0" xfId="0" applyFont="1" applyAlignment="1">
      <alignment horizontal="center" vertical="center"/>
    </xf>
    <xf numFmtId="43" fontId="10" fillId="0" borderId="0" xfId="0" applyNumberFormat="1" applyFont="1" applyAlignment="1">
      <alignment horizontal="center"/>
    </xf>
    <xf numFmtId="9" fontId="12" fillId="0" borderId="0" xfId="1" applyFont="1" applyBorder="1"/>
    <xf numFmtId="0" fontId="13" fillId="0" borderId="11" xfId="0" applyFont="1" applyBorder="1" applyAlignment="1">
      <alignment horizontal="center" vertical="center"/>
    </xf>
    <xf numFmtId="9" fontId="13" fillId="0" borderId="0" xfId="1" applyFont="1" applyFill="1" applyBorder="1" applyAlignment="1">
      <alignment horizontal="center" vertical="center"/>
    </xf>
    <xf numFmtId="165" fontId="12" fillId="3" borderId="0" xfId="0" applyNumberFormat="1" applyFont="1" applyFill="1"/>
    <xf numFmtId="165" fontId="28" fillId="0" borderId="0" xfId="0" applyNumberFormat="1" applyFont="1"/>
    <xf numFmtId="9" fontId="28" fillId="0" borderId="0" xfId="1" applyFont="1" applyFill="1" applyBorder="1"/>
    <xf numFmtId="0" fontId="28" fillId="0" borderId="0" xfId="0" applyFont="1"/>
    <xf numFmtId="43" fontId="12" fillId="0" borderId="0" xfId="8" applyNumberFormat="1" applyFont="1" applyAlignment="1">
      <alignment horizontal="left"/>
    </xf>
    <xf numFmtId="165" fontId="29" fillId="0" borderId="0" xfId="0" applyNumberFormat="1" applyFont="1"/>
    <xf numFmtId="9" fontId="29" fillId="0" borderId="0" xfId="1" applyFont="1" applyFill="1" applyBorder="1"/>
    <xf numFmtId="0" fontId="13" fillId="2" borderId="6" xfId="0" applyFont="1" applyFill="1" applyBorder="1"/>
    <xf numFmtId="0" fontId="13" fillId="2" borderId="0" xfId="2" applyFont="1" applyFill="1" applyAlignment="1">
      <alignment horizontal="left"/>
    </xf>
    <xf numFmtId="0" fontId="13" fillId="2" borderId="0" xfId="2" applyFont="1" applyFill="1"/>
    <xf numFmtId="0" fontId="13" fillId="2" borderId="8" xfId="2" applyFont="1" applyFill="1" applyBorder="1"/>
    <xf numFmtId="0" fontId="14" fillId="2" borderId="0" xfId="0" applyFont="1" applyFill="1"/>
    <xf numFmtId="0" fontId="14" fillId="2" borderId="8" xfId="0" applyFont="1" applyFill="1" applyBorder="1"/>
    <xf numFmtId="0" fontId="11" fillId="2" borderId="10" xfId="0" applyFont="1" applyFill="1" applyBorder="1"/>
    <xf numFmtId="0" fontId="22" fillId="0" borderId="5" xfId="0" applyFont="1" applyBorder="1"/>
    <xf numFmtId="0" fontId="22" fillId="0" borderId="4" xfId="0" applyFont="1" applyBorder="1"/>
    <xf numFmtId="39" fontId="22" fillId="0" borderId="4" xfId="0" applyNumberFormat="1" applyFont="1" applyBorder="1"/>
    <xf numFmtId="9" fontId="22" fillId="0" borderId="4" xfId="1" applyFont="1" applyFill="1" applyBorder="1"/>
    <xf numFmtId="0" fontId="22" fillId="0" borderId="6" xfId="0" applyFont="1" applyBorder="1"/>
    <xf numFmtId="39" fontId="22" fillId="2" borderId="6" xfId="0" applyNumberFormat="1" applyFont="1" applyFill="1" applyBorder="1"/>
    <xf numFmtId="39" fontId="22" fillId="2" borderId="0" xfId="0" applyNumberFormat="1" applyFont="1" applyFill="1"/>
    <xf numFmtId="39" fontId="22" fillId="2" borderId="8" xfId="0" applyNumberFormat="1" applyFont="1" applyFill="1" applyBorder="1"/>
    <xf numFmtId="39" fontId="22" fillId="2" borderId="10" xfId="0" applyNumberFormat="1" applyFont="1" applyFill="1" applyBorder="1"/>
    <xf numFmtId="0" fontId="24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</cellXfs>
  <cellStyles count="110">
    <cellStyle name="Millares 2" xfId="108" xr:uid="{72449522-51A8-4A0C-A72C-EEAE668D53E7}"/>
    <cellStyle name="Millares 2 3" xfId="106" xr:uid="{ED116FD2-0B0B-4028-B14F-EDF2BC1FCBC7}"/>
    <cellStyle name="Millares 4" xfId="105" xr:uid="{6F5256D0-93A3-4DF6-8FA9-E2F9C9AEB98A}"/>
    <cellStyle name="Moneda 2" xfId="3" xr:uid="{00000000-0005-0000-0000-000001000000}"/>
    <cellStyle name="Moneda 2 2" xfId="9" xr:uid="{00000000-0005-0000-0000-000002000000}"/>
    <cellStyle name="Moneda 2 2 2" xfId="45" xr:uid="{BE2CD6F4-F13F-447C-B975-36BA2FA07200}"/>
    <cellStyle name="Moneda 2 2 3" xfId="76" xr:uid="{184E5181-4622-4EB9-A3F3-5DAF95ABF5ED}"/>
    <cellStyle name="Moneda 2 3" xfId="41" xr:uid="{417B6E5C-5158-4D80-8207-D8168BA78BB6}"/>
    <cellStyle name="Moneda 2 4" xfId="72" xr:uid="{AF6CDFB8-E6F0-46A4-9BAE-FE3EA2105E95}"/>
    <cellStyle name="Moneda 3" xfId="40" xr:uid="{82185E08-477E-49BD-BFE0-2E84B46B04C1}"/>
    <cellStyle name="Normal" xfId="0" builtinId="0"/>
    <cellStyle name="Normal 10" xfId="103" xr:uid="{28D1D923-790E-4110-BF15-8CFD5DDDCAAC}"/>
    <cellStyle name="Normal 10 2" xfId="15" xr:uid="{00000000-0005-0000-0000-000004000000}"/>
    <cellStyle name="Normal 10 2 2" xfId="31" xr:uid="{00000000-0005-0000-0000-000005000000}"/>
    <cellStyle name="Normal 10 2 2 2" xfId="63" xr:uid="{A38E7508-34E2-4335-8EF4-5699186466F3}"/>
    <cellStyle name="Normal 10 2 2 3" xfId="94" xr:uid="{F4800AAA-7126-4A27-9699-64AFC0F0BAE1}"/>
    <cellStyle name="Normal 10 2 3" xfId="49" xr:uid="{5996C23D-1009-4AA7-A33D-A5DFA9E8E07C}"/>
    <cellStyle name="Normal 10 2 4" xfId="80" xr:uid="{52B0FC28-D0E1-4486-8F96-10D5E65CD071}"/>
    <cellStyle name="Normal 11" xfId="19" xr:uid="{00000000-0005-0000-0000-000006000000}"/>
    <cellStyle name="Normal 11 2" xfId="33" xr:uid="{00000000-0005-0000-0000-000007000000}"/>
    <cellStyle name="Normal 11 2 2" xfId="65" xr:uid="{8AD9FB39-E7DA-47B9-9680-9BC885106E7D}"/>
    <cellStyle name="Normal 11 2 3" xfId="96" xr:uid="{4F3E5CF4-C88D-41E2-A3A4-1280C2B48ECF}"/>
    <cellStyle name="Normal 11 3" xfId="51" xr:uid="{EB804744-2C13-4F9F-AD58-E1AC0CCAC903}"/>
    <cellStyle name="Normal 11 4" xfId="82" xr:uid="{C67B44F0-E034-4CCA-A7AF-1A802BDBC3E1}"/>
    <cellStyle name="Normal 12" xfId="17" xr:uid="{00000000-0005-0000-0000-000008000000}"/>
    <cellStyle name="Normal 13" xfId="18" xr:uid="{00000000-0005-0000-0000-000009000000}"/>
    <cellStyle name="Normal 16" xfId="107" xr:uid="{53E7FA80-7166-402A-A1EB-224C67B8A80F}"/>
    <cellStyle name="Normal 2" xfId="2" xr:uid="{00000000-0005-0000-0000-00000A000000}"/>
    <cellStyle name="Normal 2 2" xfId="104" xr:uid="{BBEB42FA-81DE-43DD-B0D4-E8845B8406C3}"/>
    <cellStyle name="Normal 3" xfId="5" xr:uid="{00000000-0005-0000-0000-00000B000000}"/>
    <cellStyle name="Normal 3 2" xfId="21" xr:uid="{00000000-0005-0000-0000-00000C000000}"/>
    <cellStyle name="Normal 3 2 2" xfId="35" xr:uid="{00000000-0005-0000-0000-00000D000000}"/>
    <cellStyle name="Normal 3 2 2 2" xfId="67" xr:uid="{4740CE4F-756B-407A-890E-533378CE487C}"/>
    <cellStyle name="Normal 3 2 2 3" xfId="98" xr:uid="{DDA2549C-36F4-419E-A9DC-BF0CA4086D9B}"/>
    <cellStyle name="Normal 3 2 3" xfId="53" xr:uid="{D5F9A69C-DF49-49BC-A920-BDEB79CAD675}"/>
    <cellStyle name="Normal 3 2 4" xfId="84" xr:uid="{4B34F53A-43F7-42B7-9683-9BF3D0D89148}"/>
    <cellStyle name="Normal 3 3" xfId="11" xr:uid="{00000000-0005-0000-0000-00000E000000}"/>
    <cellStyle name="Normal 3 3 2" xfId="28" xr:uid="{00000000-0005-0000-0000-00000F000000}"/>
    <cellStyle name="Normal 3 3 2 2" xfId="60" xr:uid="{DB497566-A98C-499D-88C5-ED3FB67A6A40}"/>
    <cellStyle name="Normal 3 3 2 3" xfId="91" xr:uid="{827260FA-D8DC-4CF1-8C54-538AA7F78CD8}"/>
    <cellStyle name="Normal 3 3 3" xfId="46" xr:uid="{4C3C097C-3018-4EA9-9430-3A67DDE42337}"/>
    <cellStyle name="Normal 3 3 4" xfId="77" xr:uid="{11C32176-6333-4E07-A3FD-A0C0D53E1FB5}"/>
    <cellStyle name="Normal 3 4" xfId="25" xr:uid="{00000000-0005-0000-0000-000010000000}"/>
    <cellStyle name="Normal 3 4 2" xfId="57" xr:uid="{ECF3D9AC-F737-4E88-9B96-855F106A2740}"/>
    <cellStyle name="Normal 3 4 3" xfId="88" xr:uid="{67A50FF3-A683-4B20-8E77-24DBDA95E62D}"/>
    <cellStyle name="Normal 3 5" xfId="42" xr:uid="{E43C737B-488A-46C5-A8A5-5A7D0D634DFE}"/>
    <cellStyle name="Normal 3 6" xfId="73" xr:uid="{B1B238BE-B10E-401E-92C9-BDC5188009E2}"/>
    <cellStyle name="Normal 4" xfId="6" xr:uid="{00000000-0005-0000-0000-000011000000}"/>
    <cellStyle name="Normal 4 2" xfId="22" xr:uid="{00000000-0005-0000-0000-000012000000}"/>
    <cellStyle name="Normal 4 2 2" xfId="36" xr:uid="{00000000-0005-0000-0000-000013000000}"/>
    <cellStyle name="Normal 4 2 2 2" xfId="68" xr:uid="{A23D81C0-5D66-47F3-B0E3-90E33C321D90}"/>
    <cellStyle name="Normal 4 2 2 3" xfId="99" xr:uid="{940623B1-7F60-4DA1-8481-8821E01DB43F}"/>
    <cellStyle name="Normal 4 2 3" xfId="54" xr:uid="{6A20DE50-CDEE-4FBF-9767-20A22E5B336D}"/>
    <cellStyle name="Normal 4 2 4" xfId="85" xr:uid="{D9DA1ED1-861F-4239-B634-E03E410588FF}"/>
    <cellStyle name="Normal 4 3" xfId="12" xr:uid="{00000000-0005-0000-0000-000014000000}"/>
    <cellStyle name="Normal 4 3 2" xfId="29" xr:uid="{00000000-0005-0000-0000-000015000000}"/>
    <cellStyle name="Normal 4 3 2 2" xfId="61" xr:uid="{45A86BFB-AC48-4CAA-AA4B-98C1985253AE}"/>
    <cellStyle name="Normal 4 3 2 3" xfId="92" xr:uid="{E1589C98-7DEC-4E20-8928-F13740531D93}"/>
    <cellStyle name="Normal 4 3 3" xfId="47" xr:uid="{47FC5745-B3BF-4F6F-A947-C408464CB042}"/>
    <cellStyle name="Normal 4 3 4" xfId="78" xr:uid="{88F4805A-DDB0-48E5-AACA-D6388E7415B3}"/>
    <cellStyle name="Normal 4 4" xfId="26" xr:uid="{00000000-0005-0000-0000-000016000000}"/>
    <cellStyle name="Normal 4 4 2" xfId="58" xr:uid="{FADDC21C-8412-49A2-B437-00B7213B45FA}"/>
    <cellStyle name="Normal 4 4 3" xfId="89" xr:uid="{B3605C80-76F4-4BE0-8807-D55D922AD50E}"/>
    <cellStyle name="Normal 4 5" xfId="43" xr:uid="{DE87EE77-5724-48B6-AA08-F7F53491EF79}"/>
    <cellStyle name="Normal 4 6" xfId="74" xr:uid="{84FC11C3-FC75-4CB0-9DD7-E6F2EA54C0FA}"/>
    <cellStyle name="Normal 4 7" xfId="109" xr:uid="{6C83B5CA-B844-4801-997F-53673835AED6}"/>
    <cellStyle name="Normal 5" xfId="7" xr:uid="{00000000-0005-0000-0000-000017000000}"/>
    <cellStyle name="Normal 5 2" xfId="23" xr:uid="{00000000-0005-0000-0000-000018000000}"/>
    <cellStyle name="Normal 5 2 2" xfId="37" xr:uid="{00000000-0005-0000-0000-000019000000}"/>
    <cellStyle name="Normal 5 2 2 2" xfId="69" xr:uid="{94F2BB7B-9350-4203-AB25-09F4CF6AD57F}"/>
    <cellStyle name="Normal 5 2 2 3" xfId="100" xr:uid="{159CBDEC-06E8-4E4C-97E6-12E8001B4356}"/>
    <cellStyle name="Normal 5 2 3" xfId="55" xr:uid="{5BE90947-FFAA-4DD1-83C8-C84C78454946}"/>
    <cellStyle name="Normal 5 2 4" xfId="86" xr:uid="{B66CA67A-B52C-435C-AE3F-7DDDDCB6A6A3}"/>
    <cellStyle name="Normal 5 3" xfId="13" xr:uid="{00000000-0005-0000-0000-00001A000000}"/>
    <cellStyle name="Normal 5 3 2" xfId="30" xr:uid="{00000000-0005-0000-0000-00001B000000}"/>
    <cellStyle name="Normal 5 3 2 2" xfId="62" xr:uid="{DA567CA7-DADF-43AE-94EF-B8787AB7C092}"/>
    <cellStyle name="Normal 5 3 2 3" xfId="93" xr:uid="{C52AB375-DC0D-401A-8ECD-94FBF3F7188C}"/>
    <cellStyle name="Normal 5 3 3" xfId="48" xr:uid="{8AC683C4-5479-420A-9B04-0C00D895B7B8}"/>
    <cellStyle name="Normal 5 3 4" xfId="79" xr:uid="{74038EA4-53B5-47F9-A112-17753A5F9D93}"/>
    <cellStyle name="Normal 5 4" xfId="27" xr:uid="{00000000-0005-0000-0000-00001C000000}"/>
    <cellStyle name="Normal 5 4 2" xfId="59" xr:uid="{DBBA77D9-B60B-4E8C-8BAC-A0256C2FC4B4}"/>
    <cellStyle name="Normal 5 4 3" xfId="90" xr:uid="{9BB3DE9F-4956-471C-B937-659537C6C1C6}"/>
    <cellStyle name="Normal 5 5" xfId="44" xr:uid="{28ADC8EB-655D-4AE3-8A6C-8C043B9F5B7F}"/>
    <cellStyle name="Normal 5 6" xfId="75" xr:uid="{56F7304A-B95E-46A1-BCAA-F067D80FE578}"/>
    <cellStyle name="Normal 6" xfId="8" xr:uid="{00000000-0005-0000-0000-00001D000000}"/>
    <cellStyle name="Normal 7" xfId="24" xr:uid="{00000000-0005-0000-0000-00001E000000}"/>
    <cellStyle name="Normal 7 2" xfId="20" xr:uid="{00000000-0005-0000-0000-00001F000000}"/>
    <cellStyle name="Normal 7 2 2" xfId="34" xr:uid="{00000000-0005-0000-0000-000020000000}"/>
    <cellStyle name="Normal 7 2 2 2" xfId="66" xr:uid="{0FBE2A32-F75E-43B1-9DA7-77E7241868A3}"/>
    <cellStyle name="Normal 7 2 2 3" xfId="97" xr:uid="{6C2E3096-F0E8-4E8D-8D10-0616E391A2A2}"/>
    <cellStyle name="Normal 7 2 3" xfId="52" xr:uid="{A3575AE6-E787-4607-8269-C9083DF902B1}"/>
    <cellStyle name="Normal 7 2 4" xfId="83" xr:uid="{D8329784-169B-4BB3-8197-D43FD91121C0}"/>
    <cellStyle name="Normal 7 3" xfId="38" xr:uid="{00000000-0005-0000-0000-000021000000}"/>
    <cellStyle name="Normal 7 3 2" xfId="70" xr:uid="{FF2739E9-61F7-48CA-855E-86EE8E432BAE}"/>
    <cellStyle name="Normal 7 3 3" xfId="101" xr:uid="{168C82C0-0944-43DA-93AB-9359E65052FF}"/>
    <cellStyle name="Normal 7 4" xfId="56" xr:uid="{193276B7-8C20-420A-9086-D60BFADFAADC}"/>
    <cellStyle name="Normal 7 5" xfId="87" xr:uid="{BA0D832A-39F6-47CA-B8FE-E7F51FA9690F}"/>
    <cellStyle name="Normal 8" xfId="39" xr:uid="{00000000-0005-0000-0000-000022000000}"/>
    <cellStyle name="Normal 8 2" xfId="16" xr:uid="{00000000-0005-0000-0000-000023000000}"/>
    <cellStyle name="Normal 8 2 2" xfId="32" xr:uid="{00000000-0005-0000-0000-000024000000}"/>
    <cellStyle name="Normal 8 2 2 2" xfId="64" xr:uid="{48FCDE0B-4A83-497F-870E-F9310FD76561}"/>
    <cellStyle name="Normal 8 2 2 3" xfId="95" xr:uid="{A7BD58EA-39F3-4EC2-B0CC-67BEB7FCE4B6}"/>
    <cellStyle name="Normal 8 2 3" xfId="50" xr:uid="{59C23FBA-2BE3-419D-8BA4-FA3ED6667A11}"/>
    <cellStyle name="Normal 8 2 4" xfId="81" xr:uid="{C6ECDBEC-0EAE-4ACF-B4AA-5050C80EEAB1}"/>
    <cellStyle name="Normal 8 3" xfId="71" xr:uid="{3E7ED491-E317-43B4-85F6-4C57F621B533}"/>
    <cellStyle name="Normal 8 4" xfId="102" xr:uid="{5D3384A5-A608-4D4D-B48A-4187B10E110C}"/>
    <cellStyle name="Normal 9" xfId="14" xr:uid="{00000000-0005-0000-0000-000025000000}"/>
    <cellStyle name="Porcentaje" xfId="1" builtinId="5"/>
    <cellStyle name="Porcentaje 2" xfId="4" xr:uid="{00000000-0005-0000-0000-000027000000}"/>
    <cellStyle name="Porcentaje 2 2" xfId="1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57149</xdr:rowOff>
    </xdr:from>
    <xdr:to>
      <xdr:col>0</xdr:col>
      <xdr:colOff>1771650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49"/>
          <a:ext cx="1666875" cy="571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229658</xdr:colOff>
      <xdr:row>1</xdr:row>
      <xdr:rowOff>75140</xdr:rowOff>
    </xdr:from>
    <xdr:to>
      <xdr:col>0</xdr:col>
      <xdr:colOff>2357068</xdr:colOff>
      <xdr:row>4</xdr:row>
      <xdr:rowOff>52916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658" y="75140"/>
          <a:ext cx="2127410" cy="655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G63"/>
  <sheetViews>
    <sheetView tabSelected="1" view="pageBreakPreview" zoomScaleNormal="115" zoomScaleSheetLayoutView="100" workbookViewId="0">
      <selection activeCell="C6" sqref="C6"/>
    </sheetView>
  </sheetViews>
  <sheetFormatPr baseColWidth="10" defaultRowHeight="12.75" x14ac:dyDescent="0.2"/>
  <cols>
    <col min="1" max="1" width="32.7109375" style="3" customWidth="1"/>
    <col min="2" max="2" width="5.140625" style="3" customWidth="1"/>
    <col min="3" max="3" width="23.28515625" style="3" customWidth="1"/>
    <col min="4" max="4" width="4.28515625" style="72" customWidth="1"/>
    <col min="5" max="5" width="23.5703125" style="3" customWidth="1"/>
    <col min="6" max="6" width="3.42578125" style="3" hidden="1" customWidth="1"/>
    <col min="7" max="16384" width="11.42578125" style="3"/>
  </cols>
  <sheetData>
    <row r="1" spans="1:6" ht="19.5" customHeight="1" x14ac:dyDescent="0.2">
      <c r="A1" s="99"/>
      <c r="B1" s="45" t="s">
        <v>50</v>
      </c>
      <c r="C1" s="45"/>
      <c r="D1" s="45"/>
      <c r="E1" s="82"/>
    </row>
    <row r="2" spans="1:6" ht="15.75" customHeight="1" x14ac:dyDescent="0.2">
      <c r="A2" s="100"/>
      <c r="B2" s="83" t="s">
        <v>66</v>
      </c>
      <c r="C2" s="84"/>
      <c r="D2" s="84"/>
      <c r="E2" s="85"/>
    </row>
    <row r="3" spans="1:6" ht="13.5" customHeight="1" x14ac:dyDescent="0.2">
      <c r="A3" s="100"/>
      <c r="B3" s="86" t="s">
        <v>3</v>
      </c>
      <c r="C3" s="86"/>
      <c r="D3" s="86"/>
      <c r="E3" s="87"/>
    </row>
    <row r="4" spans="1:6" ht="13.5" customHeight="1" x14ac:dyDescent="0.2">
      <c r="A4" s="101"/>
      <c r="B4" s="35" t="s">
        <v>4</v>
      </c>
      <c r="C4" s="35"/>
      <c r="D4" s="35"/>
      <c r="E4" s="88"/>
    </row>
    <row r="5" spans="1:6" x14ac:dyDescent="0.2">
      <c r="A5" s="46"/>
      <c r="B5" s="47"/>
      <c r="C5" s="47"/>
      <c r="D5" s="48"/>
      <c r="E5" s="47"/>
    </row>
    <row r="6" spans="1:6" ht="13.5" thickBot="1" x14ac:dyDescent="0.25">
      <c r="A6" s="46"/>
      <c r="B6" s="47"/>
      <c r="C6" s="73">
        <v>2022</v>
      </c>
      <c r="D6" s="74"/>
      <c r="E6" s="73">
        <v>2021</v>
      </c>
    </row>
    <row r="7" spans="1:6" x14ac:dyDescent="0.2">
      <c r="A7" s="49" t="s">
        <v>9</v>
      </c>
      <c r="B7" s="50"/>
      <c r="C7" s="50"/>
      <c r="D7" s="51"/>
      <c r="E7" s="52"/>
    </row>
    <row r="8" spans="1:6" x14ac:dyDescent="0.2">
      <c r="A8" s="43" t="s">
        <v>10</v>
      </c>
      <c r="B8" s="2"/>
      <c r="C8" s="53">
        <f>SUM(C9:C15)</f>
        <v>13266307.380000001</v>
      </c>
      <c r="D8" s="34"/>
      <c r="E8" s="53">
        <f>SUM(E9:E15)</f>
        <v>9764331.6400000006</v>
      </c>
    </row>
    <row r="9" spans="1:6" x14ac:dyDescent="0.2">
      <c r="A9" s="42" t="s">
        <v>11</v>
      </c>
      <c r="B9" s="1"/>
      <c r="C9" s="1">
        <v>652657.87</v>
      </c>
      <c r="D9" s="34"/>
      <c r="E9" s="1">
        <v>2464683.67</v>
      </c>
      <c r="F9" s="1">
        <f>+C9-E9</f>
        <v>-1812025.7999999998</v>
      </c>
    </row>
    <row r="10" spans="1:6" x14ac:dyDescent="0.2">
      <c r="A10" s="42" t="s">
        <v>12</v>
      </c>
      <c r="B10" s="1"/>
      <c r="C10" s="1">
        <v>26851.95</v>
      </c>
      <c r="D10" s="34"/>
      <c r="E10" s="1">
        <v>47858.58</v>
      </c>
      <c r="F10" s="75">
        <f t="shared" ref="F10:F47" si="0">+C10-E10</f>
        <v>-21006.63</v>
      </c>
    </row>
    <row r="11" spans="1:6" x14ac:dyDescent="0.2">
      <c r="A11" s="42" t="s">
        <v>13</v>
      </c>
      <c r="B11" s="1"/>
      <c r="C11" s="1">
        <v>9588445.1799999997</v>
      </c>
      <c r="D11" s="34"/>
      <c r="E11" s="1">
        <v>5659515.6100000003</v>
      </c>
      <c r="F11" s="75">
        <f t="shared" si="0"/>
        <v>3928929.5699999994</v>
      </c>
    </row>
    <row r="12" spans="1:6" x14ac:dyDescent="0.2">
      <c r="A12" s="54" t="s">
        <v>14</v>
      </c>
      <c r="B12" s="1"/>
      <c r="C12" s="1">
        <v>1827578.19</v>
      </c>
      <c r="D12" s="34"/>
      <c r="E12" s="1">
        <v>493468.07999999996</v>
      </c>
      <c r="F12" s="75">
        <f t="shared" si="0"/>
        <v>1334110.1099999999</v>
      </c>
    </row>
    <row r="13" spans="1:6" x14ac:dyDescent="0.2">
      <c r="A13" s="54" t="s">
        <v>62</v>
      </c>
      <c r="B13" s="1"/>
      <c r="C13" s="1">
        <v>197874.6</v>
      </c>
      <c r="D13" s="34"/>
      <c r="E13" s="1">
        <v>83116.23</v>
      </c>
      <c r="F13" s="75">
        <f t="shared" si="0"/>
        <v>114758.37000000001</v>
      </c>
    </row>
    <row r="14" spans="1:6" x14ac:dyDescent="0.2">
      <c r="A14" s="42" t="s">
        <v>15</v>
      </c>
      <c r="B14" s="1"/>
      <c r="C14" s="1">
        <v>887407.96000000008</v>
      </c>
      <c r="D14" s="34"/>
      <c r="E14" s="1">
        <v>971443.97</v>
      </c>
      <c r="F14" s="75">
        <f t="shared" si="0"/>
        <v>-84036.009999999893</v>
      </c>
    </row>
    <row r="15" spans="1:6" x14ac:dyDescent="0.2">
      <c r="A15" s="42" t="s">
        <v>16</v>
      </c>
      <c r="B15" s="1"/>
      <c r="C15" s="1">
        <v>85491.63</v>
      </c>
      <c r="D15" s="34"/>
      <c r="E15" s="1">
        <v>44245.5</v>
      </c>
      <c r="F15" s="1">
        <f t="shared" si="0"/>
        <v>41246.130000000005</v>
      </c>
    </row>
    <row r="16" spans="1:6" x14ac:dyDescent="0.2">
      <c r="A16" s="43" t="s">
        <v>17</v>
      </c>
      <c r="B16" s="2"/>
      <c r="C16" s="53">
        <f>SUM(C17:C25)</f>
        <v>3239391.14</v>
      </c>
      <c r="D16" s="34"/>
      <c r="E16" s="53">
        <f>SUM(E17:E25)</f>
        <v>2300905.7600000002</v>
      </c>
      <c r="F16" s="1">
        <f t="shared" si="0"/>
        <v>938485.37999999989</v>
      </c>
    </row>
    <row r="17" spans="1:6" x14ac:dyDescent="0.2">
      <c r="A17" s="42" t="s">
        <v>18</v>
      </c>
      <c r="B17" s="1"/>
      <c r="C17" s="1">
        <v>110683.95999999998</v>
      </c>
      <c r="D17" s="34"/>
      <c r="E17" s="1">
        <v>93090.359999999942</v>
      </c>
      <c r="F17" s="1">
        <f t="shared" si="0"/>
        <v>17593.600000000035</v>
      </c>
    </row>
    <row r="18" spans="1:6" x14ac:dyDescent="0.2">
      <c r="A18" s="42" t="s">
        <v>19</v>
      </c>
      <c r="B18" s="1"/>
      <c r="C18" s="1">
        <v>888595.43</v>
      </c>
      <c r="D18" s="34"/>
      <c r="E18" s="1">
        <v>1030816.11</v>
      </c>
      <c r="F18" s="1">
        <f t="shared" si="0"/>
        <v>-142220.67999999993</v>
      </c>
    </row>
    <row r="19" spans="1:6" x14ac:dyDescent="0.2">
      <c r="A19" s="42" t="s">
        <v>20</v>
      </c>
      <c r="B19" s="1"/>
      <c r="C19" s="1">
        <v>21250.699999999983</v>
      </c>
      <c r="D19" s="34"/>
      <c r="E19" s="1">
        <v>39078.50999999998</v>
      </c>
      <c r="F19" s="1">
        <f t="shared" si="0"/>
        <v>-17827.809999999998</v>
      </c>
    </row>
    <row r="20" spans="1:6" x14ac:dyDescent="0.2">
      <c r="A20" s="42" t="s">
        <v>21</v>
      </c>
      <c r="B20" s="1"/>
      <c r="C20" s="1">
        <v>5714.29</v>
      </c>
      <c r="D20" s="34"/>
      <c r="E20" s="1">
        <v>5714.29</v>
      </c>
      <c r="F20" s="1">
        <f t="shared" si="0"/>
        <v>0</v>
      </c>
    </row>
    <row r="21" spans="1:6" x14ac:dyDescent="0.2">
      <c r="A21" s="42" t="s">
        <v>22</v>
      </c>
      <c r="B21" s="1"/>
      <c r="C21" s="1">
        <v>51950.33</v>
      </c>
      <c r="D21" s="34"/>
      <c r="E21" s="1">
        <v>45474</v>
      </c>
      <c r="F21" s="75">
        <f t="shared" si="0"/>
        <v>6476.3300000000017</v>
      </c>
    </row>
    <row r="22" spans="1:6" x14ac:dyDescent="0.2">
      <c r="A22" s="42" t="s">
        <v>23</v>
      </c>
      <c r="B22" s="1"/>
      <c r="C22" s="1">
        <v>3525</v>
      </c>
      <c r="D22" s="34"/>
      <c r="E22" s="1">
        <v>3075</v>
      </c>
      <c r="F22" s="1">
        <f t="shared" si="0"/>
        <v>450</v>
      </c>
    </row>
    <row r="23" spans="1:6" x14ac:dyDescent="0.2">
      <c r="A23" s="42" t="s">
        <v>51</v>
      </c>
      <c r="B23" s="1"/>
      <c r="C23" s="1">
        <v>1483414.06</v>
      </c>
      <c r="D23" s="34"/>
      <c r="E23" s="1">
        <v>610030.35</v>
      </c>
      <c r="F23" s="75">
        <f t="shared" si="0"/>
        <v>873383.71000000008</v>
      </c>
    </row>
    <row r="24" spans="1:6" x14ac:dyDescent="0.2">
      <c r="A24" s="42" t="s">
        <v>63</v>
      </c>
      <c r="B24" s="1"/>
      <c r="C24" s="1">
        <v>462849.52</v>
      </c>
      <c r="D24" s="34"/>
      <c r="E24" s="1">
        <v>229719.29</v>
      </c>
      <c r="F24" s="75">
        <f t="shared" si="0"/>
        <v>233130.23</v>
      </c>
    </row>
    <row r="25" spans="1:6" x14ac:dyDescent="0.2">
      <c r="A25" s="42" t="s">
        <v>24</v>
      </c>
      <c r="B25" s="1"/>
      <c r="C25" s="1">
        <v>211407.85</v>
      </c>
      <c r="D25" s="34"/>
      <c r="E25" s="1">
        <v>243907.85</v>
      </c>
      <c r="F25" s="1">
        <f t="shared" si="0"/>
        <v>-32500</v>
      </c>
    </row>
    <row r="26" spans="1:6" ht="20.25" customHeight="1" thickBot="1" x14ac:dyDescent="0.25">
      <c r="A26" s="43" t="s">
        <v>25</v>
      </c>
      <c r="B26" s="55" t="s">
        <v>59</v>
      </c>
      <c r="C26" s="56">
        <f>C8+C16</f>
        <v>16505698.520000001</v>
      </c>
      <c r="D26" s="55" t="s">
        <v>59</v>
      </c>
      <c r="E26" s="56">
        <f>E8+E16</f>
        <v>12065237.4</v>
      </c>
      <c r="F26" s="1">
        <f t="shared" si="0"/>
        <v>4440461.120000001</v>
      </c>
    </row>
    <row r="27" spans="1:6" ht="13.5" thickTop="1" x14ac:dyDescent="0.2">
      <c r="B27" s="1"/>
      <c r="C27" s="1"/>
      <c r="D27" s="34"/>
      <c r="E27" s="1"/>
      <c r="F27" s="1">
        <f t="shared" si="0"/>
        <v>0</v>
      </c>
    </row>
    <row r="28" spans="1:6" x14ac:dyDescent="0.2">
      <c r="A28" s="49" t="s">
        <v>26</v>
      </c>
      <c r="B28" s="57"/>
      <c r="C28" s="57"/>
      <c r="D28" s="58"/>
      <c r="E28" s="57"/>
      <c r="F28" s="1">
        <f t="shared" si="0"/>
        <v>0</v>
      </c>
    </row>
    <row r="29" spans="1:6" x14ac:dyDescent="0.2">
      <c r="A29" s="59" t="s">
        <v>27</v>
      </c>
      <c r="B29" s="2"/>
      <c r="C29" s="53">
        <f>SUM(C30:C36)</f>
        <v>8236729.2400000002</v>
      </c>
      <c r="D29" s="34"/>
      <c r="E29" s="53">
        <f>SUM(E30:E36)</f>
        <v>5949124.8199999994</v>
      </c>
      <c r="F29" s="1">
        <f t="shared" si="0"/>
        <v>2287604.4200000009</v>
      </c>
    </row>
    <row r="30" spans="1:6" x14ac:dyDescent="0.2">
      <c r="A30" s="60" t="s">
        <v>28</v>
      </c>
      <c r="B30" s="1"/>
      <c r="C30" s="1">
        <v>7992101.3399999999</v>
      </c>
      <c r="D30" s="34"/>
      <c r="E30" s="1">
        <v>5749436.1899999995</v>
      </c>
      <c r="F30" s="1">
        <f t="shared" si="0"/>
        <v>2242665.1500000004</v>
      </c>
    </row>
    <row r="31" spans="1:6" x14ac:dyDescent="0.2">
      <c r="A31" s="60" t="s">
        <v>29</v>
      </c>
      <c r="B31" s="1"/>
      <c r="C31" s="1">
        <v>70683.399999999994</v>
      </c>
      <c r="D31" s="34"/>
      <c r="E31" s="1">
        <v>61827.259999999987</v>
      </c>
      <c r="F31" s="1">
        <f t="shared" si="0"/>
        <v>8856.1400000000067</v>
      </c>
    </row>
    <row r="32" spans="1:6" x14ac:dyDescent="0.2">
      <c r="A32" s="60" t="s">
        <v>49</v>
      </c>
      <c r="B32" s="1"/>
      <c r="C32" s="1">
        <v>9811.25</v>
      </c>
      <c r="D32" s="34"/>
      <c r="E32" s="1">
        <v>9468.5300000000007</v>
      </c>
      <c r="F32" s="1">
        <f t="shared" si="0"/>
        <v>342.71999999999935</v>
      </c>
    </row>
    <row r="33" spans="1:6" x14ac:dyDescent="0.2">
      <c r="A33" s="60" t="s">
        <v>30</v>
      </c>
      <c r="B33" s="1"/>
      <c r="C33" s="1">
        <v>52812.28</v>
      </c>
      <c r="D33" s="34"/>
      <c r="E33" s="1">
        <v>24675.16</v>
      </c>
      <c r="F33" s="75">
        <f t="shared" si="0"/>
        <v>28137.119999999999</v>
      </c>
    </row>
    <row r="34" spans="1:6" x14ac:dyDescent="0.2">
      <c r="A34" s="60" t="s">
        <v>31</v>
      </c>
      <c r="B34" s="1"/>
      <c r="C34" s="1">
        <v>100529.79</v>
      </c>
      <c r="D34" s="34"/>
      <c r="E34" s="1">
        <v>79828.210000000006</v>
      </c>
      <c r="F34" s="1">
        <f t="shared" si="0"/>
        <v>20701.579999999987</v>
      </c>
    </row>
    <row r="35" spans="1:6" x14ac:dyDescent="0.2">
      <c r="A35" s="60" t="s">
        <v>32</v>
      </c>
      <c r="B35" s="1"/>
      <c r="C35" s="1">
        <v>10758.18</v>
      </c>
      <c r="D35" s="34"/>
      <c r="E35" s="1">
        <v>23470.37</v>
      </c>
      <c r="F35" s="75">
        <f t="shared" si="0"/>
        <v>-12712.189999999999</v>
      </c>
    </row>
    <row r="36" spans="1:6" x14ac:dyDescent="0.2">
      <c r="A36" s="5" t="s">
        <v>33</v>
      </c>
      <c r="B36" s="1"/>
      <c r="C36" s="1">
        <v>33</v>
      </c>
      <c r="D36" s="34"/>
      <c r="E36" s="1">
        <v>419.1</v>
      </c>
      <c r="F36" s="1">
        <f t="shared" si="0"/>
        <v>-386.1</v>
      </c>
    </row>
    <row r="37" spans="1:6" x14ac:dyDescent="0.2">
      <c r="A37" s="43" t="s">
        <v>34</v>
      </c>
      <c r="B37" s="2"/>
      <c r="C37" s="53">
        <f>SUM(C38:C39)</f>
        <v>3525023.1</v>
      </c>
      <c r="D37" s="34"/>
      <c r="E37" s="53">
        <f>SUM(E38:E39)</f>
        <v>1560506.9</v>
      </c>
      <c r="F37" s="1">
        <f t="shared" si="0"/>
        <v>1964516.2000000002</v>
      </c>
    </row>
    <row r="38" spans="1:6" x14ac:dyDescent="0.2">
      <c r="A38" s="42" t="s">
        <v>35</v>
      </c>
      <c r="B38" s="1"/>
      <c r="C38" s="1">
        <v>3460295.77</v>
      </c>
      <c r="D38" s="34"/>
      <c r="E38" s="1">
        <v>1493893.3199999998</v>
      </c>
      <c r="F38" s="1">
        <f t="shared" si="0"/>
        <v>1966402.4500000002</v>
      </c>
    </row>
    <row r="39" spans="1:6" x14ac:dyDescent="0.2">
      <c r="A39" s="42" t="s">
        <v>36</v>
      </c>
      <c r="B39" s="1"/>
      <c r="C39" s="61">
        <v>64727.33</v>
      </c>
      <c r="D39" s="34"/>
      <c r="E39" s="61">
        <v>66613.58</v>
      </c>
      <c r="F39" s="75">
        <f t="shared" si="0"/>
        <v>-1886.25</v>
      </c>
    </row>
    <row r="40" spans="1:6" x14ac:dyDescent="0.2">
      <c r="A40" s="43" t="s">
        <v>37</v>
      </c>
      <c r="B40" s="2"/>
      <c r="C40" s="62">
        <f>C29+C37</f>
        <v>11761752.34</v>
      </c>
      <c r="D40" s="34"/>
      <c r="E40" s="62">
        <f>E29+E37</f>
        <v>7509631.7199999988</v>
      </c>
      <c r="F40" s="1">
        <f t="shared" si="0"/>
        <v>4252120.620000001</v>
      </c>
    </row>
    <row r="41" spans="1:6" x14ac:dyDescent="0.2">
      <c r="A41" s="6"/>
      <c r="B41" s="2"/>
      <c r="C41" s="2"/>
      <c r="D41" s="34"/>
      <c r="E41" s="2"/>
      <c r="F41" s="1">
        <f t="shared" si="0"/>
        <v>0</v>
      </c>
    </row>
    <row r="42" spans="1:6" x14ac:dyDescent="0.2">
      <c r="A42" s="63" t="s">
        <v>38</v>
      </c>
      <c r="B42" s="2"/>
      <c r="C42" s="53">
        <f>SUM(C43:C46)</f>
        <v>4743946.18</v>
      </c>
      <c r="D42" s="34"/>
      <c r="E42" s="53">
        <f>SUM(E43:E46)</f>
        <v>4555605.6782799996</v>
      </c>
      <c r="F42" s="1">
        <f t="shared" si="0"/>
        <v>188340.50172000006</v>
      </c>
    </row>
    <row r="43" spans="1:6" x14ac:dyDescent="0.2">
      <c r="A43" s="60" t="s">
        <v>39</v>
      </c>
      <c r="B43" s="1"/>
      <c r="C43" s="1">
        <v>2002400</v>
      </c>
      <c r="D43" s="34"/>
      <c r="E43" s="1">
        <v>2002400</v>
      </c>
      <c r="F43" s="1">
        <f t="shared" si="0"/>
        <v>0</v>
      </c>
    </row>
    <row r="44" spans="1:6" x14ac:dyDescent="0.2">
      <c r="A44" s="79" t="s">
        <v>70</v>
      </c>
      <c r="B44" s="1"/>
      <c r="C44" s="1">
        <v>400480</v>
      </c>
      <c r="D44" s="34"/>
      <c r="E44" s="1">
        <v>385212.1776</v>
      </c>
      <c r="F44" s="1"/>
    </row>
    <row r="45" spans="1:6" x14ac:dyDescent="0.2">
      <c r="A45" s="60" t="s">
        <v>71</v>
      </c>
      <c r="B45" s="1"/>
      <c r="C45" s="1">
        <v>340102.21</v>
      </c>
      <c r="D45" s="1"/>
      <c r="E45" s="1">
        <v>380079.79</v>
      </c>
      <c r="F45" s="1">
        <f t="shared" si="0"/>
        <v>-39977.579999999958</v>
      </c>
    </row>
    <row r="46" spans="1:6" x14ac:dyDescent="0.2">
      <c r="A46" s="60" t="s">
        <v>40</v>
      </c>
      <c r="B46" s="1"/>
      <c r="C46" s="61">
        <v>2000963.97</v>
      </c>
      <c r="D46" s="61"/>
      <c r="E46" s="61">
        <v>1787913.7106799998</v>
      </c>
      <c r="F46" s="1">
        <f t="shared" si="0"/>
        <v>213050.25932000019</v>
      </c>
    </row>
    <row r="47" spans="1:6" ht="20.25" customHeight="1" thickBot="1" x14ac:dyDescent="0.25">
      <c r="A47" s="64" t="s">
        <v>41</v>
      </c>
      <c r="B47" s="55" t="s">
        <v>59</v>
      </c>
      <c r="C47" s="56">
        <f>C40+C42</f>
        <v>16505698.52</v>
      </c>
      <c r="D47" s="55" t="s">
        <v>59</v>
      </c>
      <c r="E47" s="56">
        <f t="shared" ref="E47" si="1">E40+E42</f>
        <v>12065237.398279998</v>
      </c>
      <c r="F47" s="1">
        <f t="shared" si="0"/>
        <v>4440461.1217200011</v>
      </c>
    </row>
    <row r="48" spans="1:6" ht="13.5" thickTop="1" x14ac:dyDescent="0.2">
      <c r="B48" s="1"/>
      <c r="C48" s="80">
        <f>C26-C47</f>
        <v>0</v>
      </c>
      <c r="D48" s="81"/>
      <c r="E48" s="80">
        <f>E26-E47</f>
        <v>1.7200019210577011E-3</v>
      </c>
    </row>
    <row r="49" spans="1:7" x14ac:dyDescent="0.2">
      <c r="B49" s="1"/>
      <c r="C49" s="76"/>
      <c r="D49" s="77"/>
      <c r="E49" s="78"/>
    </row>
    <row r="50" spans="1:7" x14ac:dyDescent="0.2">
      <c r="B50" s="1"/>
      <c r="C50" s="76"/>
      <c r="D50" s="77"/>
      <c r="E50" s="78"/>
    </row>
    <row r="51" spans="1:7" x14ac:dyDescent="0.2">
      <c r="B51" s="1"/>
      <c r="C51" s="1"/>
      <c r="D51" s="34"/>
    </row>
    <row r="52" spans="1:7" x14ac:dyDescent="0.2">
      <c r="B52" s="1"/>
      <c r="C52" s="1"/>
      <c r="D52" s="34"/>
    </row>
    <row r="53" spans="1:7" x14ac:dyDescent="0.2">
      <c r="B53" s="1"/>
      <c r="C53" s="1"/>
      <c r="D53" s="34"/>
    </row>
    <row r="54" spans="1:7" x14ac:dyDescent="0.2">
      <c r="B54" s="1"/>
      <c r="C54" s="1"/>
      <c r="D54" s="34"/>
    </row>
    <row r="55" spans="1:7" x14ac:dyDescent="0.2">
      <c r="A55" s="5"/>
      <c r="B55" s="65"/>
      <c r="C55" s="65"/>
      <c r="D55" s="66"/>
      <c r="E55" s="65"/>
    </row>
    <row r="56" spans="1:7" x14ac:dyDescent="0.2">
      <c r="A56" s="5"/>
      <c r="B56" s="1"/>
      <c r="C56" s="1"/>
      <c r="D56" s="34"/>
    </row>
    <row r="57" spans="1:7" s="4" customFormat="1" x14ac:dyDescent="0.2">
      <c r="A57" s="67" t="s">
        <v>53</v>
      </c>
      <c r="B57" s="67"/>
      <c r="C57" s="68"/>
      <c r="D57" s="69"/>
      <c r="E57" s="102" t="s">
        <v>68</v>
      </c>
      <c r="F57" s="102"/>
      <c r="G57" s="102"/>
    </row>
    <row r="58" spans="1:7" s="4" customFormat="1" x14ac:dyDescent="0.2">
      <c r="A58" s="67" t="s">
        <v>54</v>
      </c>
      <c r="B58" s="67"/>
      <c r="C58" s="68"/>
      <c r="D58" s="69"/>
      <c r="E58" s="102" t="s">
        <v>69</v>
      </c>
      <c r="F58" s="102"/>
      <c r="G58" s="102"/>
    </row>
    <row r="59" spans="1:7" s="4" customFormat="1" x14ac:dyDescent="0.2">
      <c r="A59" s="67"/>
      <c r="B59" s="67"/>
      <c r="C59" s="68"/>
      <c r="D59" s="69"/>
      <c r="E59" s="70"/>
    </row>
    <row r="60" spans="1:7" x14ac:dyDescent="0.2">
      <c r="A60" s="5"/>
      <c r="B60" s="1"/>
      <c r="C60" s="1"/>
      <c r="D60" s="34"/>
    </row>
    <row r="61" spans="1:7" x14ac:dyDescent="0.2">
      <c r="B61" s="1"/>
      <c r="C61" s="71" t="s">
        <v>60</v>
      </c>
    </row>
    <row r="62" spans="1:7" x14ac:dyDescent="0.2">
      <c r="C62" s="71" t="s">
        <v>61</v>
      </c>
    </row>
    <row r="63" spans="1:7" x14ac:dyDescent="0.2">
      <c r="C63" s="71" t="s">
        <v>64</v>
      </c>
    </row>
  </sheetData>
  <mergeCells count="3">
    <mergeCell ref="A1:A4"/>
    <mergeCell ref="E57:G57"/>
    <mergeCell ref="E58:G58"/>
  </mergeCells>
  <pageMargins left="1.1499999999999999" right="0.15748031496063" top="7.8740157480315001E-2" bottom="7.8740157480315001E-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view="pageBreakPreview" zoomScaleNormal="70" zoomScaleSheetLayoutView="100" workbookViewId="0">
      <selection activeCell="C7" sqref="C7"/>
    </sheetView>
  </sheetViews>
  <sheetFormatPr baseColWidth="10" defaultRowHeight="16.5" x14ac:dyDescent="0.3"/>
  <cols>
    <col min="1" max="1" width="37.28515625" style="8" customWidth="1"/>
    <col min="2" max="2" width="9.5703125" style="8" customWidth="1"/>
    <col min="3" max="3" width="22.140625" style="9" customWidth="1"/>
    <col min="4" max="4" width="10.28515625" style="15" customWidth="1"/>
    <col min="5" max="5" width="20.28515625" style="9" customWidth="1"/>
    <col min="6" max="16384" width="11.42578125" style="8"/>
  </cols>
  <sheetData>
    <row r="1" spans="1:6" x14ac:dyDescent="0.3">
      <c r="A1" s="89"/>
      <c r="B1" s="90"/>
      <c r="C1" s="91"/>
      <c r="D1" s="92"/>
      <c r="E1" s="91"/>
      <c r="F1" s="93"/>
    </row>
    <row r="2" spans="1:6" ht="20.25" x14ac:dyDescent="0.3">
      <c r="A2" s="20"/>
      <c r="B2" s="98" t="s">
        <v>50</v>
      </c>
      <c r="C2" s="38"/>
      <c r="D2" s="21"/>
      <c r="E2" s="38"/>
      <c r="F2" s="94"/>
    </row>
    <row r="3" spans="1:6" x14ac:dyDescent="0.3">
      <c r="A3" s="22"/>
      <c r="B3" s="7" t="s">
        <v>58</v>
      </c>
      <c r="C3" s="95"/>
      <c r="D3" s="23"/>
      <c r="E3" s="95"/>
      <c r="F3" s="96"/>
    </row>
    <row r="4" spans="1:6" x14ac:dyDescent="0.3">
      <c r="A4" s="22"/>
      <c r="B4" s="7" t="s">
        <v>65</v>
      </c>
      <c r="C4" s="95"/>
      <c r="D4" s="23"/>
      <c r="E4" s="95"/>
      <c r="F4" s="96"/>
    </row>
    <row r="5" spans="1:6" x14ac:dyDescent="0.3">
      <c r="A5" s="24"/>
      <c r="B5" s="41" t="s">
        <v>67</v>
      </c>
      <c r="C5" s="39"/>
      <c r="D5" s="40"/>
      <c r="E5" s="39"/>
      <c r="F5" s="97"/>
    </row>
    <row r="6" spans="1:6" ht="11.25" customHeight="1" x14ac:dyDescent="0.3">
      <c r="C6" s="11"/>
      <c r="D6" s="11"/>
      <c r="E6" s="17"/>
    </row>
    <row r="7" spans="1:6" x14ac:dyDescent="0.3">
      <c r="C7" s="18">
        <v>2022</v>
      </c>
      <c r="D7" s="11"/>
      <c r="E7" s="18">
        <v>2021</v>
      </c>
    </row>
    <row r="8" spans="1:6" x14ac:dyDescent="0.3">
      <c r="D8" s="10"/>
    </row>
    <row r="9" spans="1:6" x14ac:dyDescent="0.3">
      <c r="A9" s="25" t="s">
        <v>42</v>
      </c>
      <c r="B9" s="25"/>
      <c r="C9" s="19">
        <v>2213865.6599999997</v>
      </c>
      <c r="E9" s="19">
        <v>1728069.1599999997</v>
      </c>
    </row>
    <row r="10" spans="1:6" x14ac:dyDescent="0.3">
      <c r="A10" s="26" t="s">
        <v>1</v>
      </c>
      <c r="B10" s="26"/>
      <c r="C10" s="13"/>
      <c r="D10" s="10"/>
      <c r="E10" s="13"/>
    </row>
    <row r="11" spans="1:6" x14ac:dyDescent="0.3">
      <c r="A11" s="26" t="s">
        <v>43</v>
      </c>
      <c r="B11" s="26"/>
      <c r="C11" s="27">
        <v>608104.51</v>
      </c>
      <c r="D11" s="10"/>
      <c r="E11" s="27">
        <v>470778.16000000003</v>
      </c>
    </row>
    <row r="12" spans="1:6" x14ac:dyDescent="0.3">
      <c r="A12" s="25" t="s">
        <v>55</v>
      </c>
      <c r="B12" s="25"/>
      <c r="C12" s="28">
        <f>C9-C11</f>
        <v>1605761.1499999997</v>
      </c>
      <c r="E12" s="28">
        <f>E9-E11</f>
        <v>1257290.9999999995</v>
      </c>
    </row>
    <row r="13" spans="1:6" x14ac:dyDescent="0.3">
      <c r="A13" s="26" t="s">
        <v>1</v>
      </c>
      <c r="B13" s="26"/>
      <c r="C13" s="27"/>
      <c r="E13" s="27"/>
    </row>
    <row r="14" spans="1:6" x14ac:dyDescent="0.3">
      <c r="A14" s="25" t="s">
        <v>56</v>
      </c>
      <c r="B14" s="25"/>
      <c r="C14" s="19">
        <f>C15+C16</f>
        <v>1221016.7799999998</v>
      </c>
      <c r="D14" s="10"/>
      <c r="E14" s="19">
        <f>E15+E16</f>
        <v>1021282.6699999999</v>
      </c>
    </row>
    <row r="15" spans="1:6" x14ac:dyDescent="0.3">
      <c r="A15" s="26" t="s">
        <v>52</v>
      </c>
      <c r="B15" s="26"/>
      <c r="C15" s="13">
        <v>344470.23999999993</v>
      </c>
      <c r="D15" s="10"/>
      <c r="E15" s="13">
        <v>278481.48000000004</v>
      </c>
    </row>
    <row r="16" spans="1:6" x14ac:dyDescent="0.3">
      <c r="A16" s="26" t="s">
        <v>44</v>
      </c>
      <c r="B16" s="26"/>
      <c r="C16" s="27">
        <v>876546.53999999992</v>
      </c>
      <c r="D16" s="10"/>
      <c r="E16" s="27">
        <v>742801.19</v>
      </c>
    </row>
    <row r="17" spans="1:5" x14ac:dyDescent="0.3">
      <c r="C17" s="13"/>
      <c r="D17" s="8"/>
      <c r="E17" s="13"/>
    </row>
    <row r="18" spans="1:5" ht="33" x14ac:dyDescent="0.3">
      <c r="A18" s="29" t="s">
        <v>7</v>
      </c>
      <c r="B18" s="29"/>
      <c r="C18" s="28">
        <f>C12-C14</f>
        <v>384744.36999999988</v>
      </c>
      <c r="E18" s="28">
        <f>E12-E14</f>
        <v>236008.32999999961</v>
      </c>
    </row>
    <row r="19" spans="1:5" x14ac:dyDescent="0.3">
      <c r="A19" s="26" t="s">
        <v>0</v>
      </c>
      <c r="B19" s="26"/>
      <c r="C19" s="30">
        <v>71271.19</v>
      </c>
      <c r="E19" s="30">
        <v>6511.84</v>
      </c>
    </row>
    <row r="20" spans="1:5" x14ac:dyDescent="0.3">
      <c r="A20" s="29" t="s">
        <v>45</v>
      </c>
      <c r="B20" s="29"/>
      <c r="C20" s="19">
        <f>C18-C19</f>
        <v>313473.17999999988</v>
      </c>
      <c r="E20" s="19">
        <f>E18-E19</f>
        <v>229496.48999999961</v>
      </c>
    </row>
    <row r="21" spans="1:5" x14ac:dyDescent="0.3">
      <c r="A21" s="26" t="s">
        <v>2</v>
      </c>
      <c r="B21" s="26"/>
      <c r="C21" s="13"/>
      <c r="E21" s="13"/>
    </row>
    <row r="22" spans="1:5" x14ac:dyDescent="0.3">
      <c r="A22" s="26" t="s">
        <v>57</v>
      </c>
      <c r="B22" s="26"/>
      <c r="C22" s="13">
        <v>178866.43000000002</v>
      </c>
      <c r="D22" s="10"/>
      <c r="E22" s="13">
        <v>71232.489999999991</v>
      </c>
    </row>
    <row r="23" spans="1:5" x14ac:dyDescent="0.3">
      <c r="A23" s="26" t="s">
        <v>1</v>
      </c>
      <c r="B23" s="26"/>
      <c r="C23" s="13"/>
      <c r="D23" s="10"/>
      <c r="E23" s="13"/>
    </row>
    <row r="24" spans="1:5" x14ac:dyDescent="0.3">
      <c r="A24" s="26" t="s">
        <v>8</v>
      </c>
      <c r="B24" s="26"/>
      <c r="C24" s="13">
        <v>22783.37</v>
      </c>
      <c r="D24" s="10"/>
      <c r="E24" s="13">
        <v>2912.3</v>
      </c>
    </row>
    <row r="25" spans="1:5" x14ac:dyDescent="0.3">
      <c r="A25" s="25" t="s">
        <v>46</v>
      </c>
      <c r="B25" s="25"/>
      <c r="C25" s="28">
        <f>C20+C22-C24</f>
        <v>469556.23999999987</v>
      </c>
      <c r="E25" s="28">
        <f>E20+E22-E24</f>
        <v>297816.67999999964</v>
      </c>
    </row>
    <row r="26" spans="1:5" x14ac:dyDescent="0.3">
      <c r="A26" s="26" t="s">
        <v>5</v>
      </c>
      <c r="B26" s="26"/>
      <c r="C26" s="31">
        <v>15267.820000000007</v>
      </c>
      <c r="E26" s="31">
        <v>20847.167599999979</v>
      </c>
    </row>
    <row r="27" spans="1:5" x14ac:dyDescent="0.3">
      <c r="A27" s="25" t="s">
        <v>47</v>
      </c>
      <c r="B27" s="25"/>
      <c r="C27" s="32">
        <f t="shared" ref="C27:E27" si="0">C25-C26</f>
        <v>454288.41999999987</v>
      </c>
      <c r="E27" s="32">
        <f t="shared" si="0"/>
        <v>276969.51239999966</v>
      </c>
    </row>
    <row r="28" spans="1:5" x14ac:dyDescent="0.3">
      <c r="A28" s="26" t="s">
        <v>1</v>
      </c>
      <c r="B28" s="26"/>
      <c r="C28" s="19"/>
      <c r="E28" s="27"/>
    </row>
    <row r="29" spans="1:5" x14ac:dyDescent="0.3">
      <c r="A29" s="26" t="s">
        <v>6</v>
      </c>
      <c r="B29" s="26"/>
      <c r="C29" s="13">
        <v>141238.16</v>
      </c>
      <c r="E29" s="13">
        <v>84222.080000000002</v>
      </c>
    </row>
    <row r="30" spans="1:5" ht="17.25" thickBot="1" x14ac:dyDescent="0.35">
      <c r="A30" s="25" t="s">
        <v>48</v>
      </c>
      <c r="B30" s="25"/>
      <c r="C30" s="33">
        <f t="shared" ref="C30:E30" si="1">+C25-C26-C29</f>
        <v>313050.25999999989</v>
      </c>
      <c r="E30" s="33">
        <f t="shared" si="1"/>
        <v>192747.43239999964</v>
      </c>
    </row>
    <row r="31" spans="1:5" ht="17.25" thickTop="1" x14ac:dyDescent="0.3">
      <c r="E31" s="13"/>
    </row>
    <row r="32" spans="1:5" x14ac:dyDescent="0.3">
      <c r="E32" s="13"/>
    </row>
    <row r="33" spans="1:5" x14ac:dyDescent="0.3">
      <c r="E33" s="13"/>
    </row>
    <row r="34" spans="1:5" x14ac:dyDescent="0.3">
      <c r="E34" s="13"/>
    </row>
    <row r="35" spans="1:5" x14ac:dyDescent="0.3">
      <c r="E35" s="13"/>
    </row>
    <row r="36" spans="1:5" x14ac:dyDescent="0.3">
      <c r="E36" s="13"/>
    </row>
    <row r="38" spans="1:5" customFormat="1" ht="14.25" x14ac:dyDescent="0.2">
      <c r="A38" s="44" t="s">
        <v>53</v>
      </c>
      <c r="C38" s="14"/>
      <c r="D38" s="12"/>
      <c r="E38" s="37" t="s">
        <v>68</v>
      </c>
    </row>
    <row r="39" spans="1:5" customFormat="1" ht="14.25" x14ac:dyDescent="0.2">
      <c r="A39" s="44" t="s">
        <v>54</v>
      </c>
      <c r="C39" s="14"/>
      <c r="D39" s="12"/>
      <c r="E39" s="37" t="s">
        <v>69</v>
      </c>
    </row>
    <row r="40" spans="1:5" customFormat="1" ht="14.25" x14ac:dyDescent="0.2">
      <c r="A40" s="36"/>
      <c r="C40" s="14"/>
      <c r="D40" s="12"/>
      <c r="E40" s="37"/>
    </row>
    <row r="41" spans="1:5" x14ac:dyDescent="0.3">
      <c r="E41" s="15"/>
    </row>
    <row r="42" spans="1:5" x14ac:dyDescent="0.3">
      <c r="E42" s="16"/>
    </row>
    <row r="45" spans="1:5" x14ac:dyDescent="0.3">
      <c r="C45" s="44" t="s">
        <v>60</v>
      </c>
    </row>
    <row r="46" spans="1:5" x14ac:dyDescent="0.3">
      <c r="C46" s="44" t="s">
        <v>61</v>
      </c>
    </row>
    <row r="47" spans="1:5" x14ac:dyDescent="0.3">
      <c r="C47" s="44" t="s">
        <v>64</v>
      </c>
    </row>
  </sheetData>
  <pageMargins left="0.99" right="0.27559055118110237" top="0.19685039370078741" bottom="0.19685039370078741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Balance</vt:lpstr>
      <vt:lpstr>Resultado</vt:lpstr>
      <vt:lpstr>Resultado!Área_de_impresión</vt:lpstr>
      <vt:lpstr>Resultado!Títulos_a_imprimir</vt:lpstr>
      <vt:lpstr>Resultado!UTILIDAD__ANTES_DE_RESERVA</vt:lpstr>
    </vt:vector>
  </TitlesOfParts>
  <Company>Exactus Software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 González</dc:creator>
  <cp:lastModifiedBy>Oscar Muller</cp:lastModifiedBy>
  <cp:lastPrinted>2023-02-25T15:39:57Z</cp:lastPrinted>
  <dcterms:created xsi:type="dcterms:W3CDTF">2002-01-17T22:31:09Z</dcterms:created>
  <dcterms:modified xsi:type="dcterms:W3CDTF">2023-02-27T17:52:12Z</dcterms:modified>
</cp:coreProperties>
</file>