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lsadevaloresv-my.sharepoint.com/personal/dmiranda_cedeval_com/Documents/Documentos/De trabajo/Estados Financieros CEDEVAL/2023/Pagina web BVES/"/>
    </mc:Choice>
  </mc:AlternateContent>
  <xr:revisionPtr revIDLastSave="0" documentId="8_{C68DC345-0AD0-4FE3-A04B-3F3BB56CBD29}" xr6:coauthVersionLast="47" xr6:coauthVersionMax="47" xr10:uidLastSave="{00000000-0000-0000-0000-000000000000}"/>
  <bookViews>
    <workbookView xWindow="-110" yWindow="-110" windowWidth="19420" windowHeight="10300" xr2:uid="{8B5EFDDC-D141-40DD-B121-4855AA97A7C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5" i="1" l="1"/>
  <c r="C94" i="1"/>
  <c r="C93" i="1"/>
  <c r="C92" i="1"/>
  <c r="C91" i="1"/>
  <c r="C90" i="1"/>
  <c r="C89" i="1"/>
  <c r="C88" i="1"/>
  <c r="C85" i="1"/>
  <c r="C81" i="1"/>
  <c r="C80" i="1"/>
  <c r="C79" i="1"/>
  <c r="C78" i="1"/>
  <c r="C74" i="1"/>
  <c r="C73" i="1"/>
  <c r="C72" i="1"/>
  <c r="C71" i="1"/>
  <c r="C70" i="1"/>
  <c r="C69" i="1"/>
  <c r="C68" i="1"/>
  <c r="C67" i="1"/>
  <c r="C66" i="1"/>
  <c r="C62" i="1"/>
  <c r="C61" i="1"/>
  <c r="C60" i="1"/>
  <c r="C57" i="1"/>
  <c r="C42" i="1"/>
  <c r="C40" i="1"/>
  <c r="C38" i="1"/>
  <c r="C35" i="1"/>
  <c r="C30" i="1"/>
  <c r="C24" i="1"/>
  <c r="C16" i="1"/>
  <c r="C6" i="1"/>
  <c r="C77" i="1" l="1"/>
  <c r="C87" i="1"/>
  <c r="C65" i="1"/>
  <c r="C23" i="1"/>
  <c r="C99" i="1"/>
  <c r="C21" i="1"/>
  <c r="C59" i="1"/>
  <c r="C37" i="1"/>
  <c r="C98" i="1" l="1"/>
  <c r="C83" i="1"/>
  <c r="C34" i="1"/>
  <c r="C46" i="1" l="1"/>
  <c r="C101" i="1"/>
</calcChain>
</file>

<file path=xl/sharedStrings.xml><?xml version="1.0" encoding="utf-8"?>
<sst xmlns="http://schemas.openxmlformats.org/spreadsheetml/2006/main" count="109" uniqueCount="91">
  <si>
    <t>CENTRAL DE DEPOSITO DE VALORES, S.A. DE C.V.</t>
  </si>
  <si>
    <t>BALANCE GENERAL AL 31 DE ENERO DE 2023</t>
  </si>
  <si>
    <t>(Cifras en US$)</t>
  </si>
  <si>
    <t>2023 ENERO</t>
  </si>
  <si>
    <t>ACTIVO</t>
  </si>
  <si>
    <t>CIRCULANTE</t>
  </si>
  <si>
    <t>Efectivo y Equivalentes</t>
  </si>
  <si>
    <t>Bancos</t>
  </si>
  <si>
    <t>Disponible restringido</t>
  </si>
  <si>
    <t>Inversiones Financieras</t>
  </si>
  <si>
    <t>Cuentas y documentos por cobrar a clientes</t>
  </si>
  <si>
    <t>Cuentas y documentos por cobrar relacionados</t>
  </si>
  <si>
    <t>Rendimientos por cobrar</t>
  </si>
  <si>
    <t>Impuestos</t>
  </si>
  <si>
    <t>Gastos pagados por anticipado</t>
  </si>
  <si>
    <t>ACTIVOS A LARGO PLAZO</t>
  </si>
  <si>
    <t xml:space="preserve">Muebles </t>
  </si>
  <si>
    <t>Inmuebles</t>
  </si>
  <si>
    <t>Cuentas por cobrar a largo plazo</t>
  </si>
  <si>
    <t>Activos intangibles</t>
  </si>
  <si>
    <t>TOTAL DEL ACTIVO</t>
  </si>
  <si>
    <t>PASIVO</t>
  </si>
  <si>
    <t>CIRCULANTES</t>
  </si>
  <si>
    <t>Prestamos y sobregiros</t>
  </si>
  <si>
    <t>Obligaciones por custodia y admón</t>
  </si>
  <si>
    <t>Cuentas por pagar</t>
  </si>
  <si>
    <t>Cuentas por pagar relacionadas</t>
  </si>
  <si>
    <t>Impuestos por pagar propios</t>
  </si>
  <si>
    <t>OTROS PASIVOS Y PROVISIONES</t>
  </si>
  <si>
    <t xml:space="preserve">Otros Ingresos Diferidos </t>
  </si>
  <si>
    <t>Estimación para obligaciones laborales</t>
  </si>
  <si>
    <t>PATRIMONIO</t>
  </si>
  <si>
    <t>CAPITAL</t>
  </si>
  <si>
    <t>Capital social</t>
  </si>
  <si>
    <t>RESERVAS DE CAPITAL</t>
  </si>
  <si>
    <t>Reserva legal</t>
  </si>
  <si>
    <t>Reserva voluntaria de liquidez</t>
  </si>
  <si>
    <t>REVALUACIONES</t>
  </si>
  <si>
    <t>Revaluacion de Inversiones</t>
  </si>
  <si>
    <t>RESULTADOS</t>
  </si>
  <si>
    <t>Resultados acumulados</t>
  </si>
  <si>
    <t>Resultados del período</t>
  </si>
  <si>
    <t>TOTAL PASIVO Y PATRIMONIO</t>
  </si>
  <si>
    <t>ESTADO DE RESULTADO ACUMULADO  ENERO - DICIEMBRE 2023</t>
  </si>
  <si>
    <t>A</t>
  </si>
  <si>
    <t xml:space="preserve">INGRESOS DE OPERACIÓN </t>
  </si>
  <si>
    <t>I</t>
  </si>
  <si>
    <t>ING. POR SERV. DE DEPOSITO, CUSTODIA Y ADMON.</t>
  </si>
  <si>
    <t>II</t>
  </si>
  <si>
    <t>ING. POR SERV. ELECTRONICOS DE CUSTODIA Y ADMON.</t>
  </si>
  <si>
    <t>III</t>
  </si>
  <si>
    <t>INGRESOS POR DERECHOS DE INSCRIPCION</t>
  </si>
  <si>
    <t>IV</t>
  </si>
  <si>
    <t>INGRESOS DIVERSOS</t>
  </si>
  <si>
    <t xml:space="preserve">GASTOS DE OPERACIÓN </t>
  </si>
  <si>
    <t>GASTOS POR SERVICIOS DE CUSTODIA</t>
  </si>
  <si>
    <t>GASTOS POR SEGUROS POR SERVICIOS DE CUSTODIA</t>
  </si>
  <si>
    <t>GTOS POR SERVICIOS DE SOFTWARE Y ELECTRONICOS</t>
  </si>
  <si>
    <t>OTROS GTOS. DE OPER. POR SERV. DE CUSTODIA Y ADMON.</t>
  </si>
  <si>
    <t>V</t>
  </si>
  <si>
    <t xml:space="preserve">GASTOS DE PERSONAL </t>
  </si>
  <si>
    <t>VI</t>
  </si>
  <si>
    <t xml:space="preserve">GASTOS DE DIRECTORIO </t>
  </si>
  <si>
    <t>VII</t>
  </si>
  <si>
    <t xml:space="preserve">GASTOS POR SERVICIOS RECIBIDOS DE TERCEROS </t>
  </si>
  <si>
    <t>VIII</t>
  </si>
  <si>
    <t xml:space="preserve">IMPUESTOS Y CONTRIBUCIONES </t>
  </si>
  <si>
    <t>IX</t>
  </si>
  <si>
    <t xml:space="preserve">GASTOS DIVERSOS </t>
  </si>
  <si>
    <t>DEPRECIACION Y AMORTIZACION</t>
  </si>
  <si>
    <t>DEPRECIACION DE BIENES MUEBLES</t>
  </si>
  <si>
    <t>INSTALACIONES</t>
  </si>
  <si>
    <t>AMORTIZACION DE SOFTWARE</t>
  </si>
  <si>
    <t>UTILIDAD (PERDIDA) DE OPERACIÓN (A-A)</t>
  </si>
  <si>
    <t>B</t>
  </si>
  <si>
    <t xml:space="preserve">INGRESOS FINANCIEROS </t>
  </si>
  <si>
    <t xml:space="preserve">GASTOS FINANCIEROS </t>
  </si>
  <si>
    <t>GASTOS POR INVERSIONES EN VALORES</t>
  </si>
  <si>
    <t>GASTOS POR INVERSIONES EN REPORTOS</t>
  </si>
  <si>
    <t xml:space="preserve">GASTOS POR INVERS EN ADMON DE CARTERA </t>
  </si>
  <si>
    <t>GASTOS CON INSTITUCIONES FINANCIERAS</t>
  </si>
  <si>
    <t>GASTOS DE OPERACIÓN DE CAMBIO DE MONEDA EXTRANJERA</t>
  </si>
  <si>
    <t>PROVISIÓN PARA INCOBRABILIDAD DE CUENTAS Y DOCUMENTOS POR COBRAR</t>
  </si>
  <si>
    <t>C</t>
  </si>
  <si>
    <t xml:space="preserve">INGRESOS EXTRAORDINARIOS </t>
  </si>
  <si>
    <t>D</t>
  </si>
  <si>
    <t xml:space="preserve">GASTOS EXTRAORDINARIOS </t>
  </si>
  <si>
    <t>GASTO POR IMPUESTO SOBRE LA RENTA</t>
  </si>
  <si>
    <t>TOTAL INGRESOS ACUMULADOS DEL EJERCICIO</t>
  </si>
  <si>
    <t>TOTAL GASTOS ACUMULADOS DEL EJERCICIO</t>
  </si>
  <si>
    <t>UTILIDAD (PERDIDA) ACUMULADOS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</si>
</sst>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62"/>
      <name val="Calibri"/>
      <family val="2"/>
      <scheme val="minor"/>
    </font>
    <font>
      <b/>
      <sz val="12"/>
      <color indexed="62"/>
      <name val="Calibri"/>
      <family val="2"/>
      <scheme val="minor"/>
    </font>
    <font>
      <sz val="12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center"/>
    </xf>
    <xf numFmtId="9" fontId="3" fillId="0" borderId="0" xfId="3" applyFont="1" applyBorder="1"/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17" fontId="4" fillId="0" borderId="1" xfId="3" applyNumberFormat="1" applyFont="1" applyFill="1" applyBorder="1" applyAlignment="1">
      <alignment horizontal="center"/>
    </xf>
    <xf numFmtId="17" fontId="2" fillId="0" borderId="1" xfId="1" applyNumberFormat="1" applyFont="1" applyFill="1" applyBorder="1" applyAlignment="1">
      <alignment horizontal="center"/>
    </xf>
    <xf numFmtId="4" fontId="3" fillId="0" borderId="0" xfId="0" applyNumberFormat="1" applyFont="1"/>
    <xf numFmtId="0" fontId="2" fillId="0" borderId="0" xfId="0" applyFont="1"/>
    <xf numFmtId="164" fontId="3" fillId="0" borderId="0" xfId="2" applyNumberFormat="1" applyFont="1" applyFill="1"/>
    <xf numFmtId="43" fontId="3" fillId="0" borderId="0" xfId="1" applyFont="1" applyFill="1"/>
    <xf numFmtId="43" fontId="2" fillId="0" borderId="0" xfId="1" applyFont="1" applyFill="1"/>
    <xf numFmtId="164" fontId="3" fillId="0" borderId="0" xfId="0" applyNumberFormat="1" applyFont="1"/>
    <xf numFmtId="0" fontId="3" fillId="0" borderId="0" xfId="0" quotePrefix="1" applyFont="1" applyAlignment="1">
      <alignment horizontal="left"/>
    </xf>
    <xf numFmtId="43" fontId="3" fillId="0" borderId="2" xfId="1" applyFont="1" applyFill="1" applyBorder="1"/>
    <xf numFmtId="4" fontId="5" fillId="0" borderId="0" xfId="0" applyNumberFormat="1" applyFont="1"/>
    <xf numFmtId="0" fontId="2" fillId="0" borderId="0" xfId="0" quotePrefix="1" applyFont="1" applyAlignment="1">
      <alignment horizontal="left"/>
    </xf>
    <xf numFmtId="43" fontId="3" fillId="0" borderId="0" xfId="1" applyFont="1" applyFill="1" applyBorder="1"/>
    <xf numFmtId="43" fontId="2" fillId="0" borderId="0" xfId="1" applyFont="1" applyFill="1" applyBorder="1"/>
    <xf numFmtId="43" fontId="2" fillId="0" borderId="3" xfId="1" applyFont="1" applyFill="1" applyBorder="1"/>
    <xf numFmtId="4" fontId="6" fillId="0" borderId="0" xfId="0" applyNumberFormat="1" applyFont="1"/>
    <xf numFmtId="43" fontId="2" fillId="0" borderId="2" xfId="1" applyFont="1" applyFill="1" applyBorder="1"/>
    <xf numFmtId="43" fontId="3" fillId="0" borderId="0" xfId="0" applyNumberFormat="1" applyFont="1"/>
    <xf numFmtId="44" fontId="3" fillId="0" borderId="0" xfId="2" applyFont="1"/>
    <xf numFmtId="164" fontId="3" fillId="0" borderId="0" xfId="0" applyNumberFormat="1" applyFont="1" applyAlignment="1">
      <alignment horizontal="center"/>
    </xf>
    <xf numFmtId="164" fontId="2" fillId="0" borderId="0" xfId="0" applyNumberFormat="1" applyFont="1"/>
    <xf numFmtId="9" fontId="3" fillId="0" borderId="0" xfId="3" applyFont="1"/>
    <xf numFmtId="164" fontId="2" fillId="0" borderId="5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0" fontId="3" fillId="0" borderId="0" xfId="0" applyFont="1" applyAlignment="1">
      <alignment horizontal="right"/>
    </xf>
    <xf numFmtId="0" fontId="7" fillId="0" borderId="0" xfId="0" applyFont="1"/>
    <xf numFmtId="164" fontId="7" fillId="0" borderId="0" xfId="0" applyNumberFormat="1" applyFont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bolsadevaloresv-my.sharepoint.com/personal/dmiranda_cedeval_com/Documents/Documentos/De%20trabajo/Estados%20Financieros%20CEDEVAL/2023/EF%20ENERO%202023.xlsx" TargetMode="External"/><Relationship Id="rId1" Type="http://schemas.openxmlformats.org/officeDocument/2006/relationships/externalLinkPath" Target="/personal/dmiranda_cedeval_com/Documents/Documentos/De%20trabajo/Estados%20Financieros%20CEDEVAL/2023/EF%20ENER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G_ER"/>
      <sheetName val="BG2"/>
      <sheetName val="IngC"/>
      <sheetName val="GtoC"/>
      <sheetName val="ERC"/>
      <sheetName val="I Msual"/>
      <sheetName val="G Msual"/>
      <sheetName val="R Msual"/>
      <sheetName val="Pres Ing"/>
      <sheetName val="Pres Gto"/>
      <sheetName val="Pres Res"/>
      <sheetName val="Ing Real 22"/>
      <sheetName val="Gto Real 22"/>
      <sheetName val="Res Real 22"/>
      <sheetName val="Grafik (2)"/>
      <sheetName val="ER Pres"/>
      <sheetName val="Miles2"/>
      <sheetName val="ER ACUM PRES"/>
      <sheetName val="Acum"/>
      <sheetName val="GAST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O9">
            <v>148122.19000000003</v>
          </cell>
        </row>
        <row r="10">
          <cell r="O10">
            <v>1283.5</v>
          </cell>
        </row>
        <row r="11">
          <cell r="O11">
            <v>4200</v>
          </cell>
        </row>
        <row r="15">
          <cell r="O15">
            <v>10535.349999999999</v>
          </cell>
        </row>
        <row r="16">
          <cell r="O16">
            <v>4908.33</v>
          </cell>
        </row>
        <row r="17">
          <cell r="O17">
            <v>4927.4000000000005</v>
          </cell>
        </row>
        <row r="18">
          <cell r="O18">
            <v>906</v>
          </cell>
        </row>
        <row r="19">
          <cell r="O19">
            <v>46741.04</v>
          </cell>
        </row>
        <row r="20">
          <cell r="O20">
            <v>5508.33</v>
          </cell>
        </row>
        <row r="21">
          <cell r="O21">
            <v>29357.430000000008</v>
          </cell>
        </row>
        <row r="22">
          <cell r="O22">
            <v>1984.9299999999998</v>
          </cell>
        </row>
        <row r="23">
          <cell r="O23">
            <v>261.39999999999998</v>
          </cell>
        </row>
        <row r="26">
          <cell r="O26">
            <v>1140.49</v>
          </cell>
        </row>
        <row r="27">
          <cell r="O27">
            <v>0</v>
          </cell>
        </row>
        <row r="28">
          <cell r="O28">
            <v>471.87</v>
          </cell>
        </row>
        <row r="29">
          <cell r="O29">
            <v>0</v>
          </cell>
        </row>
        <row r="33">
          <cell r="O33">
            <v>14372.75</v>
          </cell>
        </row>
        <row r="36">
          <cell r="O36">
            <v>127.13</v>
          </cell>
        </row>
        <row r="37">
          <cell r="O37">
            <v>31.52</v>
          </cell>
        </row>
        <row r="38">
          <cell r="O38">
            <v>0</v>
          </cell>
        </row>
        <row r="39">
          <cell r="O39">
            <v>87.62</v>
          </cell>
        </row>
        <row r="40">
          <cell r="O40">
            <v>0</v>
          </cell>
        </row>
        <row r="41">
          <cell r="O41">
            <v>0</v>
          </cell>
        </row>
        <row r="43">
          <cell r="O43">
            <v>2018.13</v>
          </cell>
        </row>
        <row r="44">
          <cell r="O44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C2F3D-613C-4759-853A-E2CDA9258F3B}">
  <dimension ref="A1:J117"/>
  <sheetViews>
    <sheetView showGridLines="0" tabSelected="1" workbookViewId="0">
      <selection activeCell="A51" sqref="A51:XFD51"/>
    </sheetView>
  </sheetViews>
  <sheetFormatPr baseColWidth="10" defaultColWidth="13.6328125" defaultRowHeight="15.5" x14ac:dyDescent="0.35"/>
  <cols>
    <col min="1" max="1" width="5.54296875" style="3" customWidth="1"/>
    <col min="2" max="2" width="62" style="3" customWidth="1"/>
    <col min="3" max="3" width="20.6328125" style="17" bestFit="1" customWidth="1"/>
    <col min="4" max="4" width="13.54296875" style="3" customWidth="1"/>
    <col min="5" max="6" width="14.26953125" style="3" bestFit="1" customWidth="1"/>
    <col min="7" max="16384" width="13.6328125" style="3"/>
  </cols>
  <sheetData>
    <row r="1" spans="1:6" ht="14.25" customHeight="1" x14ac:dyDescent="0.35">
      <c r="A1" s="1" t="s">
        <v>0</v>
      </c>
      <c r="B1" s="2"/>
      <c r="C1" s="2"/>
    </row>
    <row r="2" spans="1:6" ht="14.25" customHeight="1" x14ac:dyDescent="0.35">
      <c r="A2" s="4" t="s">
        <v>1</v>
      </c>
      <c r="B2" s="5"/>
      <c r="C2" s="5"/>
      <c r="D2" s="6"/>
    </row>
    <row r="3" spans="1:6" ht="14.25" customHeight="1" x14ac:dyDescent="0.35">
      <c r="A3" s="4" t="s">
        <v>2</v>
      </c>
      <c r="B3" s="7"/>
      <c r="C3" s="7"/>
      <c r="D3" s="6"/>
    </row>
    <row r="4" spans="1:6" ht="14.25" customHeight="1" thickBot="1" x14ac:dyDescent="0.4">
      <c r="A4" s="8"/>
      <c r="B4" s="9"/>
      <c r="C4" s="10" t="s">
        <v>3</v>
      </c>
      <c r="D4" s="12"/>
    </row>
    <row r="5" spans="1:6" ht="14.25" customHeight="1" x14ac:dyDescent="0.35">
      <c r="A5" s="13" t="s">
        <v>4</v>
      </c>
      <c r="C5" s="14"/>
      <c r="D5" s="6"/>
    </row>
    <row r="6" spans="1:6" ht="14.25" customHeight="1" x14ac:dyDescent="0.35">
      <c r="A6" s="13" t="s">
        <v>5</v>
      </c>
      <c r="C6" s="16">
        <f>SUM(C7:C15)</f>
        <v>3083041.2399999998</v>
      </c>
      <c r="D6" s="6"/>
    </row>
    <row r="7" spans="1:6" ht="14.25" customHeight="1" x14ac:dyDescent="0.35">
      <c r="A7" s="13"/>
      <c r="B7" s="3" t="s">
        <v>6</v>
      </c>
      <c r="C7" s="15">
        <v>300</v>
      </c>
      <c r="D7" s="6"/>
      <c r="E7" s="17"/>
      <c r="F7" s="16"/>
    </row>
    <row r="8" spans="1:6" ht="14.25" customHeight="1" x14ac:dyDescent="0.35">
      <c r="A8" s="13"/>
      <c r="B8" s="18" t="s">
        <v>7</v>
      </c>
      <c r="C8" s="17">
        <v>403168.62</v>
      </c>
      <c r="D8" s="6"/>
      <c r="F8" s="15"/>
    </row>
    <row r="9" spans="1:6" ht="14.25" customHeight="1" x14ac:dyDescent="0.35">
      <c r="A9" s="13"/>
      <c r="B9" s="4" t="s">
        <v>8</v>
      </c>
      <c r="C9" s="17">
        <v>16785.189999999999</v>
      </c>
      <c r="D9" s="12"/>
      <c r="F9" s="17"/>
    </row>
    <row r="10" spans="1:6" ht="14.25" customHeight="1" x14ac:dyDescent="0.35">
      <c r="A10" s="13"/>
      <c r="B10" s="3" t="s">
        <v>9</v>
      </c>
      <c r="C10" s="17">
        <v>2302972.08</v>
      </c>
      <c r="D10" s="12"/>
      <c r="F10" s="17"/>
    </row>
    <row r="11" spans="1:6" ht="14.25" customHeight="1" x14ac:dyDescent="0.35">
      <c r="A11" s="13"/>
      <c r="B11" s="18" t="s">
        <v>10</v>
      </c>
      <c r="C11" s="17">
        <v>215890.58</v>
      </c>
      <c r="D11" s="12"/>
      <c r="F11" s="17"/>
    </row>
    <row r="12" spans="1:6" ht="14.25" customHeight="1" x14ac:dyDescent="0.35">
      <c r="A12" s="13"/>
      <c r="B12" s="18" t="s">
        <v>11</v>
      </c>
      <c r="C12" s="17">
        <v>2397.94</v>
      </c>
      <c r="D12" s="12"/>
      <c r="F12" s="17"/>
    </row>
    <row r="13" spans="1:6" ht="14.25" customHeight="1" x14ac:dyDescent="0.35">
      <c r="A13" s="13"/>
      <c r="B13" s="3" t="s">
        <v>12</v>
      </c>
      <c r="C13" s="17">
        <v>27013.3</v>
      </c>
      <c r="D13" s="12"/>
      <c r="F13" s="17"/>
    </row>
    <row r="14" spans="1:6" ht="14.25" customHeight="1" x14ac:dyDescent="0.35">
      <c r="A14" s="13"/>
      <c r="B14" s="3" t="s">
        <v>13</v>
      </c>
      <c r="C14" s="15">
        <v>40140.82</v>
      </c>
      <c r="D14" s="12"/>
      <c r="F14" s="17"/>
    </row>
    <row r="15" spans="1:6" ht="14.25" customHeight="1" x14ac:dyDescent="0.35">
      <c r="A15" s="13"/>
      <c r="B15" s="3" t="s">
        <v>14</v>
      </c>
      <c r="C15" s="19">
        <v>74372.710000000006</v>
      </c>
      <c r="D15" s="20"/>
      <c r="F15" s="17"/>
    </row>
    <row r="16" spans="1:6" ht="14.25" customHeight="1" x14ac:dyDescent="0.35">
      <c r="A16" s="21" t="s">
        <v>15</v>
      </c>
      <c r="C16" s="16">
        <f>SUM(C17:C20)</f>
        <v>75112.899999999994</v>
      </c>
      <c r="D16" s="12"/>
      <c r="F16" s="22"/>
    </row>
    <row r="17" spans="1:10" ht="14.25" customHeight="1" x14ac:dyDescent="0.35">
      <c r="A17" s="13"/>
      <c r="B17" s="3" t="s">
        <v>16</v>
      </c>
      <c r="C17" s="15">
        <v>46961.21</v>
      </c>
      <c r="D17" s="12"/>
      <c r="F17" s="22"/>
    </row>
    <row r="18" spans="1:10" ht="14.25" customHeight="1" x14ac:dyDescent="0.35">
      <c r="A18" s="13"/>
      <c r="B18" s="3" t="s">
        <v>17</v>
      </c>
      <c r="C18" s="15">
        <v>0</v>
      </c>
      <c r="D18" s="12"/>
      <c r="F18" s="22"/>
    </row>
    <row r="19" spans="1:10" ht="14.25" customHeight="1" x14ac:dyDescent="0.35">
      <c r="A19" s="13"/>
      <c r="B19" s="3" t="s">
        <v>18</v>
      </c>
      <c r="C19" s="22">
        <v>0</v>
      </c>
      <c r="D19" s="12"/>
      <c r="F19" s="23"/>
    </row>
    <row r="20" spans="1:10" ht="13.5" customHeight="1" x14ac:dyDescent="0.35">
      <c r="A20" s="13"/>
      <c r="B20" s="3" t="s">
        <v>19</v>
      </c>
      <c r="C20" s="19">
        <v>28151.69</v>
      </c>
      <c r="D20" s="12"/>
      <c r="F20" s="22"/>
    </row>
    <row r="21" spans="1:10" ht="14.25" customHeight="1" thickBot="1" x14ac:dyDescent="0.4">
      <c r="A21" s="13"/>
      <c r="B21" s="13" t="s">
        <v>20</v>
      </c>
      <c r="C21" s="24">
        <f>C16+C6</f>
        <v>3158154.1399999997</v>
      </c>
      <c r="D21" s="20"/>
      <c r="F21" s="22"/>
      <c r="G21" s="17"/>
    </row>
    <row r="22" spans="1:10" ht="14.25" customHeight="1" thickTop="1" x14ac:dyDescent="0.35">
      <c r="A22" s="13"/>
      <c r="C22" s="15"/>
      <c r="D22" s="20"/>
      <c r="F22" s="22"/>
    </row>
    <row r="23" spans="1:10" ht="14.25" customHeight="1" x14ac:dyDescent="0.35">
      <c r="A23" s="13" t="s">
        <v>21</v>
      </c>
      <c r="C23" s="16">
        <f>C24+C30</f>
        <v>267755</v>
      </c>
      <c r="D23" s="20"/>
      <c r="F23" s="22"/>
      <c r="H23" s="12"/>
      <c r="I23" s="12"/>
      <c r="J23" s="12"/>
    </row>
    <row r="24" spans="1:10" ht="14.25" customHeight="1" x14ac:dyDescent="0.35">
      <c r="A24" s="13" t="s">
        <v>22</v>
      </c>
      <c r="C24" s="23">
        <f>SUM(C25:C29)</f>
        <v>226874.35</v>
      </c>
      <c r="D24" s="12"/>
      <c r="F24" s="23"/>
      <c r="H24" s="12"/>
      <c r="I24" s="12"/>
      <c r="J24" s="12"/>
    </row>
    <row r="25" spans="1:10" ht="14.25" customHeight="1" x14ac:dyDescent="0.35">
      <c r="A25" s="13"/>
      <c r="B25" s="3" t="s">
        <v>23</v>
      </c>
      <c r="C25" s="22">
        <v>473.83</v>
      </c>
      <c r="D25" s="12"/>
      <c r="F25" s="22"/>
      <c r="H25" s="12"/>
      <c r="I25" s="12"/>
      <c r="J25" s="12"/>
    </row>
    <row r="26" spans="1:10" ht="14.25" customHeight="1" x14ac:dyDescent="0.35">
      <c r="A26" s="13"/>
      <c r="B26" s="18" t="s">
        <v>24</v>
      </c>
      <c r="C26" s="15">
        <v>23271.98</v>
      </c>
      <c r="D26" s="25"/>
      <c r="E26" s="17"/>
      <c r="F26" s="23"/>
      <c r="H26" s="12"/>
      <c r="I26" s="12"/>
      <c r="J26" s="12"/>
    </row>
    <row r="27" spans="1:10" ht="14.25" customHeight="1" x14ac:dyDescent="0.35">
      <c r="A27" s="13"/>
      <c r="B27" s="3" t="s">
        <v>25</v>
      </c>
      <c r="C27" s="17">
        <v>19138.57</v>
      </c>
      <c r="D27" s="12"/>
      <c r="F27" s="23"/>
      <c r="H27" s="12"/>
      <c r="I27" s="12"/>
      <c r="J27" s="12"/>
    </row>
    <row r="28" spans="1:10" ht="14.25" customHeight="1" x14ac:dyDescent="0.35">
      <c r="A28" s="13"/>
      <c r="B28" s="3" t="s">
        <v>26</v>
      </c>
      <c r="C28" s="15">
        <v>29510.959999999999</v>
      </c>
      <c r="D28" s="12"/>
      <c r="F28" s="17"/>
      <c r="H28" s="12"/>
      <c r="I28" s="12"/>
      <c r="J28" s="12"/>
    </row>
    <row r="29" spans="1:10" ht="14.25" customHeight="1" x14ac:dyDescent="0.35">
      <c r="A29" s="13"/>
      <c r="B29" s="3" t="s">
        <v>27</v>
      </c>
      <c r="C29" s="15">
        <v>154479.01</v>
      </c>
      <c r="D29" s="12"/>
      <c r="E29" s="17"/>
      <c r="F29" s="22"/>
      <c r="H29" s="12"/>
      <c r="I29" s="12"/>
      <c r="J29" s="12"/>
    </row>
    <row r="30" spans="1:10" ht="14.25" customHeight="1" x14ac:dyDescent="0.35">
      <c r="A30" s="13" t="s">
        <v>28</v>
      </c>
      <c r="C30" s="26">
        <f>SUM(C31:C32)</f>
        <v>40880.65</v>
      </c>
      <c r="D30" s="12"/>
      <c r="F30" s="22"/>
      <c r="H30" s="12"/>
      <c r="I30" s="12"/>
      <c r="J30" s="12"/>
    </row>
    <row r="31" spans="1:10" ht="14.25" customHeight="1" x14ac:dyDescent="0.35">
      <c r="A31" s="13"/>
      <c r="B31" s="3" t="s">
        <v>29</v>
      </c>
      <c r="C31" s="15">
        <v>0</v>
      </c>
      <c r="D31" s="12"/>
      <c r="F31" s="17"/>
      <c r="H31" s="12"/>
      <c r="I31" s="12"/>
      <c r="J31" s="12"/>
    </row>
    <row r="32" spans="1:10" ht="14.25" customHeight="1" x14ac:dyDescent="0.35">
      <c r="A32" s="13"/>
      <c r="B32" s="18" t="s">
        <v>30</v>
      </c>
      <c r="C32" s="19">
        <v>40880.65</v>
      </c>
      <c r="D32" s="12"/>
      <c r="F32" s="22"/>
      <c r="H32" s="12"/>
      <c r="I32" s="12"/>
      <c r="J32" s="12"/>
    </row>
    <row r="33" spans="1:10" ht="14.25" customHeight="1" x14ac:dyDescent="0.35">
      <c r="A33" s="13"/>
      <c r="C33" s="15"/>
      <c r="D33" s="12"/>
      <c r="F33" s="22"/>
      <c r="H33" s="12"/>
      <c r="I33" s="12"/>
      <c r="J33" s="12"/>
    </row>
    <row r="34" spans="1:10" ht="14.25" customHeight="1" x14ac:dyDescent="0.35">
      <c r="A34" s="13" t="s">
        <v>31</v>
      </c>
      <c r="C34" s="16">
        <f>C35+C37+C42+C40</f>
        <v>2890399.1399999997</v>
      </c>
      <c r="D34" s="12"/>
      <c r="F34" s="23"/>
      <c r="H34" s="12"/>
      <c r="I34" s="12"/>
      <c r="J34" s="12"/>
    </row>
    <row r="35" spans="1:10" ht="14.25" customHeight="1" x14ac:dyDescent="0.35">
      <c r="A35" s="13" t="s">
        <v>32</v>
      </c>
      <c r="C35" s="16">
        <f>SUM(C36:C36)</f>
        <v>2000000</v>
      </c>
      <c r="D35" s="12"/>
      <c r="F35" s="22"/>
    </row>
    <row r="36" spans="1:10" ht="14.25" customHeight="1" x14ac:dyDescent="0.35">
      <c r="A36" s="13"/>
      <c r="B36" s="3" t="s">
        <v>33</v>
      </c>
      <c r="C36" s="15">
        <v>2000000</v>
      </c>
      <c r="D36" s="12"/>
      <c r="F36" s="22"/>
    </row>
    <row r="37" spans="1:10" ht="14.25" customHeight="1" x14ac:dyDescent="0.35">
      <c r="A37" s="13" t="s">
        <v>34</v>
      </c>
      <c r="C37" s="16">
        <f>SUM(C38:C39)</f>
        <v>452570.13</v>
      </c>
      <c r="D37" s="12"/>
      <c r="F37" s="22"/>
    </row>
    <row r="38" spans="1:10" ht="14.25" customHeight="1" x14ac:dyDescent="0.35">
      <c r="A38" s="13"/>
      <c r="B38" s="3" t="s">
        <v>35</v>
      </c>
      <c r="C38" s="22">
        <f>296627.55+34792.21</f>
        <v>331419.76</v>
      </c>
      <c r="D38" s="12"/>
      <c r="F38" s="23"/>
    </row>
    <row r="39" spans="1:10" ht="14.25" customHeight="1" x14ac:dyDescent="0.35">
      <c r="A39" s="13"/>
      <c r="B39" s="3" t="s">
        <v>36</v>
      </c>
      <c r="C39" s="22">
        <v>121150.37</v>
      </c>
      <c r="D39" s="12"/>
      <c r="F39" s="23"/>
    </row>
    <row r="40" spans="1:10" ht="14.25" customHeight="1" x14ac:dyDescent="0.35">
      <c r="A40" s="13" t="s">
        <v>37</v>
      </c>
      <c r="C40" s="16">
        <f>SUM(C41:C41)</f>
        <v>-49619.7</v>
      </c>
      <c r="D40" s="12"/>
      <c r="F40" s="22"/>
    </row>
    <row r="41" spans="1:10" ht="14.25" customHeight="1" x14ac:dyDescent="0.35">
      <c r="A41" s="13"/>
      <c r="B41" s="3" t="s">
        <v>38</v>
      </c>
      <c r="C41" s="22">
        <v>-49619.7</v>
      </c>
      <c r="D41" s="12"/>
      <c r="F41" s="23"/>
    </row>
    <row r="42" spans="1:10" ht="14.25" customHeight="1" x14ac:dyDescent="0.35">
      <c r="A42" s="13" t="s">
        <v>39</v>
      </c>
      <c r="C42" s="16">
        <f>+C44+C43</f>
        <v>487448.70999999996</v>
      </c>
      <c r="D42" s="25"/>
      <c r="F42" s="22"/>
    </row>
    <row r="43" spans="1:10" ht="14.25" customHeight="1" x14ac:dyDescent="0.35">
      <c r="A43" s="13"/>
      <c r="B43" s="18" t="s">
        <v>40</v>
      </c>
      <c r="C43" s="15">
        <v>424440.98</v>
      </c>
      <c r="D43" s="12"/>
      <c r="E43" s="27"/>
      <c r="F43" s="22"/>
    </row>
    <row r="44" spans="1:10" ht="14.25" customHeight="1" x14ac:dyDescent="0.35">
      <c r="A44" s="13"/>
      <c r="B44" s="3" t="s">
        <v>41</v>
      </c>
      <c r="C44" s="19">
        <v>63007.73</v>
      </c>
      <c r="D44" s="12"/>
      <c r="E44" s="17"/>
      <c r="F44" s="23"/>
    </row>
    <row r="45" spans="1:10" ht="14.25" customHeight="1" x14ac:dyDescent="0.35">
      <c r="A45" s="13"/>
      <c r="C45" s="15"/>
      <c r="D45" s="12"/>
      <c r="F45" s="22"/>
    </row>
    <row r="46" spans="1:10" ht="14.25" customHeight="1" thickBot="1" x14ac:dyDescent="0.4">
      <c r="A46" s="13"/>
      <c r="B46" s="13" t="s">
        <v>42</v>
      </c>
      <c r="C46" s="24">
        <f>C34+C23</f>
        <v>3158154.1399999997</v>
      </c>
      <c r="D46" s="12"/>
      <c r="E46" s="28"/>
      <c r="F46" s="23"/>
    </row>
    <row r="47" spans="1:10" ht="14.25" customHeight="1" thickTop="1" x14ac:dyDescent="0.35">
      <c r="A47" s="13"/>
      <c r="B47" s="13"/>
      <c r="C47" s="23"/>
      <c r="D47" s="12"/>
      <c r="E47" s="28"/>
      <c r="F47" s="23"/>
    </row>
    <row r="48" spans="1:10" ht="14.25" customHeight="1" x14ac:dyDescent="0.35">
      <c r="A48" s="13"/>
      <c r="B48" s="13"/>
      <c r="C48" s="23"/>
      <c r="D48" s="12"/>
      <c r="E48" s="28"/>
      <c r="F48" s="23"/>
    </row>
    <row r="49" spans="1:7" ht="14.25" customHeight="1" x14ac:dyDescent="0.35">
      <c r="A49" s="13"/>
      <c r="B49" s="13"/>
      <c r="C49" s="23"/>
      <c r="D49" s="12"/>
      <c r="E49" s="28"/>
      <c r="F49" s="23"/>
    </row>
    <row r="50" spans="1:7" ht="14.25" customHeight="1" x14ac:dyDescent="0.35">
      <c r="A50" s="13"/>
      <c r="C50" s="15"/>
      <c r="D50" s="12"/>
      <c r="F50" s="22"/>
      <c r="G50" s="17"/>
    </row>
    <row r="51" spans="1:7" ht="14.25" customHeight="1" x14ac:dyDescent="0.35">
      <c r="A51" s="13"/>
      <c r="C51" s="15"/>
      <c r="D51" s="12"/>
      <c r="F51" s="22"/>
      <c r="G51" s="17"/>
    </row>
    <row r="52" spans="1:7" ht="14.25" customHeight="1" x14ac:dyDescent="0.35">
      <c r="A52" s="13"/>
      <c r="C52" s="15"/>
      <c r="D52" s="12"/>
      <c r="F52" s="22"/>
      <c r="G52" s="17"/>
    </row>
    <row r="54" spans="1:7" ht="14.25" customHeight="1" x14ac:dyDescent="0.35">
      <c r="A54" s="1" t="s">
        <v>0</v>
      </c>
      <c r="B54" s="2"/>
      <c r="C54" s="2"/>
    </row>
    <row r="55" spans="1:7" ht="14.25" customHeight="1" x14ac:dyDescent="0.35">
      <c r="A55" s="4" t="s">
        <v>43</v>
      </c>
      <c r="B55" s="5"/>
      <c r="C55" s="5"/>
    </row>
    <row r="56" spans="1:7" ht="14.25" customHeight="1" x14ac:dyDescent="0.35">
      <c r="A56" s="7"/>
      <c r="B56" s="29" t="s">
        <v>2</v>
      </c>
      <c r="C56" s="29"/>
    </row>
    <row r="57" spans="1:7" ht="14.25" customHeight="1" thickBot="1" x14ac:dyDescent="0.4">
      <c r="A57" s="8"/>
      <c r="B57" s="9"/>
      <c r="C57" s="11" t="str">
        <f>C4</f>
        <v>2023 ENERO</v>
      </c>
    </row>
    <row r="59" spans="1:7" ht="14.25" customHeight="1" x14ac:dyDescent="0.35">
      <c r="A59" s="1" t="s">
        <v>44</v>
      </c>
      <c r="B59" s="1" t="s">
        <v>45</v>
      </c>
      <c r="C59" s="30">
        <f>SUM(C60:C62)</f>
        <v>153605.69000000003</v>
      </c>
      <c r="E59" s="17"/>
      <c r="F59" s="31"/>
    </row>
    <row r="60" spans="1:7" ht="14.25" customHeight="1" x14ac:dyDescent="0.35">
      <c r="A60" s="4" t="s">
        <v>46</v>
      </c>
      <c r="B60" s="18" t="s">
        <v>47</v>
      </c>
      <c r="C60" s="17">
        <f>'[1]R Msual'!O9</f>
        <v>148122.19000000003</v>
      </c>
    </row>
    <row r="61" spans="1:7" ht="14.25" customHeight="1" x14ac:dyDescent="0.35">
      <c r="A61" s="4" t="s">
        <v>48</v>
      </c>
      <c r="B61" s="4" t="s">
        <v>49</v>
      </c>
      <c r="C61" s="17">
        <f>'[1]R Msual'!O10</f>
        <v>1283.5</v>
      </c>
    </row>
    <row r="62" spans="1:7" ht="14.25" customHeight="1" x14ac:dyDescent="0.35">
      <c r="A62" s="4" t="s">
        <v>50</v>
      </c>
      <c r="B62" s="4" t="s">
        <v>51</v>
      </c>
      <c r="C62" s="17">
        <f>'[1]R Msual'!O11</f>
        <v>4200</v>
      </c>
    </row>
    <row r="63" spans="1:7" ht="14.25" customHeight="1" x14ac:dyDescent="0.35">
      <c r="A63" s="18" t="s">
        <v>52</v>
      </c>
      <c r="B63" s="4" t="s">
        <v>53</v>
      </c>
      <c r="C63" s="17">
        <v>0</v>
      </c>
    </row>
    <row r="64" spans="1:7" ht="14.25" customHeight="1" x14ac:dyDescent="0.35"/>
    <row r="65" spans="1:6" ht="14.25" customHeight="1" x14ac:dyDescent="0.35">
      <c r="A65" s="1" t="s">
        <v>44</v>
      </c>
      <c r="B65" s="1" t="s">
        <v>54</v>
      </c>
      <c r="C65" s="30">
        <f>SUM(C66:C74)</f>
        <v>105130.20999999999</v>
      </c>
      <c r="E65" s="17"/>
      <c r="F65" s="31"/>
    </row>
    <row r="66" spans="1:6" ht="14.25" customHeight="1" x14ac:dyDescent="0.35">
      <c r="A66" s="4" t="s">
        <v>46</v>
      </c>
      <c r="B66" s="4" t="s">
        <v>55</v>
      </c>
      <c r="C66" s="17">
        <f>'[1]R Msual'!O15</f>
        <v>10535.349999999999</v>
      </c>
    </row>
    <row r="67" spans="1:6" ht="14.25" customHeight="1" x14ac:dyDescent="0.35">
      <c r="A67" s="4" t="s">
        <v>48</v>
      </c>
      <c r="B67" s="4" t="s">
        <v>56</v>
      </c>
      <c r="C67" s="17">
        <f>'[1]R Msual'!O16</f>
        <v>4908.33</v>
      </c>
    </row>
    <row r="68" spans="1:6" ht="14.25" customHeight="1" x14ac:dyDescent="0.35">
      <c r="A68" s="4" t="s">
        <v>50</v>
      </c>
      <c r="B68" s="4" t="s">
        <v>57</v>
      </c>
      <c r="C68" s="17">
        <f>'[1]R Msual'!O17</f>
        <v>4927.4000000000005</v>
      </c>
      <c r="F68" s="17"/>
    </row>
    <row r="69" spans="1:6" ht="14.25" customHeight="1" x14ac:dyDescent="0.35">
      <c r="A69" s="4" t="s">
        <v>52</v>
      </c>
      <c r="B69" s="4" t="s">
        <v>58</v>
      </c>
      <c r="C69" s="17">
        <f>'[1]R Msual'!O18</f>
        <v>906</v>
      </c>
    </row>
    <row r="70" spans="1:6" ht="14.25" customHeight="1" x14ac:dyDescent="0.35">
      <c r="A70" s="4" t="s">
        <v>59</v>
      </c>
      <c r="B70" s="4" t="s">
        <v>60</v>
      </c>
      <c r="C70" s="17">
        <f>'[1]R Msual'!O19</f>
        <v>46741.04</v>
      </c>
      <c r="D70" s="17"/>
    </row>
    <row r="71" spans="1:6" ht="14.25" customHeight="1" x14ac:dyDescent="0.35">
      <c r="A71" s="4" t="s">
        <v>61</v>
      </c>
      <c r="B71" s="4" t="s">
        <v>62</v>
      </c>
      <c r="C71" s="17">
        <f>'[1]R Msual'!O20</f>
        <v>5508.33</v>
      </c>
      <c r="D71" s="17"/>
    </row>
    <row r="72" spans="1:6" ht="14.25" customHeight="1" x14ac:dyDescent="0.35">
      <c r="A72" s="4" t="s">
        <v>63</v>
      </c>
      <c r="B72" s="4" t="s">
        <v>64</v>
      </c>
      <c r="C72" s="17">
        <f>'[1]R Msual'!O21</f>
        <v>29357.430000000008</v>
      </c>
      <c r="D72" s="17"/>
    </row>
    <row r="73" spans="1:6" ht="14.25" customHeight="1" x14ac:dyDescent="0.35">
      <c r="A73" s="4" t="s">
        <v>65</v>
      </c>
      <c r="B73" s="4" t="s">
        <v>66</v>
      </c>
      <c r="C73" s="17">
        <f>'[1]R Msual'!O22</f>
        <v>1984.9299999999998</v>
      </c>
      <c r="D73" s="17"/>
    </row>
    <row r="74" spans="1:6" ht="14.25" customHeight="1" x14ac:dyDescent="0.35">
      <c r="A74" s="4" t="s">
        <v>67</v>
      </c>
      <c r="B74" s="4" t="s">
        <v>68</v>
      </c>
      <c r="C74" s="17">
        <f>'[1]R Msual'!O23</f>
        <v>261.39999999999998</v>
      </c>
      <c r="D74" s="17"/>
    </row>
    <row r="75" spans="1:6" ht="14.25" customHeight="1" x14ac:dyDescent="0.35">
      <c r="A75" s="4"/>
      <c r="B75" s="4"/>
    </row>
    <row r="76" spans="1:6" ht="14.25" customHeight="1" x14ac:dyDescent="0.35">
      <c r="A76" s="4"/>
      <c r="B76" s="4"/>
    </row>
    <row r="77" spans="1:6" ht="14.25" customHeight="1" x14ac:dyDescent="0.35">
      <c r="A77" s="1" t="s">
        <v>44</v>
      </c>
      <c r="B77" s="1" t="s">
        <v>69</v>
      </c>
      <c r="C77" s="30">
        <f>SUM(C78:C81)</f>
        <v>1612.3600000000001</v>
      </c>
    </row>
    <row r="78" spans="1:6" ht="14.25" customHeight="1" x14ac:dyDescent="0.35">
      <c r="A78" s="4" t="s">
        <v>46</v>
      </c>
      <c r="B78" s="18" t="s">
        <v>70</v>
      </c>
      <c r="C78" s="17">
        <f>'[1]R Msual'!O26</f>
        <v>1140.49</v>
      </c>
    </row>
    <row r="79" spans="1:6" ht="14.25" customHeight="1" x14ac:dyDescent="0.35">
      <c r="A79" s="4" t="s">
        <v>48</v>
      </c>
      <c r="B79" s="4" t="s">
        <v>71</v>
      </c>
      <c r="C79" s="17">
        <f>'[1]R Msual'!O27</f>
        <v>0</v>
      </c>
    </row>
    <row r="80" spans="1:6" ht="14.25" customHeight="1" x14ac:dyDescent="0.35">
      <c r="A80" s="4" t="s">
        <v>50</v>
      </c>
      <c r="B80" s="4" t="s">
        <v>72</v>
      </c>
      <c r="C80" s="17">
        <f>'[1]R Msual'!O28</f>
        <v>471.87</v>
      </c>
    </row>
    <row r="81" spans="1:10" ht="14.25" customHeight="1" x14ac:dyDescent="0.35">
      <c r="A81" s="4"/>
      <c r="B81" s="4"/>
      <c r="C81" s="17">
        <f>'[1]R Msual'!O29</f>
        <v>0</v>
      </c>
    </row>
    <row r="82" spans="1:10" ht="14.25" customHeight="1" x14ac:dyDescent="0.35">
      <c r="A82" s="4"/>
      <c r="B82" s="4"/>
    </row>
    <row r="83" spans="1:10" ht="14.25" customHeight="1" thickBot="1" x14ac:dyDescent="0.4">
      <c r="A83" s="4"/>
      <c r="B83" s="1" t="s">
        <v>73</v>
      </c>
      <c r="C83" s="32">
        <f>C59-C65-C77</f>
        <v>46863.120000000039</v>
      </c>
    </row>
    <row r="84" spans="1:10" ht="14.25" customHeight="1" thickTop="1" x14ac:dyDescent="0.35">
      <c r="A84" s="4"/>
      <c r="B84" s="1"/>
    </row>
    <row r="85" spans="1:10" ht="14.25" customHeight="1" x14ac:dyDescent="0.35">
      <c r="A85" s="4" t="s">
        <v>74</v>
      </c>
      <c r="B85" s="1" t="s">
        <v>75</v>
      </c>
      <c r="C85" s="30">
        <f>'[1]R Msual'!O33</f>
        <v>14372.75</v>
      </c>
    </row>
    <row r="86" spans="1:10" ht="14.25" customHeight="1" x14ac:dyDescent="0.35">
      <c r="A86" s="4"/>
      <c r="B86" s="4"/>
    </row>
    <row r="87" spans="1:10" ht="14.25" customHeight="1" x14ac:dyDescent="0.35">
      <c r="A87" s="4" t="s">
        <v>74</v>
      </c>
      <c r="B87" s="1" t="s">
        <v>76</v>
      </c>
      <c r="C87" s="30">
        <f>SUM(C88:C93)</f>
        <v>246.27</v>
      </c>
    </row>
    <row r="88" spans="1:10" ht="14.25" customHeight="1" x14ac:dyDescent="0.35">
      <c r="A88" s="4" t="s">
        <v>46</v>
      </c>
      <c r="B88" s="4" t="s">
        <v>77</v>
      </c>
      <c r="C88" s="17">
        <f>'[1]R Msual'!O36</f>
        <v>127.13</v>
      </c>
    </row>
    <row r="89" spans="1:10" ht="14.25" customHeight="1" x14ac:dyDescent="0.35">
      <c r="A89" s="4" t="s">
        <v>48</v>
      </c>
      <c r="B89" s="4" t="s">
        <v>78</v>
      </c>
      <c r="C89" s="17">
        <f>'[1]R Msual'!O37</f>
        <v>31.52</v>
      </c>
    </row>
    <row r="90" spans="1:10" ht="14.25" customHeight="1" x14ac:dyDescent="0.35">
      <c r="A90" s="4" t="s">
        <v>50</v>
      </c>
      <c r="B90" s="4" t="s">
        <v>79</v>
      </c>
      <c r="C90" s="17">
        <f>'[1]R Msual'!O38</f>
        <v>0</v>
      </c>
    </row>
    <row r="91" spans="1:10" ht="14.25" customHeight="1" x14ac:dyDescent="0.35">
      <c r="A91" s="4" t="s">
        <v>52</v>
      </c>
      <c r="B91" s="4" t="s">
        <v>80</v>
      </c>
      <c r="C91" s="17">
        <f>'[1]R Msual'!O39</f>
        <v>87.62</v>
      </c>
    </row>
    <row r="92" spans="1:10" ht="14.25" customHeight="1" x14ac:dyDescent="0.35">
      <c r="A92" s="4" t="s">
        <v>59</v>
      </c>
      <c r="B92" s="4" t="s">
        <v>81</v>
      </c>
      <c r="C92" s="17">
        <f>'[1]R Msual'!O40</f>
        <v>0</v>
      </c>
    </row>
    <row r="93" spans="1:10" ht="14.25" customHeight="1" x14ac:dyDescent="0.35">
      <c r="A93" s="4" t="s">
        <v>61</v>
      </c>
      <c r="B93" s="4" t="s">
        <v>82</v>
      </c>
      <c r="C93" s="17">
        <f>'[1]R Msual'!O41</f>
        <v>0</v>
      </c>
      <c r="D93" s="13"/>
      <c r="E93" s="13"/>
      <c r="F93" s="13"/>
      <c r="G93" s="13"/>
      <c r="H93" s="13"/>
      <c r="I93" s="13"/>
      <c r="J93" s="13"/>
    </row>
    <row r="94" spans="1:10" ht="14.25" customHeight="1" x14ac:dyDescent="0.35">
      <c r="A94" s="1" t="s">
        <v>83</v>
      </c>
      <c r="B94" s="1" t="s">
        <v>84</v>
      </c>
      <c r="C94" s="30">
        <f>'[1]R Msual'!O43</f>
        <v>2018.13</v>
      </c>
      <c r="D94" s="13"/>
      <c r="E94" s="13"/>
      <c r="F94" s="13"/>
      <c r="G94" s="13"/>
      <c r="H94" s="13"/>
      <c r="I94" s="13"/>
      <c r="J94" s="13"/>
    </row>
    <row r="95" spans="1:10" ht="14.25" customHeight="1" x14ac:dyDescent="0.35">
      <c r="A95" s="1" t="s">
        <v>85</v>
      </c>
      <c r="B95" s="1" t="s">
        <v>86</v>
      </c>
      <c r="C95" s="17">
        <f>'[1]R Msual'!O44</f>
        <v>0</v>
      </c>
      <c r="D95" s="13"/>
      <c r="E95" s="13"/>
      <c r="F95" s="13"/>
      <c r="G95" s="13"/>
      <c r="H95" s="13"/>
      <c r="I95" s="13"/>
      <c r="J95" s="13"/>
    </row>
    <row r="96" spans="1:10" ht="14.25" customHeight="1" x14ac:dyDescent="0.35">
      <c r="A96" s="1"/>
      <c r="B96" s="1" t="s">
        <v>87</v>
      </c>
      <c r="C96" s="30">
        <v>0</v>
      </c>
    </row>
    <row r="97" spans="1:6" ht="14.25" customHeight="1" x14ac:dyDescent="0.35">
      <c r="A97" s="4"/>
      <c r="B97" s="4"/>
    </row>
    <row r="98" spans="1:6" ht="14.25" customHeight="1" x14ac:dyDescent="0.35">
      <c r="A98" s="4"/>
      <c r="B98" s="21" t="s">
        <v>88</v>
      </c>
      <c r="C98" s="33">
        <f>C59+C85+C94</f>
        <v>169996.57000000004</v>
      </c>
    </row>
    <row r="99" spans="1:6" ht="14.25" customHeight="1" x14ac:dyDescent="0.35">
      <c r="A99" s="4"/>
      <c r="B99" s="21" t="s">
        <v>89</v>
      </c>
      <c r="C99" s="33">
        <f>C65+C77+C87+C95+C96</f>
        <v>106988.84</v>
      </c>
    </row>
    <row r="100" spans="1:6" ht="14.25" customHeight="1" x14ac:dyDescent="0.35">
      <c r="A100" s="1"/>
      <c r="B100" s="1"/>
      <c r="E100" s="17"/>
      <c r="F100" s="31"/>
    </row>
    <row r="101" spans="1:6" ht="14.25" customHeight="1" thickBot="1" x14ac:dyDescent="0.4">
      <c r="A101" s="4"/>
      <c r="B101" s="21" t="s">
        <v>90</v>
      </c>
      <c r="C101" s="34">
        <f>C98-C99</f>
        <v>63007.73000000004</v>
      </c>
    </row>
    <row r="102" spans="1:6" ht="14.25" customHeight="1" thickTop="1" x14ac:dyDescent="0.35">
      <c r="B102" s="35"/>
    </row>
    <row r="103" spans="1:6" ht="14.25" customHeight="1" x14ac:dyDescent="0.35">
      <c r="B103" s="21"/>
    </row>
    <row r="104" spans="1:6" ht="14.25" customHeight="1" x14ac:dyDescent="0.35">
      <c r="B104" s="36"/>
      <c r="C104" s="37"/>
    </row>
    <row r="105" spans="1:6" ht="14.25" customHeight="1" x14ac:dyDescent="0.35">
      <c r="B105" s="36"/>
      <c r="C105" s="37"/>
    </row>
    <row r="106" spans="1:6" ht="14.25" customHeight="1" x14ac:dyDescent="0.35">
      <c r="B106" s="36"/>
      <c r="C106" s="37"/>
    </row>
    <row r="111" spans="1:6" ht="14.25" customHeight="1" x14ac:dyDescent="0.35"/>
    <row r="115" spans="1:10" s="13" customFormat="1" ht="14.25" customHeight="1" x14ac:dyDescent="0.35">
      <c r="A115" s="3"/>
      <c r="B115" s="3"/>
      <c r="C115" s="17"/>
      <c r="D115" s="3"/>
      <c r="E115" s="3"/>
      <c r="F115" s="3"/>
      <c r="G115" s="3"/>
      <c r="H115" s="3"/>
      <c r="I115" s="3"/>
      <c r="J115" s="3"/>
    </row>
    <row r="116" spans="1:10" s="13" customFormat="1" ht="14.25" customHeight="1" x14ac:dyDescent="0.35">
      <c r="A116" s="3"/>
      <c r="B116" s="3"/>
      <c r="C116" s="17"/>
      <c r="D116" s="3"/>
      <c r="E116" s="3"/>
      <c r="F116" s="3"/>
      <c r="G116" s="3"/>
      <c r="H116" s="3"/>
      <c r="I116" s="3"/>
      <c r="J116" s="3"/>
    </row>
    <row r="117" spans="1:10" s="13" customFormat="1" ht="14.25" customHeight="1" x14ac:dyDescent="0.35">
      <c r="A117" s="3"/>
      <c r="B117" s="3"/>
      <c r="C117" s="17"/>
      <c r="D117" s="3"/>
      <c r="E117" s="3"/>
      <c r="F117" s="3"/>
      <c r="G117" s="3"/>
      <c r="H117" s="3"/>
      <c r="I117" s="3"/>
      <c r="J117" s="3"/>
    </row>
  </sheetData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Miranda</dc:creator>
  <cp:lastModifiedBy>Diego Miranda</cp:lastModifiedBy>
  <cp:lastPrinted>2023-02-27T18:28:48Z</cp:lastPrinted>
  <dcterms:created xsi:type="dcterms:W3CDTF">2023-02-27T18:27:57Z</dcterms:created>
  <dcterms:modified xsi:type="dcterms:W3CDTF">2023-02-27T18:30:54Z</dcterms:modified>
</cp:coreProperties>
</file>