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1. enero 2023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BG!$A$1:$D$62</definedName>
    <definedName name="_xlnm.Print_Area" localSheetId="1">ER!$B$1:$F$54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0" l="1"/>
  <c r="F33" i="20" l="1"/>
  <c r="F23" i="20"/>
  <c r="F15" i="20"/>
  <c r="D47" i="19"/>
  <c r="D38" i="19"/>
  <c r="D32" i="19"/>
  <c r="D17" i="19"/>
  <c r="D12" i="19"/>
  <c r="F27" i="20" l="1"/>
  <c r="F35" i="20" s="1"/>
  <c r="F39" i="20" s="1"/>
  <c r="F43" i="20" s="1"/>
  <c r="D42" i="19"/>
  <c r="D49" i="19" s="1"/>
  <c r="D22" i="19"/>
  <c r="B7" i="19"/>
  <c r="D33" i="20" l="1"/>
  <c r="D23" i="20" l="1"/>
  <c r="D15" i="20"/>
  <c r="B47" i="19"/>
  <c r="B38" i="19"/>
  <c r="B32" i="19"/>
  <c r="B17" i="19"/>
  <c r="B12" i="19"/>
  <c r="B42" i="19" l="1"/>
  <c r="B49" i="19" s="1"/>
  <c r="D27" i="20"/>
  <c r="D35" i="20" s="1"/>
  <c r="D39" i="20" s="1"/>
  <c r="B22" i="19"/>
  <c r="B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<sst xmlns="http://schemas.openxmlformats.org/spreadsheetml/2006/main" count="68" uniqueCount="64">
  <si>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</si>
  <si>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</si>
  <si>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</si>
  <si>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</si>
  <si>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</si>
  <si>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</si>
  <si>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</si>
  <si>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</si>
  <si>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</si>
  <si>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</si>
  <si>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</si>
  <si>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</si>
  <si>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</si>
  <si>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</si>
  <si>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</si>
  <si>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</si>
  <si>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</si>
  <si>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</si>
  <si>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</si>
  <si>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</si>
  <si>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</si>
  <si>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</si>
  <si>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</si>
  <si>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</si>
  <si>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</si>
  <si>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</si>
  <si>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</si>
  <si>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</si>
  <si>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</si>
  <si>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</si>
  <si>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</si>
  <si>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</si>
  <si>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</si>
  <si>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</si>
  <si>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</si>
  <si>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</si>
  <si>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</si>
  <si>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</si>
  <si>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</si>
  <si>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</si>
  <si>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</si>
  <si>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</si>
  <si>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</si>
  <si>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</si>
  <si>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</si>
  <si>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</si>
  <si>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</si>
  <si>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</si>
  <si>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</si>
  <si>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</si>
  <si>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</si>
  <si>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</si>
  <si>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</si>
  <si>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</si>
  <si>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</si>
  <si>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</si>
  <si>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</si>
  <si>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</si>
  <si>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</si>
  <si>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</si>
  <si>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</si>
  <si>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</si>
  <si>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31 de enero de 2023</t>
  </si>
  <si>
    <t>Del 01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</si>
</sst>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194982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60"/>
  <sheetViews>
    <sheetView zoomScaleNormal="100" workbookViewId="0">
      <selection activeCell="E9" sqref="E9"/>
    </sheetView>
  </sheetViews>
  <sheetFormatPr baseColWidth="10" defaultRowHeight="15" x14ac:dyDescent="0.25"/>
  <cols>
    <col min="1" max="1" width="67.85546875" style="1" customWidth="1"/>
    <col min="2" max="2" width="18.42578125" style="2" customWidth="1"/>
    <col min="3" max="3" width="1.28515625" style="2" customWidth="1"/>
    <col min="4" max="4" width="18.42578125" style="1" hidden="1" customWidth="1"/>
    <col min="5" max="16384" width="11.42578125" style="1"/>
  </cols>
  <sheetData>
    <row r="1" spans="1:4" x14ac:dyDescent="0.25">
      <c r="A1" s="22" t="s">
        <v>1</v>
      </c>
      <c r="B1" s="22"/>
      <c r="C1" s="22"/>
      <c r="D1" s="22"/>
    </row>
    <row r="2" spans="1:4" x14ac:dyDescent="0.25">
      <c r="A2" s="22" t="s">
        <v>2</v>
      </c>
      <c r="B2" s="22"/>
      <c r="C2" s="22"/>
      <c r="D2" s="22"/>
    </row>
    <row r="3" spans="1:4" x14ac:dyDescent="0.25">
      <c r="A3" s="22" t="s">
        <v>62</v>
      </c>
      <c r="B3" s="22"/>
      <c r="C3" s="22"/>
      <c r="D3" s="22"/>
    </row>
    <row r="4" spans="1:4" x14ac:dyDescent="0.25">
      <c r="A4" s="23" t="s">
        <v>3</v>
      </c>
      <c r="B4" s="23"/>
      <c r="C4" s="23"/>
      <c r="D4" s="23"/>
    </row>
    <row r="5" spans="1:4" ht="7.5" customHeight="1" x14ac:dyDescent="0.25"/>
    <row r="6" spans="1:4" x14ac:dyDescent="0.25">
      <c r="A6" s="3" t="s">
        <v>0</v>
      </c>
    </row>
    <row r="7" spans="1:4" x14ac:dyDescent="0.25">
      <c r="A7" s="4" t="s">
        <v>53</v>
      </c>
      <c r="B7" s="5">
        <f>+ER!D6</f>
        <v>44957</v>
      </c>
      <c r="C7" s="19"/>
      <c r="D7" s="5">
        <v>44561</v>
      </c>
    </row>
    <row r="8" spans="1:4" x14ac:dyDescent="0.25">
      <c r="A8" s="1" t="s">
        <v>4</v>
      </c>
      <c r="B8" s="6">
        <v>205777.4</v>
      </c>
      <c r="C8" s="6"/>
      <c r="D8" s="6">
        <v>263432.8</v>
      </c>
    </row>
    <row r="9" spans="1:4" x14ac:dyDescent="0.25">
      <c r="A9" s="1" t="s">
        <v>5</v>
      </c>
      <c r="B9" s="6">
        <v>678.3</v>
      </c>
      <c r="C9" s="6"/>
      <c r="D9" s="6">
        <v>0</v>
      </c>
    </row>
    <row r="10" spans="1:4" x14ac:dyDescent="0.25">
      <c r="A10" s="1" t="s">
        <v>6</v>
      </c>
      <c r="B10" s="6">
        <v>173811.8</v>
      </c>
      <c r="C10" s="6"/>
      <c r="D10" s="6">
        <v>184371.1</v>
      </c>
    </row>
    <row r="11" spans="1:4" x14ac:dyDescent="0.25">
      <c r="A11" s="1" t="s">
        <v>48</v>
      </c>
      <c r="B11" s="7">
        <v>898470.1</v>
      </c>
      <c r="C11" s="6"/>
      <c r="D11" s="7">
        <v>817794.3</v>
      </c>
    </row>
    <row r="12" spans="1:4" x14ac:dyDescent="0.25">
      <c r="B12" s="8">
        <f>SUM(B8:B11)</f>
        <v>1278737.6000000001</v>
      </c>
      <c r="C12" s="17"/>
      <c r="D12" s="8">
        <f>SUM(D8:D11)</f>
        <v>1265598.2000000002</v>
      </c>
    </row>
    <row r="13" spans="1:4" ht="6.75" customHeight="1" x14ac:dyDescent="0.25">
      <c r="D13" s="2"/>
    </row>
    <row r="14" spans="1:4" x14ac:dyDescent="0.25">
      <c r="A14" s="4" t="s">
        <v>54</v>
      </c>
      <c r="D14" s="2"/>
    </row>
    <row r="15" spans="1:4" x14ac:dyDescent="0.25">
      <c r="A15" s="1" t="s">
        <v>49</v>
      </c>
      <c r="B15" s="6">
        <v>1937.4</v>
      </c>
      <c r="C15" s="6"/>
      <c r="D15" s="6">
        <v>7398.8</v>
      </c>
    </row>
    <row r="16" spans="1:4" x14ac:dyDescent="0.25">
      <c r="A16" s="1" t="s">
        <v>7</v>
      </c>
      <c r="B16" s="7">
        <v>31672.1</v>
      </c>
      <c r="C16" s="6"/>
      <c r="D16" s="7">
        <v>30010.3</v>
      </c>
    </row>
    <row r="17" spans="1:4" x14ac:dyDescent="0.25">
      <c r="B17" s="8">
        <f>+B15+B16</f>
        <v>33609.5</v>
      </c>
      <c r="C17" s="17"/>
      <c r="D17" s="8">
        <f>+D15+D16</f>
        <v>37409.1</v>
      </c>
    </row>
    <row r="18" spans="1:4" ht="8.25" customHeight="1" x14ac:dyDescent="0.25">
      <c r="D18" s="2"/>
    </row>
    <row r="19" spans="1:4" x14ac:dyDescent="0.25">
      <c r="A19" s="4" t="s">
        <v>8</v>
      </c>
      <c r="D19" s="2"/>
    </row>
    <row r="20" spans="1:4" x14ac:dyDescent="0.25">
      <c r="A20" s="1" t="s">
        <v>50</v>
      </c>
      <c r="B20" s="6">
        <v>17451.53846</v>
      </c>
      <c r="C20" s="6"/>
      <c r="D20" s="6">
        <v>16338.6</v>
      </c>
    </row>
    <row r="21" spans="1:4" x14ac:dyDescent="0.25">
      <c r="D21" s="2"/>
    </row>
    <row r="22" spans="1:4" ht="15.75" thickBot="1" x14ac:dyDescent="0.3">
      <c r="A22" s="4" t="s">
        <v>9</v>
      </c>
      <c r="B22" s="10">
        <f>+B12+B17+B20</f>
        <v>1329798.63846</v>
      </c>
      <c r="C22" s="17"/>
      <c r="D22" s="10">
        <f>+D12+D17+D20</f>
        <v>1319345.9000000004</v>
      </c>
    </row>
    <row r="23" spans="1:4" ht="10.5" customHeight="1" thickTop="1" x14ac:dyDescent="0.25">
      <c r="D23" s="2"/>
    </row>
    <row r="24" spans="1:4" x14ac:dyDescent="0.25">
      <c r="A24" s="3" t="s">
        <v>10</v>
      </c>
      <c r="D24" s="2"/>
    </row>
    <row r="25" spans="1:4" x14ac:dyDescent="0.25">
      <c r="A25" s="4" t="s">
        <v>11</v>
      </c>
      <c r="D25" s="2"/>
    </row>
    <row r="26" spans="1:4" x14ac:dyDescent="0.25">
      <c r="A26" s="1" t="s">
        <v>12</v>
      </c>
      <c r="B26" s="6">
        <v>1004364</v>
      </c>
      <c r="C26" s="6"/>
      <c r="D26" s="6">
        <v>982000.5</v>
      </c>
    </row>
    <row r="27" spans="1:4" x14ac:dyDescent="0.25">
      <c r="A27" s="1" t="s">
        <v>13</v>
      </c>
      <c r="B27" s="6">
        <v>1913.7</v>
      </c>
      <c r="C27" s="6"/>
      <c r="D27" s="6">
        <v>4581.2</v>
      </c>
    </row>
    <row r="28" spans="1:4" x14ac:dyDescent="0.25">
      <c r="A28" s="1" t="s">
        <v>51</v>
      </c>
      <c r="B28" s="6">
        <v>108870.1</v>
      </c>
      <c r="C28" s="6"/>
      <c r="D28" s="6">
        <v>111104.3</v>
      </c>
    </row>
    <row r="29" spans="1:4" x14ac:dyDescent="0.25">
      <c r="A29" s="1" t="s">
        <v>43</v>
      </c>
      <c r="B29" s="6">
        <v>15094.3</v>
      </c>
      <c r="C29" s="6"/>
      <c r="D29" s="6">
        <v>40634.5</v>
      </c>
    </row>
    <row r="30" spans="1:4" x14ac:dyDescent="0.25">
      <c r="A30" s="1" t="s">
        <v>61</v>
      </c>
      <c r="B30" s="6">
        <v>23236.6</v>
      </c>
      <c r="C30" s="6"/>
      <c r="D30" s="6">
        <v>0</v>
      </c>
    </row>
    <row r="31" spans="1:4" x14ac:dyDescent="0.25">
      <c r="A31" s="1" t="s">
        <v>14</v>
      </c>
      <c r="B31" s="7">
        <v>10321.200000000001</v>
      </c>
      <c r="C31" s="6"/>
      <c r="D31" s="7">
        <v>6721.5</v>
      </c>
    </row>
    <row r="32" spans="1:4" x14ac:dyDescent="0.25">
      <c r="B32" s="8">
        <f>SUM(B26:B31)</f>
        <v>1163799.9000000001</v>
      </c>
      <c r="C32" s="17"/>
      <c r="D32" s="8">
        <f>SUM(D26:D31)</f>
        <v>1145042</v>
      </c>
    </row>
    <row r="33" spans="1:4" ht="9.75" customHeight="1" x14ac:dyDescent="0.25">
      <c r="D33" s="2"/>
    </row>
    <row r="34" spans="1:4" x14ac:dyDescent="0.25">
      <c r="A34" s="4" t="s">
        <v>15</v>
      </c>
      <c r="D34" s="2"/>
    </row>
    <row r="35" spans="1:4" x14ac:dyDescent="0.25">
      <c r="A35" s="1" t="s">
        <v>16</v>
      </c>
      <c r="B35" s="6">
        <v>11619.1</v>
      </c>
      <c r="C35" s="6"/>
      <c r="D35" s="6">
        <v>14035.1</v>
      </c>
    </row>
    <row r="36" spans="1:4" x14ac:dyDescent="0.25">
      <c r="A36" s="1" t="s">
        <v>17</v>
      </c>
      <c r="B36" s="6">
        <v>3529.8</v>
      </c>
      <c r="C36" s="6"/>
      <c r="D36" s="6">
        <v>3618.9</v>
      </c>
    </row>
    <row r="37" spans="1:4" x14ac:dyDescent="0.25">
      <c r="A37" s="1" t="s">
        <v>14</v>
      </c>
      <c r="B37" s="7">
        <v>2754.2</v>
      </c>
      <c r="C37" s="6"/>
      <c r="D37" s="7">
        <v>3297</v>
      </c>
    </row>
    <row r="38" spans="1:4" x14ac:dyDescent="0.25">
      <c r="B38" s="9">
        <f>SUM(B35:B37)</f>
        <v>17903.100000000002</v>
      </c>
      <c r="C38" s="20"/>
      <c r="D38" s="9">
        <f>SUM(D35:D37)</f>
        <v>20951</v>
      </c>
    </row>
    <row r="39" spans="1:4" ht="10.5" customHeight="1" x14ac:dyDescent="0.25">
      <c r="A39" s="4"/>
      <c r="D39" s="2"/>
    </row>
    <row r="40" spans="1:4" x14ac:dyDescent="0.25">
      <c r="A40" s="4" t="s">
        <v>18</v>
      </c>
      <c r="B40" s="7">
        <v>30757.7</v>
      </c>
      <c r="C40" s="6"/>
      <c r="D40" s="7">
        <v>30417.7</v>
      </c>
    </row>
    <row r="41" spans="1:4" x14ac:dyDescent="0.25">
      <c r="D41" s="2"/>
    </row>
    <row r="42" spans="1:4" x14ac:dyDescent="0.25">
      <c r="A42" s="4" t="s">
        <v>19</v>
      </c>
      <c r="B42" s="9">
        <f>+B32+B38+B40</f>
        <v>1212460.7000000002</v>
      </c>
      <c r="C42" s="20"/>
      <c r="D42" s="9">
        <f>+D32+D38+D40</f>
        <v>1196410.7</v>
      </c>
    </row>
    <row r="43" spans="1:4" ht="6.75" customHeight="1" x14ac:dyDescent="0.25">
      <c r="D43" s="2"/>
    </row>
    <row r="44" spans="1:4" x14ac:dyDescent="0.25">
      <c r="A44" s="4" t="s">
        <v>20</v>
      </c>
      <c r="D44" s="2"/>
    </row>
    <row r="45" spans="1:4" x14ac:dyDescent="0.25">
      <c r="A45" s="1" t="s">
        <v>21</v>
      </c>
      <c r="B45" s="6">
        <v>70788.899999999994</v>
      </c>
      <c r="C45" s="6"/>
      <c r="D45" s="6">
        <v>70788.899999999994</v>
      </c>
    </row>
    <row r="46" spans="1:4" x14ac:dyDescent="0.25">
      <c r="A46" s="1" t="s">
        <v>22</v>
      </c>
      <c r="B46" s="7">
        <v>46549</v>
      </c>
      <c r="C46" s="6"/>
      <c r="D46" s="7">
        <v>49545.4</v>
      </c>
    </row>
    <row r="47" spans="1:4" x14ac:dyDescent="0.25">
      <c r="B47" s="9">
        <f>+B45+B46</f>
        <v>117337.9</v>
      </c>
      <c r="C47" s="20"/>
      <c r="D47" s="9">
        <f>+D45+D46</f>
        <v>120334.29999999999</v>
      </c>
    </row>
    <row r="48" spans="1:4" ht="9.75" customHeight="1" x14ac:dyDescent="0.25">
      <c r="D48" s="2"/>
    </row>
    <row r="49" spans="1:4" ht="15.75" thickBot="1" x14ac:dyDescent="0.3">
      <c r="A49" s="4" t="s">
        <v>23</v>
      </c>
      <c r="B49" s="12">
        <f>+B42+B47</f>
        <v>1329798.6000000001</v>
      </c>
      <c r="C49" s="20"/>
      <c r="D49" s="12">
        <f>+D42+D47</f>
        <v>1316745</v>
      </c>
    </row>
    <row r="50" spans="1:4" ht="15.75" thickTop="1" x14ac:dyDescent="0.25"/>
    <row r="51" spans="1:4" hidden="1" x14ac:dyDescent="0.25">
      <c r="B51" s="13">
        <f>+B22-B49</f>
        <v>3.8459999952465296E-2</v>
      </c>
      <c r="C51" s="13"/>
    </row>
    <row r="52" spans="1:4" x14ac:dyDescent="0.25">
      <c r="B52" s="13"/>
      <c r="C52" s="13"/>
    </row>
    <row r="53" spans="1:4" x14ac:dyDescent="0.25">
      <c r="B53" s="13"/>
      <c r="C53" s="13"/>
    </row>
    <row r="54" spans="1:4" x14ac:dyDescent="0.25">
      <c r="B54" s="13"/>
      <c r="C54" s="13"/>
    </row>
    <row r="55" spans="1:4" x14ac:dyDescent="0.25">
      <c r="B55" s="13"/>
      <c r="C55" s="13"/>
    </row>
    <row r="56" spans="1:4" x14ac:dyDescent="0.25">
      <c r="B56" s="13"/>
      <c r="C56" s="13"/>
    </row>
    <row r="57" spans="1:4" x14ac:dyDescent="0.25">
      <c r="B57" s="13"/>
      <c r="C57" s="13"/>
    </row>
    <row r="59" spans="1:4" x14ac:dyDescent="0.25">
      <c r="A59" s="21" t="s">
        <v>55</v>
      </c>
      <c r="B59" s="21"/>
      <c r="C59" s="21"/>
      <c r="D59" s="21"/>
    </row>
    <row r="60" spans="1:4" x14ac:dyDescent="0.25">
      <c r="A60" s="21" t="s">
        <v>56</v>
      </c>
      <c r="B60" s="21"/>
      <c r="C60" s="21"/>
      <c r="D60" s="21"/>
    </row>
  </sheetData>
  <mergeCells count="6">
    <mergeCell ref="A60:D60"/>
    <mergeCell ref="A1:D1"/>
    <mergeCell ref="A2:D2"/>
    <mergeCell ref="A3:D3"/>
    <mergeCell ref="A4:D4"/>
    <mergeCell ref="A59:D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6"/>
  <sheetViews>
    <sheetView tabSelected="1" zoomScaleNormal="100" workbookViewId="0">
      <selection activeCell="I35" sqref="I35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6" width="17" style="1" hidden="1" customWidth="1"/>
    <col min="7" max="16384" width="11.42578125" style="1"/>
  </cols>
  <sheetData>
    <row r="1" spans="2:6" ht="27" customHeight="1" x14ac:dyDescent="0.25">
      <c r="B1" s="22" t="s">
        <v>1</v>
      </c>
      <c r="C1" s="22"/>
      <c r="D1" s="22"/>
      <c r="E1" s="22"/>
      <c r="F1" s="22"/>
    </row>
    <row r="2" spans="2:6" x14ac:dyDescent="0.25">
      <c r="B2" s="22" t="s">
        <v>24</v>
      </c>
      <c r="C2" s="22"/>
      <c r="D2" s="22"/>
      <c r="E2" s="22"/>
      <c r="F2" s="22"/>
    </row>
    <row r="3" spans="2:6" x14ac:dyDescent="0.25">
      <c r="B3" s="22" t="s">
        <v>63</v>
      </c>
      <c r="C3" s="22"/>
      <c r="D3" s="22"/>
      <c r="E3" s="22"/>
      <c r="F3" s="22"/>
    </row>
    <row r="4" spans="2:6" x14ac:dyDescent="0.25">
      <c r="B4" s="23" t="s">
        <v>3</v>
      </c>
      <c r="C4" s="23"/>
      <c r="D4" s="23"/>
      <c r="E4" s="23"/>
      <c r="F4" s="23"/>
    </row>
    <row r="5" spans="2:6" x14ac:dyDescent="0.25">
      <c r="B5" s="14"/>
    </row>
    <row r="6" spans="2:6" x14ac:dyDescent="0.25">
      <c r="B6" s="4" t="s">
        <v>25</v>
      </c>
      <c r="D6" s="5">
        <v>44957</v>
      </c>
      <c r="F6" s="5">
        <v>44561</v>
      </c>
    </row>
    <row r="7" spans="2:6" x14ac:dyDescent="0.25">
      <c r="B7" s="1" t="s">
        <v>26</v>
      </c>
      <c r="D7" s="11">
        <v>7558.5</v>
      </c>
      <c r="F7" s="11">
        <v>85415.5</v>
      </c>
    </row>
    <row r="8" spans="2:6" x14ac:dyDescent="0.25">
      <c r="B8" s="1" t="s">
        <v>27</v>
      </c>
      <c r="D8" s="11">
        <v>1299.7</v>
      </c>
      <c r="F8" s="11">
        <v>17317.599999999999</v>
      </c>
    </row>
    <row r="9" spans="2:6" x14ac:dyDescent="0.25">
      <c r="B9" s="1" t="s">
        <v>28</v>
      </c>
      <c r="D9" s="11">
        <v>998.5</v>
      </c>
      <c r="F9" s="11">
        <v>11049.1</v>
      </c>
    </row>
    <row r="10" spans="2:6" x14ac:dyDescent="0.25">
      <c r="B10" s="1" t="s">
        <v>44</v>
      </c>
      <c r="D10" s="11">
        <v>4.4000000000000004</v>
      </c>
      <c r="F10" s="11">
        <v>17.7</v>
      </c>
    </row>
    <row r="11" spans="2:6" x14ac:dyDescent="0.25">
      <c r="B11" s="1" t="s">
        <v>60</v>
      </c>
      <c r="D11" s="11">
        <v>35</v>
      </c>
      <c r="F11" s="11">
        <v>0</v>
      </c>
    </row>
    <row r="12" spans="2:6" x14ac:dyDescent="0.25">
      <c r="B12" s="1" t="s">
        <v>29</v>
      </c>
      <c r="D12" s="11">
        <v>196.8</v>
      </c>
      <c r="F12" s="11">
        <v>499.6</v>
      </c>
    </row>
    <row r="13" spans="2:6" x14ac:dyDescent="0.25">
      <c r="B13" s="1" t="s">
        <v>30</v>
      </c>
      <c r="D13" s="11">
        <v>137.6</v>
      </c>
      <c r="F13" s="11">
        <v>1670.9</v>
      </c>
    </row>
    <row r="14" spans="2:6" x14ac:dyDescent="0.25">
      <c r="B14" s="1" t="s">
        <v>31</v>
      </c>
      <c r="D14" s="7">
        <v>608.9</v>
      </c>
      <c r="F14" s="7">
        <v>7219.9</v>
      </c>
    </row>
    <row r="15" spans="2:6" x14ac:dyDescent="0.25">
      <c r="D15" s="8">
        <f>SUM(D7:D14)</f>
        <v>10839.4</v>
      </c>
      <c r="F15" s="8">
        <f>SUM(F7:F14)</f>
        <v>123190.3</v>
      </c>
    </row>
    <row r="16" spans="2:6" ht="9" customHeight="1" x14ac:dyDescent="0.25"/>
    <row r="17" spans="2:6" x14ac:dyDescent="0.25">
      <c r="B17" s="4" t="s">
        <v>32</v>
      </c>
    </row>
    <row r="18" spans="2:6" x14ac:dyDescent="0.25">
      <c r="B18" s="1" t="s">
        <v>45</v>
      </c>
      <c r="D18" s="11">
        <v>1945.5</v>
      </c>
      <c r="F18" s="11">
        <v>24208</v>
      </c>
    </row>
    <row r="19" spans="2:6" x14ac:dyDescent="0.25">
      <c r="B19" s="1" t="s">
        <v>46</v>
      </c>
      <c r="D19" s="11">
        <v>1047.7</v>
      </c>
      <c r="F19" s="11">
        <v>9296.4</v>
      </c>
    </row>
    <row r="20" spans="2:6" x14ac:dyDescent="0.25">
      <c r="B20" s="1" t="s">
        <v>52</v>
      </c>
      <c r="D20" s="11">
        <v>173.4</v>
      </c>
      <c r="F20" s="11">
        <v>0.6</v>
      </c>
    </row>
    <row r="21" spans="2:6" hidden="1" x14ac:dyDescent="0.25">
      <c r="B21" s="1" t="s">
        <v>33</v>
      </c>
      <c r="D21" s="11"/>
      <c r="F21" s="11"/>
    </row>
    <row r="22" spans="2:6" x14ac:dyDescent="0.25">
      <c r="B22" s="1" t="s">
        <v>31</v>
      </c>
      <c r="D22" s="7">
        <v>1060.3</v>
      </c>
      <c r="F22" s="7">
        <v>21438.1</v>
      </c>
    </row>
    <row r="23" spans="2:6" x14ac:dyDescent="0.25">
      <c r="D23" s="8">
        <f>SUM(D18:D22)</f>
        <v>4226.8999999999996</v>
      </c>
      <c r="F23" s="8">
        <f>SUM(F18:F22)</f>
        <v>54943.1</v>
      </c>
    </row>
    <row r="24" spans="2:6" ht="9" customHeight="1" x14ac:dyDescent="0.25"/>
    <row r="25" spans="2:6" x14ac:dyDescent="0.25">
      <c r="B25" s="4" t="s">
        <v>34</v>
      </c>
      <c r="D25" s="15">
        <v>2514.5</v>
      </c>
      <c r="F25" s="15">
        <v>21183.4</v>
      </c>
    </row>
    <row r="27" spans="2:6" x14ac:dyDescent="0.25">
      <c r="B27" s="4" t="s">
        <v>35</v>
      </c>
      <c r="D27" s="8">
        <f>+D15-D23-D25</f>
        <v>4098</v>
      </c>
      <c r="F27" s="8">
        <f>+F15-F23-F25</f>
        <v>47063.80000000001</v>
      </c>
    </row>
    <row r="29" spans="2:6" x14ac:dyDescent="0.25">
      <c r="B29" s="4" t="s">
        <v>36</v>
      </c>
    </row>
    <row r="30" spans="2:6" x14ac:dyDescent="0.25">
      <c r="B30" s="1" t="s">
        <v>37</v>
      </c>
      <c r="D30" s="11">
        <v>1918.1</v>
      </c>
      <c r="F30" s="11">
        <v>20340.900000000001</v>
      </c>
    </row>
    <row r="31" spans="2:6" x14ac:dyDescent="0.25">
      <c r="B31" s="1" t="s">
        <v>38</v>
      </c>
      <c r="D31" s="11">
        <v>1938.5</v>
      </c>
      <c r="F31" s="11">
        <v>20476.7</v>
      </c>
    </row>
    <row r="32" spans="2:6" x14ac:dyDescent="0.25">
      <c r="B32" s="1" t="s">
        <v>39</v>
      </c>
      <c r="D32" s="7">
        <v>339.2</v>
      </c>
      <c r="F32" s="7">
        <v>4421.8999999999996</v>
      </c>
    </row>
    <row r="33" spans="2:6" x14ac:dyDescent="0.25">
      <c r="D33" s="8">
        <f>SUM(D30:D32)</f>
        <v>4195.8</v>
      </c>
      <c r="F33" s="8">
        <f>SUM(F30:F32)</f>
        <v>45239.500000000007</v>
      </c>
    </row>
    <row r="34" spans="2:6" ht="7.5" customHeight="1" x14ac:dyDescent="0.25"/>
    <row r="35" spans="2:6" x14ac:dyDescent="0.25">
      <c r="B35" s="4" t="s">
        <v>59</v>
      </c>
      <c r="D35" s="8">
        <f>+D27-D33</f>
        <v>-97.800000000000182</v>
      </c>
      <c r="F35" s="8">
        <f>+F27-F33</f>
        <v>1824.3000000000029</v>
      </c>
    </row>
    <row r="37" spans="2:6" x14ac:dyDescent="0.25">
      <c r="B37" s="4" t="s">
        <v>40</v>
      </c>
      <c r="D37" s="7">
        <v>1044.9000000000001</v>
      </c>
      <c r="F37" s="7">
        <v>7070.9</v>
      </c>
    </row>
    <row r="39" spans="2:6" x14ac:dyDescent="0.25">
      <c r="B39" s="4" t="s">
        <v>41</v>
      </c>
      <c r="D39" s="8">
        <f>+D35+D37</f>
        <v>947.09999999999991</v>
      </c>
      <c r="F39" s="8">
        <f>+F35+F37</f>
        <v>8895.2000000000025</v>
      </c>
    </row>
    <row r="40" spans="2:6" ht="8.25" customHeight="1" x14ac:dyDescent="0.25"/>
    <row r="41" spans="2:6" x14ac:dyDescent="0.25">
      <c r="B41" s="4" t="s">
        <v>42</v>
      </c>
      <c r="D41" s="7">
        <v>-298.39999999999998</v>
      </c>
      <c r="E41" s="2"/>
      <c r="F41" s="6">
        <v>-3778.1</v>
      </c>
    </row>
    <row r="42" spans="2:6" ht="10.5" customHeight="1" x14ac:dyDescent="0.25"/>
    <row r="43" spans="2:6" ht="15.75" thickBot="1" x14ac:dyDescent="0.3">
      <c r="B43" s="4" t="s">
        <v>47</v>
      </c>
      <c r="D43" s="16">
        <f>+D39+D41</f>
        <v>648.69999999999993</v>
      </c>
      <c r="F43" s="16" t="e">
        <f>+F39+F41+#REF!</f>
        <v>#REF!</v>
      </c>
    </row>
    <row r="44" spans="2:6" ht="15.75" thickTop="1" x14ac:dyDescent="0.25">
      <c r="B44" s="4"/>
      <c r="D44" s="17"/>
      <c r="F44" s="17"/>
    </row>
    <row r="45" spans="2:6" x14ac:dyDescent="0.25">
      <c r="B45" s="4"/>
      <c r="D45" s="17"/>
      <c r="F45" s="17"/>
    </row>
    <row r="46" spans="2:6" x14ac:dyDescent="0.25">
      <c r="B46" s="4"/>
      <c r="D46" s="17"/>
      <c r="F46" s="17"/>
    </row>
    <row r="47" spans="2:6" x14ac:dyDescent="0.25">
      <c r="B47" s="4"/>
      <c r="D47" s="17"/>
      <c r="F47" s="17"/>
    </row>
    <row r="48" spans="2:6" x14ac:dyDescent="0.25">
      <c r="B48" s="4"/>
      <c r="D48" s="17"/>
      <c r="F48" s="17"/>
    </row>
    <row r="49" spans="2:6" x14ac:dyDescent="0.25">
      <c r="B49" s="4"/>
      <c r="D49" s="17"/>
      <c r="F49" s="17"/>
    </row>
    <row r="50" spans="2:6" x14ac:dyDescent="0.25">
      <c r="B50" s="4"/>
      <c r="D50" s="17"/>
      <c r="F50" s="17"/>
    </row>
    <row r="51" spans="2:6" x14ac:dyDescent="0.25">
      <c r="B51" s="4"/>
      <c r="D51" s="17"/>
      <c r="F51" s="17"/>
    </row>
    <row r="52" spans="2:6" x14ac:dyDescent="0.25">
      <c r="B52" s="4"/>
      <c r="D52" s="17"/>
      <c r="F52" s="17"/>
    </row>
    <row r="53" spans="2:6" s="18" customFormat="1" ht="12" x14ac:dyDescent="0.2">
      <c r="B53" s="21" t="s">
        <v>57</v>
      </c>
      <c r="C53" s="21"/>
      <c r="D53" s="21"/>
      <c r="E53" s="21"/>
      <c r="F53" s="21"/>
    </row>
    <row r="54" spans="2:6" s="18" customFormat="1" ht="12" x14ac:dyDescent="0.2">
      <c r="B54" s="21" t="s">
        <v>58</v>
      </c>
      <c r="C54" s="21"/>
      <c r="D54" s="21"/>
      <c r="E54" s="21"/>
      <c r="F54" s="21"/>
    </row>
    <row r="55" spans="2:6" s="18" customFormat="1" ht="12" x14ac:dyDescent="0.2"/>
    <row r="56" spans="2:6" s="18" customFormat="1" ht="12" x14ac:dyDescent="0.2">
      <c r="B56" s="21"/>
      <c r="C56" s="21"/>
      <c r="D56" s="21"/>
    </row>
  </sheetData>
  <mergeCells count="7">
    <mergeCell ref="B56:D56"/>
    <mergeCell ref="B1:F1"/>
    <mergeCell ref="B2:F2"/>
    <mergeCell ref="B3:F3"/>
    <mergeCell ref="B4:F4"/>
    <mergeCell ref="B53:F53"/>
    <mergeCell ref="B54:F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2023-02-22T16:07:10Z</cp:lastPrinted>
  <dcterms:created xsi:type="dcterms:W3CDTF">2017-01-03T21:39:03Z</dcterms:created>
  <dcterms:modified xsi:type="dcterms:W3CDTF">2023-02-22T22:08:33Z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