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grijalva\Documents\Documents\CONTABILIDAD\ENVIOS BVES\2022\VIDA\"/>
    </mc:Choice>
  </mc:AlternateContent>
  <xr:revisionPtr revIDLastSave="0" documentId="13_ncr:1_{45DCAA85-FF77-48B8-9F35-B7133DD9748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25" i="2"/>
  <c r="E25" i="2"/>
  <c r="G15" i="2"/>
  <c r="E15" i="2"/>
  <c r="G9" i="2"/>
  <c r="G8" i="2"/>
  <c r="G23" i="2" s="1"/>
  <c r="G29" i="2" s="1"/>
  <c r="G33" i="2" s="1"/>
  <c r="G38" i="2" s="1"/>
  <c r="E8" i="2"/>
  <c r="E23" i="2" s="1"/>
  <c r="E29" i="2" s="1"/>
  <c r="E33" i="2" s="1"/>
  <c r="E38" i="2" s="1"/>
  <c r="G42" i="1"/>
  <c r="E42" i="1"/>
  <c r="G36" i="1"/>
  <c r="E36" i="1"/>
  <c r="G31" i="1"/>
  <c r="E31" i="1"/>
  <c r="E40" i="1" s="1"/>
  <c r="E46" i="1" s="1"/>
  <c r="G25" i="1"/>
  <c r="G40" i="1" s="1"/>
  <c r="G46" i="1" s="1"/>
  <c r="E25" i="1"/>
  <c r="G19" i="1"/>
  <c r="E19" i="1"/>
  <c r="G16" i="1"/>
  <c r="G22" i="1" s="1"/>
  <c r="E16" i="1"/>
  <c r="E22" i="1" s="1"/>
  <c r="G9" i="1"/>
  <c r="E9" i="1"/>
</calcChain>
</file>

<file path=xl/sharedStrings.xml><?xml version="1.0" encoding="utf-8"?>
<sst xmlns="http://schemas.openxmlformats.org/spreadsheetml/2006/main" count="107" uniqueCount="64">
  <si>
    <t>FEDECRÉDITO VIDA, S.A., SEGUROS DE PERSONAS</t>
  </si>
  <si>
    <t xml:space="preserve">BALANCES GENERALES </t>
  </si>
  <si>
    <t>AL 31 DE DICIEMBRE DE 2022 Y 2021</t>
  </si>
  <si>
    <t>(Expresado en miles de dólares de los Estados Unidos de América)</t>
  </si>
  <si>
    <t>Conceptos</t>
  </si>
  <si>
    <t>Notas</t>
  </si>
  <si>
    <t>Activos</t>
  </si>
  <si>
    <t>Activos del giro</t>
  </si>
  <si>
    <t>$</t>
  </si>
  <si>
    <t>Caja y bancos</t>
  </si>
  <si>
    <t xml:space="preserve">Inversiones financieras </t>
  </si>
  <si>
    <t>Cartera de préstamos</t>
  </si>
  <si>
    <t>Primas por cobrar (neto)</t>
  </si>
  <si>
    <t>Sociedades deudoras de seguros y fianzas</t>
  </si>
  <si>
    <t>Otros activos</t>
  </si>
  <si>
    <t>Diversos (neto)</t>
  </si>
  <si>
    <t>Activo fijo</t>
  </si>
  <si>
    <t>Bienes inmuebles, muebles y otros a su valor neto</t>
  </si>
  <si>
    <t>Total activos</t>
  </si>
  <si>
    <t>Pasivo</t>
  </si>
  <si>
    <t>Pasivo del giro</t>
  </si>
  <si>
    <t>Obligaciones con asegurados</t>
  </si>
  <si>
    <t>9,10</t>
  </si>
  <si>
    <t>Sociedades acreedoras de seguros y fianzas</t>
  </si>
  <si>
    <t>Obligaciones financieras</t>
  </si>
  <si>
    <t>Obligaciones con intermediarios y agentes</t>
  </si>
  <si>
    <t>Otros pasivos</t>
  </si>
  <si>
    <t>Cuentas por pagar</t>
  </si>
  <si>
    <t>Provisiones</t>
  </si>
  <si>
    <t>Reservas técnicas</t>
  </si>
  <si>
    <t>Reserva de riesgos en curso</t>
  </si>
  <si>
    <t>Reserva por siniestros</t>
  </si>
  <si>
    <t>Total pasivo</t>
  </si>
  <si>
    <t>Patrimonio</t>
  </si>
  <si>
    <t>Capital social pagado</t>
  </si>
  <si>
    <t>Reservas de capital, patrimonio restringido y resultados acumulados.</t>
  </si>
  <si>
    <t>Total pasivo y patrimonio</t>
  </si>
  <si>
    <t xml:space="preserve">Las notas que acompañan son parte integral de los estados financieros </t>
  </si>
  <si>
    <t>Firmados por:</t>
  </si>
  <si>
    <t xml:space="preserve">ESTADOS DE RESULTADOS </t>
  </si>
  <si>
    <t>DEL 01 DE ENERO AL 31 DE DICIEMBRE DE 2022 Y 2021</t>
  </si>
  <si>
    <t>Ingresos de operación</t>
  </si>
  <si>
    <t>Primas netas de devoluciones y cancelaciones</t>
  </si>
  <si>
    <t>Ingresos por decremento de reservas</t>
  </si>
  <si>
    <t>Siniestros y gastos recuperados por reaseguros y reafianzamientos cedidos</t>
  </si>
  <si>
    <t>Reembolso de gastos por cesiones</t>
  </si>
  <si>
    <t>Ingresos financieros y de inversión</t>
  </si>
  <si>
    <t>Costos de operación</t>
  </si>
  <si>
    <t xml:space="preserve">Siniestros </t>
  </si>
  <si>
    <t>Primas cedidas por reaseguros y reafianzamientos</t>
  </si>
  <si>
    <t>Gastos por incrementos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</si>
  <si>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</si>
  <si>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</si>
  <si>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</si>
  <si>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</si>
  <si>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</si>
  <si>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>De administración</t>
  </si>
  <si>
    <t>Utilidad de operación</t>
  </si>
  <si>
    <t>Otros ingresos y gastos</t>
  </si>
  <si>
    <t>Utilidad antes de reserva e impuesto</t>
  </si>
  <si>
    <t>Reserva legal</t>
  </si>
  <si>
    <t>Impuesto sobre la renta</t>
  </si>
  <si>
    <t>Utilidad neta</t>
  </si>
  <si>
    <t>Las notas que acompañan son parte integral de los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</si>
</sst>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"/>
    <numFmt numFmtId="165" formatCode="_(&quot;$&quot;\ * #,##0.00_);_(&quot;$&quot;\ * \(#,##0.00\);_(&quot;$&quot;\ * &quot;-&quot;??_);_(@_)"/>
    <numFmt numFmtId="166" formatCode="_-&quot;$&quot;* #,##0.0_-;\-&quot;$&quot;* #,##0.0_-;_-&quot;$&quot;* &quot;-&quot;??_-;_-@_-"/>
    <numFmt numFmtId="167" formatCode="_-* #,##0.0_-;\-* #,##0.0_-;_-* &quot;-&quot;??_-;_-@_-"/>
    <numFmt numFmtId="168" formatCode="_(* #,##0.0_);_(* \(#,##0.0\);_(* &quot;-&quot;??_);_(@_)"/>
    <numFmt numFmtId="169" formatCode="#,##0.0_);\(#,##0.0\)"/>
    <numFmt numFmtId="170" formatCode="0.00_);\(0.00\)"/>
    <numFmt numFmtId="171" formatCode="_(* #,##0.0_);_(* \(#,##0.0\);_(* &quot;-&quot;?_);_(@_)"/>
    <numFmt numFmtId="172" formatCode="0.0_);\(0.0\)"/>
    <numFmt numFmtId="173" formatCode="_ &quot;$&quot;* #,##0.0_ ;_ &quot;$&quot;* \-#,##0.0_ ;_ &quot;$&quot;* &quot;-&quot;?_ ;_ @_ "/>
    <numFmt numFmtId="174" formatCode="0.00000000000"/>
    <numFmt numFmtId="17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/>
    <xf numFmtId="0" fontId="3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0" fillId="0" borderId="0" xfId="0" applyNumberFormat="1"/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indent="1"/>
    </xf>
    <xf numFmtId="164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7" fontId="5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164" fontId="4" fillId="0" borderId="0" xfId="0" applyNumberFormat="1" applyFont="1"/>
    <xf numFmtId="164" fontId="5" fillId="0" borderId="3" xfId="0" applyNumberFormat="1" applyFont="1" applyBorder="1" applyAlignment="1">
      <alignment vertical="center"/>
    </xf>
    <xf numFmtId="0" fontId="5" fillId="2" borderId="0" xfId="0" applyFont="1" applyFill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8" fontId="5" fillId="2" borderId="0" xfId="0" applyNumberFormat="1" applyFont="1" applyFill="1" applyAlignment="1">
      <alignment horizontal="center" vertical="center"/>
    </xf>
    <xf numFmtId="169" fontId="5" fillId="2" borderId="0" xfId="0" applyNumberFormat="1" applyFont="1" applyFill="1" applyAlignment="1">
      <alignment horizontal="center" vertical="center"/>
    </xf>
    <xf numFmtId="39" fontId="5" fillId="2" borderId="0" xfId="0" applyNumberFormat="1" applyFont="1" applyFill="1" applyAlignment="1">
      <alignment horizontal="center" vertical="center"/>
    </xf>
    <xf numFmtId="0" fontId="9" fillId="0" borderId="0" xfId="0" applyFont="1"/>
    <xf numFmtId="166" fontId="5" fillId="2" borderId="0" xfId="0" applyNumberFormat="1" applyFont="1" applyFill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7" fillId="2" borderId="0" xfId="0" applyFont="1" applyFill="1" applyAlignment="1">
      <alignment horizontal="left" vertical="center" wrapText="1" indent="1"/>
    </xf>
    <xf numFmtId="170" fontId="5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166" fontId="5" fillId="2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166" fontId="10" fillId="2" borderId="0" xfId="0" applyNumberFormat="1" applyFont="1" applyFill="1" applyAlignment="1">
      <alignment vertical="top"/>
    </xf>
    <xf numFmtId="0" fontId="10" fillId="2" borderId="0" xfId="0" applyFont="1" applyFill="1"/>
    <xf numFmtId="3" fontId="11" fillId="2" borderId="0" xfId="0" applyNumberFormat="1" applyFont="1" applyFill="1"/>
    <xf numFmtId="3" fontId="10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vertical="center"/>
    </xf>
    <xf numFmtId="0" fontId="0" fillId="2" borderId="0" xfId="0" applyFill="1"/>
    <xf numFmtId="0" fontId="12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164" fontId="14" fillId="2" borderId="0" xfId="0" applyNumberFormat="1" applyFont="1" applyFill="1" applyAlignment="1">
      <alignment vertical="center"/>
    </xf>
    <xf numFmtId="171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72" fontId="3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73" fontId="5" fillId="2" borderId="0" xfId="0" applyNumberFormat="1" applyFont="1" applyFill="1" applyAlignment="1">
      <alignment horizontal="center" vertical="center"/>
    </xf>
    <xf numFmtId="172" fontId="5" fillId="0" borderId="0" xfId="0" applyNumberFormat="1" applyFont="1" applyAlignment="1">
      <alignment vertical="center"/>
    </xf>
    <xf numFmtId="172" fontId="5" fillId="2" borderId="0" xfId="0" applyNumberFormat="1" applyFont="1" applyFill="1" applyAlignment="1">
      <alignment horizontal="center" vertical="center"/>
    </xf>
    <xf numFmtId="172" fontId="3" fillId="0" borderId="2" xfId="1" applyNumberFormat="1" applyFont="1" applyFill="1" applyBorder="1" applyAlignment="1">
      <alignment vertical="center"/>
    </xf>
    <xf numFmtId="174" fontId="14" fillId="2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72" fontId="3" fillId="0" borderId="0" xfId="1" applyNumberFormat="1" applyFont="1" applyFill="1" applyBorder="1" applyAlignment="1">
      <alignment vertical="center"/>
    </xf>
    <xf numFmtId="172" fontId="5" fillId="0" borderId="0" xfId="1" applyNumberFormat="1" applyFont="1" applyFill="1" applyBorder="1" applyAlignment="1">
      <alignment vertical="center"/>
    </xf>
    <xf numFmtId="172" fontId="5" fillId="0" borderId="2" xfId="0" applyNumberFormat="1" applyFont="1" applyBorder="1" applyAlignment="1">
      <alignment vertical="center"/>
    </xf>
    <xf numFmtId="175" fontId="14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5" fillId="2" borderId="0" xfId="0" applyFont="1" applyFill="1"/>
    <xf numFmtId="0" fontId="16" fillId="2" borderId="0" xfId="0" applyFont="1" applyFill="1" applyAlignment="1">
      <alignment vertical="center"/>
    </xf>
    <xf numFmtId="172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top"/>
    </xf>
    <xf numFmtId="43" fontId="16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14" fillId="2" borderId="0" xfId="0" applyFont="1" applyFill="1"/>
    <xf numFmtId="3" fontId="14" fillId="2" borderId="0" xfId="0" applyNumberFormat="1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2">
    <cellStyle name="Moneda 2" xfId="1" xr:uid="{4C0D7447-7E7C-4425-A146-EDC8DC3670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2034553</xdr:colOff>
      <xdr:row>52</xdr:row>
      <xdr:rowOff>72536</xdr:rowOff>
    </xdr:from>
    <xdr:to>
      <xdr:col>1</xdr:col>
      <xdr:colOff>52753</xdr:colOff>
      <xdr:row>55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09B76CA-3B51-4C50-A398-3AF06F88CF61}"/>
            </a:ext>
          </a:extLst>
        </xdr:cNvPr>
        <xdr:cNvSpPr txBox="1">
          <a:spLocks noChangeArrowheads="1"/>
        </xdr:cNvSpPr>
      </xdr:nvSpPr>
      <xdr:spPr bwMode="auto">
        <a:xfrm>
          <a:off x="2034553" y="8464061"/>
          <a:ext cx="1790100" cy="518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Isaí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Arnoldo Romero G. 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Director 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23460</xdr:colOff>
      <xdr:row>52</xdr:row>
      <xdr:rowOff>44636</xdr:rowOff>
    </xdr:from>
    <xdr:to>
      <xdr:col>0</xdr:col>
      <xdr:colOff>1870189</xdr:colOff>
      <xdr:row>54</xdr:row>
      <xdr:rowOff>84848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7517BD8E-1A64-4103-8EFF-B30917DEE294}"/>
            </a:ext>
          </a:extLst>
        </xdr:cNvPr>
        <xdr:cNvSpPr txBox="1">
          <a:spLocks noChangeArrowheads="1"/>
        </xdr:cNvSpPr>
      </xdr:nvSpPr>
      <xdr:spPr bwMode="auto">
        <a:xfrm>
          <a:off x="23460" y="8436161"/>
          <a:ext cx="1846729" cy="411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Mario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Andrés López Amaya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 Presidente</a:t>
          </a:r>
        </a:p>
      </xdr:txBody>
    </xdr:sp>
    <xdr:clientData/>
  </xdr:twoCellAnchor>
  <xdr:twoCellAnchor>
    <xdr:from>
      <xdr:col>0</xdr:col>
      <xdr:colOff>30042</xdr:colOff>
      <xdr:row>57</xdr:row>
      <xdr:rowOff>20546</xdr:rowOff>
    </xdr:from>
    <xdr:to>
      <xdr:col>0</xdr:col>
      <xdr:colOff>2176098</xdr:colOff>
      <xdr:row>59</xdr:row>
      <xdr:rowOff>109751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EA863F2-FB62-4319-BAF8-984E541F3D5E}"/>
            </a:ext>
          </a:extLst>
        </xdr:cNvPr>
        <xdr:cNvSpPr txBox="1">
          <a:spLocks noChangeArrowheads="1"/>
        </xdr:cNvSpPr>
      </xdr:nvSpPr>
      <xdr:spPr bwMode="auto">
        <a:xfrm>
          <a:off x="30042" y="9355046"/>
          <a:ext cx="2146056" cy="47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Mario Ernesto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Ramírez Alvarado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Gerente General 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139253</xdr:colOff>
      <xdr:row>57</xdr:row>
      <xdr:rowOff>16460</xdr:rowOff>
    </xdr:from>
    <xdr:to>
      <xdr:col>7</xdr:col>
      <xdr:colOff>19050</xdr:colOff>
      <xdr:row>59</xdr:row>
      <xdr:rowOff>130341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4D83310-5524-4016-9BB8-AB055A5ABC1C}"/>
            </a:ext>
          </a:extLst>
        </xdr:cNvPr>
        <xdr:cNvSpPr txBox="1">
          <a:spLocks noChangeArrowheads="1"/>
        </xdr:cNvSpPr>
      </xdr:nvSpPr>
      <xdr:spPr bwMode="auto">
        <a:xfrm>
          <a:off x="3911153" y="9350960"/>
          <a:ext cx="2299147" cy="494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Douglas Roberto Grijalva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Zeceña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Contador General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3705225</xdr:colOff>
      <xdr:row>52</xdr:row>
      <xdr:rowOff>76200</xdr:rowOff>
    </xdr:from>
    <xdr:to>
      <xdr:col>7</xdr:col>
      <xdr:colOff>152400</xdr:colOff>
      <xdr:row>54</xdr:row>
      <xdr:rowOff>150202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5B4F80DB-39D5-48F2-A3A6-4492901384C2}"/>
            </a:ext>
          </a:extLst>
        </xdr:cNvPr>
        <xdr:cNvSpPr txBox="1">
          <a:spLocks noChangeArrowheads="1"/>
        </xdr:cNvSpPr>
      </xdr:nvSpPr>
      <xdr:spPr bwMode="auto">
        <a:xfrm>
          <a:off x="3705225" y="8467725"/>
          <a:ext cx="2638425" cy="445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Francisco Javier Alvarenga Melgar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Secretario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2208902</xdr:colOff>
      <xdr:row>44</xdr:row>
      <xdr:rowOff>142200</xdr:rowOff>
    </xdr:from>
    <xdr:to>
      <xdr:col>2</xdr:col>
      <xdr:colOff>274727</xdr:colOff>
      <xdr:row>47</xdr:row>
      <xdr:rowOff>88714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F5A66A0-BCC6-4570-A951-6FE207E33644}"/>
            </a:ext>
          </a:extLst>
        </xdr:cNvPr>
        <xdr:cNvSpPr txBox="1">
          <a:spLocks noChangeArrowheads="1"/>
        </xdr:cNvSpPr>
      </xdr:nvSpPr>
      <xdr:spPr bwMode="auto">
        <a:xfrm>
          <a:off x="2208902" y="8076525"/>
          <a:ext cx="2533050" cy="518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Isaí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Arnoldo Romero G. 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Director 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54934</xdr:colOff>
      <xdr:row>44</xdr:row>
      <xdr:rowOff>142875</xdr:rowOff>
    </xdr:from>
    <xdr:to>
      <xdr:col>0</xdr:col>
      <xdr:colOff>1901663</xdr:colOff>
      <xdr:row>46</xdr:row>
      <xdr:rowOff>173562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EF79D2E-2019-48BF-8EF1-2E68526A9DE3}"/>
            </a:ext>
          </a:extLst>
        </xdr:cNvPr>
        <xdr:cNvSpPr txBox="1">
          <a:spLocks noChangeArrowheads="1"/>
        </xdr:cNvSpPr>
      </xdr:nvSpPr>
      <xdr:spPr bwMode="auto">
        <a:xfrm>
          <a:off x="54934" y="8077200"/>
          <a:ext cx="1846729" cy="411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Mario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Andrés López Amaya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 Presidente</a:t>
          </a:r>
        </a:p>
      </xdr:txBody>
    </xdr:sp>
    <xdr:clientData/>
  </xdr:twoCellAnchor>
  <xdr:twoCellAnchor>
    <xdr:from>
      <xdr:col>0</xdr:col>
      <xdr:colOff>32941</xdr:colOff>
      <xdr:row>49</xdr:row>
      <xdr:rowOff>71160</xdr:rowOff>
    </xdr:from>
    <xdr:to>
      <xdr:col>0</xdr:col>
      <xdr:colOff>2178997</xdr:colOff>
      <xdr:row>51</xdr:row>
      <xdr:rowOff>160365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DB01567-23AE-402B-BEBD-2BE2B07CDAAC}"/>
            </a:ext>
          </a:extLst>
        </xdr:cNvPr>
        <xdr:cNvSpPr txBox="1">
          <a:spLocks noChangeArrowheads="1"/>
        </xdr:cNvSpPr>
      </xdr:nvSpPr>
      <xdr:spPr bwMode="auto">
        <a:xfrm>
          <a:off x="32941" y="8957985"/>
          <a:ext cx="2146056" cy="47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Mario Ernesto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Ramírez Alvarado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Gerente General 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370752</xdr:colOff>
      <xdr:row>49</xdr:row>
      <xdr:rowOff>67074</xdr:rowOff>
    </xdr:from>
    <xdr:to>
      <xdr:col>7</xdr:col>
      <xdr:colOff>133350</xdr:colOff>
      <xdr:row>51</xdr:row>
      <xdr:rowOff>180955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09F89AD-770E-4F26-BB8F-DA0DFDDF8AC3}"/>
            </a:ext>
          </a:extLst>
        </xdr:cNvPr>
        <xdr:cNvSpPr txBox="1">
          <a:spLocks noChangeArrowheads="1"/>
        </xdr:cNvSpPr>
      </xdr:nvSpPr>
      <xdr:spPr bwMode="auto">
        <a:xfrm>
          <a:off x="4837977" y="8953899"/>
          <a:ext cx="2267673" cy="494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Douglas Roberto Grijalva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Zeceña</a:t>
          </a: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Contador General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4200525</xdr:colOff>
      <xdr:row>44</xdr:row>
      <xdr:rowOff>142875</xdr:rowOff>
    </xdr:from>
    <xdr:to>
      <xdr:col>7</xdr:col>
      <xdr:colOff>628650</xdr:colOff>
      <xdr:row>47</xdr:row>
      <xdr:rowOff>45427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D55BB164-0D9B-43E8-B432-FC0E29F1F7B5}"/>
            </a:ext>
          </a:extLst>
        </xdr:cNvPr>
        <xdr:cNvSpPr txBox="1">
          <a:spLocks noChangeArrowheads="1"/>
        </xdr:cNvSpPr>
      </xdr:nvSpPr>
      <xdr:spPr bwMode="auto">
        <a:xfrm>
          <a:off x="4200525" y="8077200"/>
          <a:ext cx="3400425" cy="47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Francisco</a:t>
          </a: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 Javier Alvarenga Melgar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Arial"/>
              <a:cs typeface="Arial"/>
            </a:rPr>
            <a:t>Secretario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showGridLines="0" topLeftCell="A19" workbookViewId="0">
      <selection activeCell="A4" sqref="A4:G4"/>
    </sheetView>
  </sheetViews>
  <sheetFormatPr baseColWidth="10" defaultColWidth="11.5703125" defaultRowHeight="15" x14ac:dyDescent="0.25"/>
  <cols>
    <col min="1" max="1" width="56.5703125" customWidth="1"/>
    <col min="2" max="2" width="2.42578125" customWidth="1"/>
    <col min="3" max="3" width="6.85546875" style="64" customWidth="1"/>
    <col min="4" max="4" width="3.42578125" customWidth="1"/>
    <col min="5" max="5" width="10.42578125" customWidth="1"/>
    <col min="6" max="6" width="3.85546875" customWidth="1"/>
    <col min="7" max="7" width="9.28515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2" t="s">
        <v>1</v>
      </c>
      <c r="B2" s="2"/>
      <c r="C2" s="2"/>
      <c r="D2" s="2"/>
      <c r="E2" s="2"/>
      <c r="F2" s="2"/>
      <c r="G2" s="2"/>
    </row>
    <row r="3" spans="1:9" x14ac:dyDescent="0.25">
      <c r="A3" s="2" t="s">
        <v>2</v>
      </c>
      <c r="B3" s="2"/>
      <c r="C3" s="2"/>
      <c r="D3" s="2"/>
      <c r="E3" s="2"/>
      <c r="F3" s="2"/>
      <c r="G3" s="2"/>
    </row>
    <row r="4" spans="1:9" x14ac:dyDescent="0.25">
      <c r="A4" s="2" t="s">
        <v>3</v>
      </c>
      <c r="B4" s="2"/>
      <c r="C4" s="2"/>
      <c r="D4" s="2"/>
      <c r="E4" s="2"/>
      <c r="F4" s="2"/>
      <c r="G4" s="2"/>
    </row>
    <row r="5" spans="1:9" ht="7.9" customHeight="1" x14ac:dyDescent="0.25">
      <c r="A5" s="3"/>
      <c r="B5" s="3"/>
      <c r="C5" s="4"/>
      <c r="D5" s="3"/>
      <c r="E5" s="3"/>
      <c r="F5" s="3"/>
      <c r="G5" s="3"/>
    </row>
    <row r="6" spans="1:9" x14ac:dyDescent="0.25">
      <c r="A6" s="5" t="s">
        <v>4</v>
      </c>
      <c r="B6" s="6"/>
      <c r="C6" s="7" t="s">
        <v>5</v>
      </c>
      <c r="D6" s="6"/>
      <c r="E6" s="7">
        <v>2022</v>
      </c>
      <c r="F6" s="6"/>
      <c r="G6" s="7">
        <v>2021</v>
      </c>
    </row>
    <row r="7" spans="1:9" ht="12.75" customHeight="1" x14ac:dyDescent="0.25">
      <c r="A7" s="6"/>
      <c r="B7" s="6"/>
      <c r="C7" s="6"/>
      <c r="D7" s="6"/>
      <c r="E7" s="8"/>
      <c r="F7" s="8"/>
      <c r="G7" s="8"/>
    </row>
    <row r="8" spans="1:9" x14ac:dyDescent="0.25">
      <c r="A8" s="9" t="s">
        <v>6</v>
      </c>
      <c r="B8" s="10"/>
      <c r="C8" s="11"/>
      <c r="D8" s="6"/>
      <c r="E8" s="12"/>
      <c r="F8" s="8"/>
      <c r="G8" s="12"/>
    </row>
    <row r="9" spans="1:9" ht="13.15" customHeight="1" x14ac:dyDescent="0.25">
      <c r="A9" s="9" t="s">
        <v>7</v>
      </c>
      <c r="B9" s="13"/>
      <c r="C9" s="11"/>
      <c r="D9" s="14" t="s">
        <v>8</v>
      </c>
      <c r="E9" s="15">
        <f>SUM(E10:E14)</f>
        <v>16936.399999999998</v>
      </c>
      <c r="F9" s="14" t="s">
        <v>8</v>
      </c>
      <c r="G9" s="15">
        <f>SUM(G10:G14)</f>
        <v>15371.6</v>
      </c>
      <c r="I9" s="16"/>
    </row>
    <row r="10" spans="1:9" ht="13.15" customHeight="1" x14ac:dyDescent="0.25">
      <c r="A10" s="17" t="s">
        <v>9</v>
      </c>
      <c r="B10" s="18"/>
      <c r="C10" s="8"/>
      <c r="D10" s="8"/>
      <c r="E10" s="19">
        <v>1195.5999999999999</v>
      </c>
      <c r="F10" s="20"/>
      <c r="G10" s="19">
        <v>1038</v>
      </c>
      <c r="I10" s="16"/>
    </row>
    <row r="11" spans="1:9" ht="13.15" customHeight="1" x14ac:dyDescent="0.25">
      <c r="A11" s="21" t="s">
        <v>10</v>
      </c>
      <c r="B11" s="18"/>
      <c r="C11" s="8">
        <v>4</v>
      </c>
      <c r="D11" s="8"/>
      <c r="E11" s="19">
        <v>8143.8</v>
      </c>
      <c r="F11" s="20"/>
      <c r="G11" s="19">
        <v>5370.8</v>
      </c>
      <c r="I11" s="16"/>
    </row>
    <row r="12" spans="1:9" ht="13.15" customHeight="1" x14ac:dyDescent="0.25">
      <c r="A12" s="17" t="s">
        <v>11</v>
      </c>
      <c r="B12" s="18"/>
      <c r="C12" s="8">
        <v>5</v>
      </c>
      <c r="D12" s="8"/>
      <c r="E12" s="19">
        <v>788.2</v>
      </c>
      <c r="F12" s="20"/>
      <c r="G12" s="19">
        <v>76.599999999999994</v>
      </c>
      <c r="I12" s="16"/>
    </row>
    <row r="13" spans="1:9" ht="13.15" customHeight="1" x14ac:dyDescent="0.25">
      <c r="A13" s="17" t="s">
        <v>12</v>
      </c>
      <c r="B13" s="18"/>
      <c r="C13" s="8">
        <v>6</v>
      </c>
      <c r="D13" s="8"/>
      <c r="E13" s="19">
        <v>5002.7</v>
      </c>
      <c r="F13" s="20"/>
      <c r="G13" s="19">
        <v>7346.1</v>
      </c>
      <c r="I13" s="16"/>
    </row>
    <row r="14" spans="1:9" ht="13.15" customHeight="1" x14ac:dyDescent="0.25">
      <c r="A14" s="17" t="s">
        <v>13</v>
      </c>
      <c r="B14" s="18"/>
      <c r="C14" s="8">
        <v>7</v>
      </c>
      <c r="D14" s="8"/>
      <c r="E14" s="22">
        <v>1806.1</v>
      </c>
      <c r="F14" s="20"/>
      <c r="G14" s="22">
        <v>1540.1</v>
      </c>
      <c r="I14" s="16"/>
    </row>
    <row r="15" spans="1:9" ht="13.15" customHeight="1" x14ac:dyDescent="0.25">
      <c r="A15" s="17"/>
      <c r="B15" s="18"/>
      <c r="C15" s="23"/>
      <c r="D15" s="6"/>
      <c r="E15" s="24"/>
      <c r="F15" s="25"/>
      <c r="G15" s="24"/>
      <c r="I15" s="16"/>
    </row>
    <row r="16" spans="1:9" ht="13.15" customHeight="1" x14ac:dyDescent="0.25">
      <c r="A16" s="9" t="s">
        <v>14</v>
      </c>
      <c r="B16" s="13"/>
      <c r="C16" s="23"/>
      <c r="D16" s="14" t="s">
        <v>8</v>
      </c>
      <c r="E16" s="26">
        <f>+E17</f>
        <v>1062.7</v>
      </c>
      <c r="F16" s="14" t="s">
        <v>8</v>
      </c>
      <c r="G16" s="26">
        <f>+G17</f>
        <v>728</v>
      </c>
      <c r="I16" s="16"/>
    </row>
    <row r="17" spans="1:10" ht="13.15" customHeight="1" x14ac:dyDescent="0.25">
      <c r="A17" s="17" t="s">
        <v>15</v>
      </c>
      <c r="B17" s="18"/>
      <c r="C17" s="23"/>
      <c r="D17" s="8"/>
      <c r="E17" s="27">
        <v>1062.7</v>
      </c>
      <c r="F17" s="28"/>
      <c r="G17" s="27">
        <v>728</v>
      </c>
      <c r="I17" s="16"/>
    </row>
    <row r="18" spans="1:10" ht="13.15" customHeight="1" x14ac:dyDescent="0.25">
      <c r="A18" s="17"/>
      <c r="B18" s="18"/>
      <c r="C18" s="29"/>
      <c r="D18" s="3"/>
      <c r="E18" s="30"/>
      <c r="F18" s="3"/>
      <c r="G18" s="30"/>
      <c r="I18" s="16"/>
    </row>
    <row r="19" spans="1:10" ht="13.15" customHeight="1" x14ac:dyDescent="0.25">
      <c r="A19" s="9" t="s">
        <v>16</v>
      </c>
      <c r="B19" s="13"/>
      <c r="C19" s="11"/>
      <c r="D19" s="14" t="s">
        <v>8</v>
      </c>
      <c r="E19" s="26">
        <f>+E20</f>
        <v>1731.4</v>
      </c>
      <c r="F19" s="14" t="s">
        <v>8</v>
      </c>
      <c r="G19" s="26">
        <f>+G20</f>
        <v>1302.5999999999999</v>
      </c>
      <c r="I19" s="16"/>
    </row>
    <row r="20" spans="1:10" ht="13.15" customHeight="1" x14ac:dyDescent="0.25">
      <c r="A20" s="17" t="s">
        <v>17</v>
      </c>
      <c r="B20" s="18"/>
      <c r="C20" s="8">
        <v>8</v>
      </c>
      <c r="D20" s="8"/>
      <c r="E20" s="31">
        <v>1731.4</v>
      </c>
      <c r="F20" s="28"/>
      <c r="G20" s="31">
        <v>1302.5999999999999</v>
      </c>
      <c r="I20" s="16"/>
    </row>
    <row r="21" spans="1:10" ht="6.75" customHeight="1" x14ac:dyDescent="0.25">
      <c r="A21" s="32"/>
      <c r="B21" s="18"/>
      <c r="C21" s="23"/>
      <c r="D21" s="8"/>
      <c r="E21" s="19"/>
      <c r="F21" s="8"/>
      <c r="G21" s="19"/>
      <c r="I21" s="16"/>
    </row>
    <row r="22" spans="1:10" ht="12.6" customHeight="1" thickBot="1" x14ac:dyDescent="0.3">
      <c r="A22" s="9" t="s">
        <v>18</v>
      </c>
      <c r="B22" s="13"/>
      <c r="C22" s="11"/>
      <c r="D22" s="14" t="s">
        <v>8</v>
      </c>
      <c r="E22" s="33">
        <f>+E9+E16+E19</f>
        <v>19730.5</v>
      </c>
      <c r="F22" s="14" t="s">
        <v>8</v>
      </c>
      <c r="G22" s="33">
        <f>+G9+G16+G19</f>
        <v>17402.2</v>
      </c>
      <c r="I22" s="16"/>
      <c r="J22" s="16"/>
    </row>
    <row r="23" spans="1:10" ht="9.75" customHeight="1" thickTop="1" x14ac:dyDescent="0.25">
      <c r="A23" s="32"/>
      <c r="B23" s="18"/>
      <c r="C23" s="23"/>
      <c r="D23" s="8"/>
      <c r="E23" s="19"/>
      <c r="F23" s="8"/>
      <c r="G23" s="19"/>
      <c r="I23" s="16"/>
    </row>
    <row r="24" spans="1:10" x14ac:dyDescent="0.25">
      <c r="A24" s="9" t="s">
        <v>19</v>
      </c>
      <c r="B24" s="13"/>
      <c r="C24" s="11"/>
      <c r="D24" s="6"/>
      <c r="E24" s="19"/>
      <c r="F24" s="8"/>
      <c r="G24" s="19"/>
      <c r="I24" s="16"/>
    </row>
    <row r="25" spans="1:10" x14ac:dyDescent="0.25">
      <c r="A25" s="9" t="s">
        <v>20</v>
      </c>
      <c r="B25" s="13"/>
      <c r="C25" s="23"/>
      <c r="D25" s="14" t="s">
        <v>8</v>
      </c>
      <c r="E25" s="26">
        <f>SUM(E26:E29)</f>
        <v>1977.5</v>
      </c>
      <c r="F25" s="14" t="s">
        <v>8</v>
      </c>
      <c r="G25" s="26">
        <f>SUM(G26:G29)</f>
        <v>3777</v>
      </c>
      <c r="I25" s="16"/>
    </row>
    <row r="26" spans="1:10" ht="13.15" customHeight="1" x14ac:dyDescent="0.25">
      <c r="A26" s="17" t="s">
        <v>21</v>
      </c>
      <c r="B26" s="18"/>
      <c r="C26" s="8" t="s">
        <v>22</v>
      </c>
      <c r="D26" s="8"/>
      <c r="E26" s="19">
        <v>245.3</v>
      </c>
      <c r="F26" s="34"/>
      <c r="G26" s="19">
        <v>39.200000000000003</v>
      </c>
      <c r="I26" s="16"/>
    </row>
    <row r="27" spans="1:10" ht="13.15" customHeight="1" x14ac:dyDescent="0.25">
      <c r="A27" s="17" t="s">
        <v>23</v>
      </c>
      <c r="B27" s="18"/>
      <c r="C27" s="8">
        <v>12</v>
      </c>
      <c r="D27" s="8"/>
      <c r="E27" s="19">
        <v>568.70000000000005</v>
      </c>
      <c r="F27" s="35"/>
      <c r="G27" s="19">
        <v>2436.3000000000002</v>
      </c>
      <c r="I27" s="16"/>
    </row>
    <row r="28" spans="1:10" ht="13.15" customHeight="1" x14ac:dyDescent="0.25">
      <c r="A28" s="17" t="s">
        <v>24</v>
      </c>
      <c r="B28" s="18"/>
      <c r="C28" s="8">
        <v>13</v>
      </c>
      <c r="D28" s="8"/>
      <c r="E28" s="19">
        <v>0</v>
      </c>
      <c r="F28" s="35"/>
      <c r="G28" s="19">
        <v>0</v>
      </c>
      <c r="I28" s="16"/>
    </row>
    <row r="29" spans="1:10" s="37" customFormat="1" ht="13.15" customHeight="1" x14ac:dyDescent="0.25">
      <c r="A29" s="17" t="s">
        <v>25</v>
      </c>
      <c r="B29" s="18"/>
      <c r="C29" s="8">
        <v>14</v>
      </c>
      <c r="D29" s="8"/>
      <c r="E29" s="22">
        <v>1163.5</v>
      </c>
      <c r="F29" s="36"/>
      <c r="G29" s="22">
        <v>1301.5</v>
      </c>
      <c r="I29" s="16"/>
    </row>
    <row r="30" spans="1:10" x14ac:dyDescent="0.25">
      <c r="A30" s="9"/>
      <c r="B30" s="13"/>
      <c r="C30" s="11"/>
      <c r="D30" s="3"/>
      <c r="E30" s="19"/>
      <c r="F30" s="3"/>
      <c r="G30" s="19"/>
      <c r="I30" s="16"/>
    </row>
    <row r="31" spans="1:10" ht="13.15" customHeight="1" x14ac:dyDescent="0.25">
      <c r="A31" s="9" t="s">
        <v>26</v>
      </c>
      <c r="B31" s="13"/>
      <c r="C31" s="11"/>
      <c r="D31" s="14" t="s">
        <v>8</v>
      </c>
      <c r="E31" s="26">
        <f>SUM(E32:E34)</f>
        <v>1864.9</v>
      </c>
      <c r="F31" s="14" t="s">
        <v>8</v>
      </c>
      <c r="G31" s="26">
        <f>SUM(G32:G34)</f>
        <v>4886.0999999999995</v>
      </c>
      <c r="I31" s="16"/>
    </row>
    <row r="32" spans="1:10" ht="13.15" customHeight="1" x14ac:dyDescent="0.25">
      <c r="A32" s="17" t="s">
        <v>27</v>
      </c>
      <c r="B32" s="18"/>
      <c r="C32" s="23"/>
      <c r="D32" s="8"/>
      <c r="E32" s="19">
        <v>1690.3</v>
      </c>
      <c r="F32" s="36"/>
      <c r="G32" s="19">
        <v>4741.3999999999996</v>
      </c>
      <c r="I32" s="16"/>
    </row>
    <row r="33" spans="1:10" ht="13.15" customHeight="1" x14ac:dyDescent="0.25">
      <c r="A33" s="17" t="s">
        <v>28</v>
      </c>
      <c r="B33" s="18"/>
      <c r="C33" s="23"/>
      <c r="D33" s="8"/>
      <c r="E33" s="19">
        <v>85.7</v>
      </c>
      <c r="F33" s="35"/>
      <c r="G33" s="19">
        <v>61.9</v>
      </c>
      <c r="I33" s="16"/>
    </row>
    <row r="34" spans="1:10" ht="13.15" customHeight="1" x14ac:dyDescent="0.25">
      <c r="A34" s="17" t="s">
        <v>26</v>
      </c>
      <c r="B34" s="18"/>
      <c r="C34" s="23"/>
      <c r="D34" s="8"/>
      <c r="E34" s="22">
        <v>88.9</v>
      </c>
      <c r="F34" s="35"/>
      <c r="G34" s="22">
        <v>82.8</v>
      </c>
      <c r="I34" s="16"/>
    </row>
    <row r="35" spans="1:10" ht="13.15" customHeight="1" x14ac:dyDescent="0.25">
      <c r="A35" s="9"/>
      <c r="B35" s="13"/>
      <c r="C35" s="11"/>
      <c r="D35" s="3"/>
      <c r="E35" s="19"/>
      <c r="F35" s="3"/>
      <c r="G35" s="19"/>
      <c r="I35" s="16"/>
    </row>
    <row r="36" spans="1:10" ht="13.15" customHeight="1" x14ac:dyDescent="0.25">
      <c r="A36" s="9" t="s">
        <v>29</v>
      </c>
      <c r="B36" s="13"/>
      <c r="C36" s="8">
        <v>11</v>
      </c>
      <c r="D36" s="14" t="s">
        <v>8</v>
      </c>
      <c r="E36" s="15">
        <f>SUM(E37:E39)</f>
        <v>5588.4</v>
      </c>
      <c r="F36" s="14" t="s">
        <v>8</v>
      </c>
      <c r="G36" s="15">
        <f>SUM(G37:G39)</f>
        <v>5192.6000000000004</v>
      </c>
      <c r="I36" s="16"/>
    </row>
    <row r="37" spans="1:10" s="37" customFormat="1" ht="13.15" customHeight="1" x14ac:dyDescent="0.25">
      <c r="A37" s="17" t="s">
        <v>30</v>
      </c>
      <c r="B37" s="18"/>
      <c r="C37" s="23"/>
      <c r="D37" s="8"/>
      <c r="E37" s="19">
        <v>1713.6</v>
      </c>
      <c r="F37" s="35"/>
      <c r="G37" s="19">
        <v>3291.1</v>
      </c>
      <c r="I37" s="16"/>
    </row>
    <row r="38" spans="1:10" s="37" customFormat="1" ht="13.15" customHeight="1" x14ac:dyDescent="0.25">
      <c r="A38" s="17" t="s">
        <v>31</v>
      </c>
      <c r="B38" s="18"/>
      <c r="C38" s="23"/>
      <c r="D38" s="8"/>
      <c r="E38" s="22">
        <v>3874.8</v>
      </c>
      <c r="F38" s="35"/>
      <c r="G38" s="22">
        <v>1901.5</v>
      </c>
      <c r="I38" s="16"/>
    </row>
    <row r="39" spans="1:10" ht="5.25" customHeight="1" x14ac:dyDescent="0.25">
      <c r="A39" s="9"/>
      <c r="B39" s="13"/>
      <c r="C39" s="11"/>
      <c r="D39" s="6"/>
      <c r="E39" s="24"/>
      <c r="F39" s="38"/>
      <c r="G39" s="24"/>
      <c r="I39" s="16"/>
    </row>
    <row r="40" spans="1:10" ht="15.75" thickBot="1" x14ac:dyDescent="0.3">
      <c r="A40" s="9" t="s">
        <v>32</v>
      </c>
      <c r="B40" s="13"/>
      <c r="C40" s="11"/>
      <c r="D40" s="14" t="s">
        <v>8</v>
      </c>
      <c r="E40" s="39">
        <f>+E25+E31+E36</f>
        <v>9430.7999999999993</v>
      </c>
      <c r="F40" s="14" t="s">
        <v>8</v>
      </c>
      <c r="G40" s="39">
        <f>+G25+G31+G36</f>
        <v>13855.699999999999</v>
      </c>
      <c r="I40" s="16"/>
      <c r="J40" s="16"/>
    </row>
    <row r="41" spans="1:10" ht="15" customHeight="1" thickTop="1" x14ac:dyDescent="0.25">
      <c r="A41" s="9"/>
      <c r="B41" s="13"/>
      <c r="C41" s="11"/>
      <c r="D41" s="6"/>
      <c r="E41" s="24"/>
      <c r="F41" s="38"/>
      <c r="G41" s="24"/>
      <c r="I41" s="16"/>
    </row>
    <row r="42" spans="1:10" ht="13.15" customHeight="1" x14ac:dyDescent="0.25">
      <c r="A42" s="9" t="s">
        <v>33</v>
      </c>
      <c r="B42" s="13"/>
      <c r="C42" s="11"/>
      <c r="D42" s="14" t="s">
        <v>8</v>
      </c>
      <c r="E42" s="26">
        <f>+E43+E44</f>
        <v>10299.700000000001</v>
      </c>
      <c r="F42" s="14" t="s">
        <v>8</v>
      </c>
      <c r="G42" s="26">
        <f>+G43+G44</f>
        <v>3546.5</v>
      </c>
      <c r="I42" s="16"/>
    </row>
    <row r="43" spans="1:10" ht="13.15" customHeight="1" x14ac:dyDescent="0.25">
      <c r="A43" s="17" t="s">
        <v>34</v>
      </c>
      <c r="B43" s="18"/>
      <c r="C43" s="23"/>
      <c r="D43" s="8"/>
      <c r="E43" s="19">
        <v>7750.7</v>
      </c>
      <c r="F43" s="28"/>
      <c r="G43" s="19">
        <v>3419.8</v>
      </c>
      <c r="I43" s="16"/>
    </row>
    <row r="44" spans="1:10" ht="16.5" customHeight="1" x14ac:dyDescent="0.25">
      <c r="A44" s="17" t="s">
        <v>35</v>
      </c>
      <c r="B44" s="40"/>
      <c r="C44" s="23"/>
      <c r="D44" s="8"/>
      <c r="E44" s="22">
        <v>2549</v>
      </c>
      <c r="F44" s="41"/>
      <c r="G44" s="22">
        <v>126.7</v>
      </c>
      <c r="I44" s="16"/>
    </row>
    <row r="45" spans="1:10" ht="6.75" customHeight="1" x14ac:dyDescent="0.25">
      <c r="A45" s="17"/>
      <c r="B45" s="18"/>
      <c r="C45" s="23"/>
      <c r="D45" s="3"/>
      <c r="E45" s="30"/>
      <c r="F45" s="3"/>
      <c r="G45" s="30"/>
      <c r="I45" s="16"/>
    </row>
    <row r="46" spans="1:10" ht="13.15" customHeight="1" thickBot="1" x14ac:dyDescent="0.3">
      <c r="A46" s="9" t="s">
        <v>36</v>
      </c>
      <c r="B46" s="13"/>
      <c r="C46" s="11"/>
      <c r="D46" s="14" t="s">
        <v>8</v>
      </c>
      <c r="E46" s="39">
        <f>+E42+E40</f>
        <v>19730.5</v>
      </c>
      <c r="F46" s="14" t="s">
        <v>8</v>
      </c>
      <c r="G46" s="39">
        <f>+G42+G40</f>
        <v>17402.199999999997</v>
      </c>
      <c r="I46" s="16"/>
      <c r="J46" s="16"/>
    </row>
    <row r="47" spans="1:10" ht="11.25" customHeight="1" thickTop="1" x14ac:dyDescent="0.25">
      <c r="A47" s="32"/>
      <c r="B47" s="18"/>
      <c r="C47" s="23"/>
      <c r="D47" s="8"/>
      <c r="E47" s="42"/>
      <c r="F47" s="8"/>
      <c r="G47" s="43"/>
    </row>
    <row r="48" spans="1:10" x14ac:dyDescent="0.25">
      <c r="A48" s="44" t="s">
        <v>37</v>
      </c>
      <c r="B48" s="45"/>
      <c r="C48" s="23"/>
      <c r="D48" s="8"/>
      <c r="E48" s="46"/>
      <c r="F48" s="8"/>
      <c r="G48" s="12"/>
    </row>
    <row r="49" spans="1:7" ht="9" customHeight="1" x14ac:dyDescent="0.25">
      <c r="A49" s="12"/>
      <c r="B49" s="12"/>
      <c r="C49" s="23"/>
      <c r="D49" s="8"/>
      <c r="E49" s="46"/>
      <c r="F49" s="46"/>
      <c r="G49" s="46"/>
    </row>
    <row r="50" spans="1:7" s="51" customFormat="1" ht="14.45" customHeight="1" x14ac:dyDescent="0.25">
      <c r="A50" s="17" t="s">
        <v>38</v>
      </c>
      <c r="B50" s="47"/>
      <c r="C50" s="48"/>
      <c r="D50" s="49"/>
      <c r="E50" s="50"/>
      <c r="F50" s="49"/>
      <c r="G50" s="50"/>
    </row>
    <row r="51" spans="1:7" s="51" customFormat="1" ht="14.45" customHeight="1" x14ac:dyDescent="0.25">
      <c r="A51" s="52"/>
      <c r="B51" s="53"/>
      <c r="C51" s="54"/>
      <c r="D51" s="55"/>
      <c r="E51" s="56"/>
      <c r="F51" s="55"/>
      <c r="G51" s="56"/>
    </row>
    <row r="52" spans="1:7" s="51" customFormat="1" ht="10.15" customHeight="1" x14ac:dyDescent="0.25">
      <c r="A52" s="52"/>
      <c r="B52" s="53"/>
      <c r="C52" s="54"/>
      <c r="D52" s="55"/>
      <c r="E52" s="56"/>
      <c r="F52" s="55"/>
      <c r="G52" s="56"/>
    </row>
    <row r="53" spans="1:7" s="51" customFormat="1" ht="14.45" customHeight="1" x14ac:dyDescent="0.25">
      <c r="A53" s="52"/>
      <c r="B53" s="53"/>
      <c r="C53" s="54"/>
      <c r="D53" s="55"/>
      <c r="E53" s="56"/>
      <c r="F53" s="55"/>
      <c r="G53" s="56"/>
    </row>
    <row r="54" spans="1:7" x14ac:dyDescent="0.25">
      <c r="A54" s="57"/>
      <c r="B54" s="57"/>
      <c r="C54" s="58"/>
      <c r="D54" s="59"/>
      <c r="E54" s="59"/>
      <c r="F54" s="60"/>
      <c r="G54" s="59"/>
    </row>
    <row r="55" spans="1:7" x14ac:dyDescent="0.25">
      <c r="A55" s="61"/>
      <c r="B55" s="61"/>
      <c r="C55" s="62"/>
      <c r="D55" s="62"/>
      <c r="E55" s="57"/>
      <c r="F55" s="60"/>
      <c r="G55" s="57"/>
    </row>
    <row r="56" spans="1:7" x14ac:dyDescent="0.25">
      <c r="A56" s="61"/>
      <c r="B56" s="61"/>
      <c r="C56" s="62"/>
      <c r="D56" s="62"/>
      <c r="E56" s="57"/>
      <c r="F56" s="60"/>
      <c r="G56" s="57"/>
    </row>
    <row r="57" spans="1:7" x14ac:dyDescent="0.25">
      <c r="A57" s="61"/>
      <c r="B57" s="61"/>
      <c r="C57" s="62"/>
      <c r="D57" s="62"/>
      <c r="E57" s="57"/>
      <c r="F57" s="60"/>
      <c r="G57" s="57"/>
    </row>
    <row r="58" spans="1:7" x14ac:dyDescent="0.25">
      <c r="A58" s="57"/>
      <c r="B58" s="57"/>
      <c r="C58" s="59"/>
      <c r="D58" s="59"/>
      <c r="E58" s="59"/>
      <c r="F58" s="60"/>
      <c r="G58" s="59"/>
    </row>
    <row r="59" spans="1:7" x14ac:dyDescent="0.25">
      <c r="A59" s="57"/>
      <c r="B59" s="57"/>
      <c r="C59" s="63"/>
      <c r="D59" s="59"/>
      <c r="E59" s="59"/>
      <c r="F59" s="60"/>
      <c r="G59" s="59"/>
    </row>
    <row r="60" spans="1:7" x14ac:dyDescent="0.25">
      <c r="A60" s="57"/>
      <c r="B60" s="57"/>
      <c r="C60" s="59"/>
      <c r="D60" s="59"/>
      <c r="E60" s="59"/>
      <c r="F60" s="60"/>
      <c r="G60" s="59"/>
    </row>
    <row r="61" spans="1:7" x14ac:dyDescent="0.25">
      <c r="A61" s="63"/>
      <c r="B61" s="63"/>
      <c r="C61" s="60"/>
      <c r="D61" s="60"/>
      <c r="E61" s="63"/>
      <c r="F61" s="60"/>
      <c r="G61" s="63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AC65-D5CC-4E5A-85B9-1FC14EAEF6AC}">
  <dimension ref="A1:J57"/>
  <sheetViews>
    <sheetView showGridLines="0" tabSelected="1" topLeftCell="A28" workbookViewId="0">
      <selection activeCell="I38" sqref="I38"/>
    </sheetView>
  </sheetViews>
  <sheetFormatPr baseColWidth="10" defaultColWidth="11.42578125" defaultRowHeight="15" x14ac:dyDescent="0.25"/>
  <cols>
    <col min="1" max="1" width="65.140625" style="65" bestFit="1" customWidth="1"/>
    <col min="2" max="2" width="1.85546875" style="65" customWidth="1"/>
    <col min="3" max="3" width="6.5703125" style="108" customWidth="1"/>
    <col min="4" max="4" width="4.42578125" style="108" customWidth="1"/>
    <col min="5" max="5" width="12.85546875" style="65" bestFit="1" customWidth="1"/>
    <col min="6" max="6" width="3.5703125" style="108" customWidth="1"/>
    <col min="7" max="7" width="10.140625" style="65" customWidth="1"/>
    <col min="8" max="8" width="11.42578125" style="65"/>
    <col min="9" max="9" width="21.5703125" style="65" customWidth="1"/>
    <col min="10" max="10" width="21.28515625" style="65" bestFit="1" customWidth="1"/>
    <col min="11" max="16384" width="11.42578125" style="65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">
      <c r="A2" s="66" t="s">
        <v>39</v>
      </c>
      <c r="B2" s="66"/>
      <c r="C2" s="66"/>
      <c r="D2" s="66"/>
      <c r="E2" s="66"/>
      <c r="F2" s="66"/>
      <c r="G2" s="66"/>
    </row>
    <row r="3" spans="1:9" x14ac:dyDescent="0.25">
      <c r="A3" s="1" t="s">
        <v>40</v>
      </c>
      <c r="B3" s="1"/>
      <c r="C3" s="1"/>
      <c r="D3" s="1"/>
      <c r="E3" s="1"/>
      <c r="F3" s="1"/>
      <c r="G3" s="1"/>
    </row>
    <row r="4" spans="1:9" x14ac:dyDescent="0.25">
      <c r="A4" s="67" t="s">
        <v>3</v>
      </c>
      <c r="B4" s="67"/>
      <c r="C4" s="67"/>
      <c r="D4" s="67"/>
      <c r="E4" s="67"/>
      <c r="F4" s="67"/>
      <c r="G4" s="67"/>
    </row>
    <row r="5" spans="1:9" x14ac:dyDescent="0.25">
      <c r="A5" s="68"/>
      <c r="B5" s="68"/>
      <c r="C5" s="69"/>
      <c r="D5" s="69"/>
      <c r="E5" s="68"/>
      <c r="F5" s="69"/>
      <c r="G5" s="68"/>
    </row>
    <row r="6" spans="1:9" s="70" customFormat="1" ht="15.75" customHeight="1" x14ac:dyDescent="0.25">
      <c r="A6" s="5" t="s">
        <v>4</v>
      </c>
      <c r="B6" s="6"/>
      <c r="C6" s="7" t="s">
        <v>5</v>
      </c>
      <c r="D6" s="6"/>
      <c r="E6" s="7">
        <v>2022</v>
      </c>
      <c r="F6" s="6"/>
      <c r="G6" s="7">
        <v>2021</v>
      </c>
    </row>
    <row r="7" spans="1:9" s="70" customFormat="1" ht="12.75" customHeight="1" x14ac:dyDescent="0.25">
      <c r="A7" s="12"/>
      <c r="B7" s="12"/>
      <c r="C7" s="8"/>
      <c r="D7" s="8"/>
      <c r="E7" s="12"/>
      <c r="F7" s="8"/>
      <c r="G7" s="44"/>
    </row>
    <row r="8" spans="1:9" s="70" customFormat="1" x14ac:dyDescent="0.25">
      <c r="A8" s="9" t="s">
        <v>41</v>
      </c>
      <c r="B8" s="71"/>
      <c r="C8" s="6"/>
      <c r="D8" s="72" t="s">
        <v>8</v>
      </c>
      <c r="E8" s="26">
        <f>SUM(E9:E13)</f>
        <v>29706.400000000001</v>
      </c>
      <c r="F8" s="72" t="s">
        <v>8</v>
      </c>
      <c r="G8" s="26">
        <f>SUM(G9:G13)</f>
        <v>26008.9</v>
      </c>
      <c r="I8" s="73"/>
    </row>
    <row r="9" spans="1:9" s="70" customFormat="1" x14ac:dyDescent="0.25">
      <c r="A9" s="17" t="s">
        <v>42</v>
      </c>
      <c r="B9" s="32"/>
      <c r="C9" s="8"/>
      <c r="D9" s="8"/>
      <c r="E9" s="19">
        <v>21200.9</v>
      </c>
      <c r="F9" s="74"/>
      <c r="G9" s="19">
        <f>21042.8-415.1</f>
        <v>20627.7</v>
      </c>
      <c r="I9" s="73"/>
    </row>
    <row r="10" spans="1:9" s="70" customFormat="1" x14ac:dyDescent="0.25">
      <c r="A10" s="17" t="s">
        <v>43</v>
      </c>
      <c r="B10" s="32"/>
      <c r="C10" s="8"/>
      <c r="D10" s="8"/>
      <c r="E10" s="19">
        <v>4316.2</v>
      </c>
      <c r="F10" s="74"/>
      <c r="G10" s="19">
        <v>1016.8</v>
      </c>
      <c r="I10" s="73"/>
    </row>
    <row r="11" spans="1:9" s="70" customFormat="1" x14ac:dyDescent="0.25">
      <c r="A11" s="17" t="s">
        <v>44</v>
      </c>
      <c r="B11" s="32"/>
      <c r="C11" s="8"/>
      <c r="D11" s="8"/>
      <c r="E11" s="19">
        <v>2971.3</v>
      </c>
      <c r="F11" s="35"/>
      <c r="G11" s="19">
        <v>2950.3</v>
      </c>
      <c r="I11" s="73"/>
    </row>
    <row r="12" spans="1:9" s="70" customFormat="1" x14ac:dyDescent="0.25">
      <c r="A12" s="17" t="s">
        <v>45</v>
      </c>
      <c r="B12" s="32"/>
      <c r="C12" s="8"/>
      <c r="D12" s="8"/>
      <c r="E12" s="19">
        <v>740.2</v>
      </c>
      <c r="F12" s="35"/>
      <c r="G12" s="19">
        <v>1156.7</v>
      </c>
      <c r="I12" s="73"/>
    </row>
    <row r="13" spans="1:9" s="70" customFormat="1" x14ac:dyDescent="0.25">
      <c r="A13" s="17" t="s">
        <v>46</v>
      </c>
      <c r="B13" s="32"/>
      <c r="C13" s="8"/>
      <c r="D13" s="8"/>
      <c r="E13" s="22">
        <v>477.8</v>
      </c>
      <c r="F13" s="74"/>
      <c r="G13" s="22">
        <v>257.39999999999998</v>
      </c>
      <c r="I13" s="73"/>
    </row>
    <row r="14" spans="1:9" s="70" customFormat="1" x14ac:dyDescent="0.25">
      <c r="A14" s="17"/>
      <c r="B14" s="32"/>
      <c r="C14" s="8"/>
      <c r="D14" s="8"/>
      <c r="E14" s="19"/>
      <c r="F14" s="28"/>
      <c r="G14" s="19"/>
      <c r="I14" s="73"/>
    </row>
    <row r="15" spans="1:9" s="70" customFormat="1" x14ac:dyDescent="0.25">
      <c r="A15" s="9" t="s">
        <v>47</v>
      </c>
      <c r="B15" s="71"/>
      <c r="C15" s="6"/>
      <c r="D15" s="72" t="s">
        <v>8</v>
      </c>
      <c r="E15" s="26">
        <f>SUM(E16:E19)</f>
        <v>25243.800000000003</v>
      </c>
      <c r="F15" s="72" t="s">
        <v>8</v>
      </c>
      <c r="G15" s="26">
        <f>SUM(G16:G19)</f>
        <v>25019.4</v>
      </c>
      <c r="I15" s="73"/>
    </row>
    <row r="16" spans="1:9" s="70" customFormat="1" ht="15.75" customHeight="1" x14ac:dyDescent="0.25">
      <c r="A16" s="17" t="s">
        <v>48</v>
      </c>
      <c r="B16" s="32"/>
      <c r="C16" s="8"/>
      <c r="D16" s="8"/>
      <c r="E16" s="19">
        <v>11203.6</v>
      </c>
      <c r="F16" s="8"/>
      <c r="G16" s="19">
        <v>11742.2</v>
      </c>
      <c r="I16" s="73"/>
    </row>
    <row r="17" spans="1:10" s="70" customFormat="1" x14ac:dyDescent="0.25">
      <c r="A17" s="17" t="s">
        <v>49</v>
      </c>
      <c r="B17" s="32"/>
      <c r="C17" s="8"/>
      <c r="D17" s="8"/>
      <c r="E17" s="19">
        <v>3672.6</v>
      </c>
      <c r="F17" s="74"/>
      <c r="G17" s="19">
        <v>4205.1000000000004</v>
      </c>
      <c r="I17" s="73"/>
    </row>
    <row r="18" spans="1:10" s="70" customFormat="1" x14ac:dyDescent="0.25">
      <c r="A18" s="17" t="s">
        <v>50</v>
      </c>
      <c r="B18" s="32"/>
      <c r="C18" s="8"/>
      <c r="D18" s="8"/>
      <c r="E18" s="19">
        <v>4779.7</v>
      </c>
      <c r="F18" s="74"/>
      <c r="G18" s="19">
        <v>4345.2</v>
      </c>
      <c r="I18" s="73"/>
    </row>
    <row r="19" spans="1:10" s="70" customFormat="1" x14ac:dyDescent="0.25">
      <c r="A19" s="17" t="s">
        <v>51</v>
      </c>
      <c r="B19" s="32"/>
      <c r="C19" s="8"/>
      <c r="D19" s="8"/>
      <c r="E19" s="22">
        <v>5587.9</v>
      </c>
      <c r="F19" s="74"/>
      <c r="G19" s="22">
        <v>4726.8999999999996</v>
      </c>
      <c r="I19" s="73"/>
    </row>
    <row r="20" spans="1:10" s="70" customFormat="1" x14ac:dyDescent="0.25">
      <c r="A20" s="17"/>
      <c r="B20" s="32"/>
      <c r="C20" s="8"/>
      <c r="D20" s="12"/>
      <c r="E20" s="19"/>
      <c r="F20" s="12"/>
      <c r="G20" s="19"/>
      <c r="I20" s="73"/>
    </row>
    <row r="21" spans="1:10" s="77" customFormat="1" x14ac:dyDescent="0.25">
      <c r="A21" s="75" t="s">
        <v>52</v>
      </c>
      <c r="B21" s="76"/>
      <c r="C21" s="72"/>
      <c r="D21" s="72" t="s">
        <v>8</v>
      </c>
      <c r="E21" s="15">
        <v>16.100000000000001</v>
      </c>
      <c r="F21" s="72" t="s">
        <v>8</v>
      </c>
      <c r="G21" s="15">
        <v>10</v>
      </c>
      <c r="I21" s="73"/>
    </row>
    <row r="22" spans="1:10" s="70" customFormat="1" x14ac:dyDescent="0.25">
      <c r="A22" s="17"/>
      <c r="B22" s="32"/>
      <c r="C22" s="8"/>
      <c r="D22" s="8"/>
      <c r="E22" s="31"/>
      <c r="F22" s="38"/>
      <c r="G22" s="31"/>
      <c r="I22" s="73"/>
    </row>
    <row r="23" spans="1:10" s="78" customFormat="1" ht="15.75" x14ac:dyDescent="0.25">
      <c r="A23" s="9" t="s">
        <v>53</v>
      </c>
      <c r="B23" s="71"/>
      <c r="C23" s="6"/>
      <c r="D23" s="72" t="s">
        <v>8</v>
      </c>
      <c r="E23" s="26">
        <f>+E8-E15-E21</f>
        <v>4446.4999999999982</v>
      </c>
      <c r="F23" s="72" t="s">
        <v>8</v>
      </c>
      <c r="G23" s="26">
        <f>+G8-G15-G21</f>
        <v>979.5</v>
      </c>
      <c r="I23" s="73"/>
    </row>
    <row r="24" spans="1:10" s="70" customFormat="1" x14ac:dyDescent="0.25">
      <c r="A24" s="17"/>
      <c r="B24" s="32"/>
      <c r="C24" s="8"/>
      <c r="D24" s="8"/>
      <c r="E24" s="79"/>
      <c r="F24" s="80"/>
      <c r="G24" s="79"/>
      <c r="I24" s="73"/>
    </row>
    <row r="25" spans="1:10" s="70" customFormat="1" x14ac:dyDescent="0.25">
      <c r="A25" s="9" t="s">
        <v>54</v>
      </c>
      <c r="B25" s="71"/>
      <c r="C25" s="6"/>
      <c r="D25" s="72" t="s">
        <v>8</v>
      </c>
      <c r="E25" s="26">
        <f>+E26+E27</f>
        <v>1058.3000000000002</v>
      </c>
      <c r="F25" s="72" t="s">
        <v>8</v>
      </c>
      <c r="G25" s="26">
        <f>+G26+G27</f>
        <v>855.1</v>
      </c>
      <c r="I25" s="73"/>
    </row>
    <row r="26" spans="1:10" s="77" customFormat="1" x14ac:dyDescent="0.25">
      <c r="A26" s="21" t="s">
        <v>55</v>
      </c>
      <c r="B26" s="81"/>
      <c r="C26" s="82"/>
      <c r="D26" s="82"/>
      <c r="E26" s="19">
        <v>17.899999999999999</v>
      </c>
      <c r="F26" s="82"/>
      <c r="G26" s="19">
        <v>17.2</v>
      </c>
      <c r="I26" s="73"/>
    </row>
    <row r="27" spans="1:10" s="70" customFormat="1" x14ac:dyDescent="0.25">
      <c r="A27" s="17" t="s">
        <v>56</v>
      </c>
      <c r="B27" s="32"/>
      <c r="C27" s="8">
        <v>16</v>
      </c>
      <c r="D27" s="8"/>
      <c r="E27" s="22">
        <v>1040.4000000000001</v>
      </c>
      <c r="F27" s="28"/>
      <c r="G27" s="22">
        <v>837.9</v>
      </c>
      <c r="I27" s="73"/>
    </row>
    <row r="28" spans="1:10" s="70" customFormat="1" ht="5.25" customHeight="1" x14ac:dyDescent="0.25">
      <c r="A28" s="17"/>
      <c r="B28" s="32"/>
      <c r="C28" s="8"/>
      <c r="D28" s="8"/>
      <c r="E28" s="19"/>
      <c r="F28" s="83"/>
      <c r="G28" s="19"/>
      <c r="I28" s="73"/>
    </row>
    <row r="29" spans="1:10" s="70" customFormat="1" x14ac:dyDescent="0.25">
      <c r="A29" s="9" t="s">
        <v>57</v>
      </c>
      <c r="B29" s="71"/>
      <c r="C29" s="6"/>
      <c r="D29" s="72" t="s">
        <v>8</v>
      </c>
      <c r="E29" s="79">
        <f>+E23-E25</f>
        <v>3388.199999999998</v>
      </c>
      <c r="F29" s="72" t="s">
        <v>8</v>
      </c>
      <c r="G29" s="79">
        <f>+G23-G25</f>
        <v>124.39999999999998</v>
      </c>
      <c r="I29" s="73"/>
    </row>
    <row r="30" spans="1:10" s="70" customFormat="1" ht="6.75" customHeight="1" x14ac:dyDescent="0.25">
      <c r="A30" s="17"/>
      <c r="B30" s="32"/>
      <c r="C30" s="8"/>
      <c r="D30" s="8"/>
      <c r="E30" s="84"/>
      <c r="F30" s="85"/>
      <c r="G30" s="84"/>
      <c r="I30" s="73"/>
    </row>
    <row r="31" spans="1:10" s="77" customFormat="1" x14ac:dyDescent="0.25">
      <c r="A31" s="75" t="s">
        <v>58</v>
      </c>
      <c r="B31" s="81"/>
      <c r="C31" s="82"/>
      <c r="D31" s="72" t="s">
        <v>8</v>
      </c>
      <c r="E31" s="86">
        <v>-48.2</v>
      </c>
      <c r="F31" s="72" t="s">
        <v>8</v>
      </c>
      <c r="G31" s="26">
        <f>55.2-35.5</f>
        <v>19.700000000000003</v>
      </c>
      <c r="I31" s="73"/>
    </row>
    <row r="32" spans="1:10" s="70" customFormat="1" ht="6" customHeight="1" x14ac:dyDescent="0.25">
      <c r="A32" s="17"/>
      <c r="B32" s="32"/>
      <c r="C32" s="8"/>
      <c r="D32" s="12"/>
      <c r="E32" s="84"/>
      <c r="F32" s="8"/>
      <c r="G32" s="84"/>
      <c r="I32" s="73"/>
      <c r="J32" s="87"/>
    </row>
    <row r="33" spans="1:10" s="70" customFormat="1" x14ac:dyDescent="0.25">
      <c r="A33" s="9" t="s">
        <v>59</v>
      </c>
      <c r="B33" s="71"/>
      <c r="C33" s="6"/>
      <c r="D33" s="72" t="s">
        <v>8</v>
      </c>
      <c r="E33" s="79">
        <f>+E29+E31</f>
        <v>3339.9999999999982</v>
      </c>
      <c r="F33" s="88" t="s">
        <v>8</v>
      </c>
      <c r="G33" s="79">
        <f>+G29+G31</f>
        <v>144.09999999999997</v>
      </c>
      <c r="I33" s="73"/>
    </row>
    <row r="34" spans="1:10" s="70" customFormat="1" ht="8.25" customHeight="1" x14ac:dyDescent="0.25">
      <c r="A34" s="9"/>
      <c r="B34" s="71"/>
      <c r="C34" s="6"/>
      <c r="D34" s="6"/>
      <c r="E34" s="89"/>
      <c r="F34" s="85"/>
      <c r="G34" s="89"/>
      <c r="I34" s="73"/>
    </row>
    <row r="35" spans="1:10" s="70" customFormat="1" x14ac:dyDescent="0.25">
      <c r="A35" s="17" t="s">
        <v>60</v>
      </c>
      <c r="B35" s="32"/>
      <c r="C35" s="8"/>
      <c r="D35" s="8"/>
      <c r="E35" s="90">
        <v>-233.8</v>
      </c>
      <c r="F35" s="85"/>
      <c r="G35" s="90">
        <v>-10.1</v>
      </c>
      <c r="I35" s="73"/>
    </row>
    <row r="36" spans="1:10" s="70" customFormat="1" x14ac:dyDescent="0.25">
      <c r="A36" s="17" t="s">
        <v>61</v>
      </c>
      <c r="B36" s="32"/>
      <c r="C36" s="8">
        <v>16</v>
      </c>
      <c r="D36" s="8"/>
      <c r="E36" s="91">
        <v>-917.6</v>
      </c>
      <c r="F36" s="85"/>
      <c r="G36" s="91">
        <v>-21</v>
      </c>
      <c r="I36" s="73"/>
    </row>
    <row r="37" spans="1:10" s="70" customFormat="1" ht="7.5" customHeight="1" x14ac:dyDescent="0.25">
      <c r="A37" s="17"/>
      <c r="B37" s="32"/>
      <c r="C37" s="8"/>
      <c r="D37" s="8"/>
      <c r="E37" s="84"/>
      <c r="F37" s="85"/>
      <c r="G37" s="84"/>
      <c r="I37" s="73"/>
    </row>
    <row r="38" spans="1:10" s="70" customFormat="1" ht="15.75" thickBot="1" x14ac:dyDescent="0.3">
      <c r="A38" s="9" t="s">
        <v>62</v>
      </c>
      <c r="B38" s="71"/>
      <c r="C38" s="6"/>
      <c r="D38" s="72" t="s">
        <v>8</v>
      </c>
      <c r="E38" s="39">
        <f>+E33+E35+E36</f>
        <v>2188.5999999999981</v>
      </c>
      <c r="F38" s="72" t="s">
        <v>8</v>
      </c>
      <c r="G38" s="39">
        <f>+G33+G35+G36</f>
        <v>112.99999999999997</v>
      </c>
      <c r="I38" s="73"/>
      <c r="J38" s="92"/>
    </row>
    <row r="39" spans="1:10" s="70" customFormat="1" ht="15.75" thickTop="1" x14ac:dyDescent="0.25">
      <c r="A39" s="12"/>
      <c r="B39" s="12"/>
      <c r="C39" s="8"/>
      <c r="D39" s="8"/>
      <c r="E39" s="42"/>
      <c r="F39" s="8"/>
      <c r="G39" s="12"/>
      <c r="I39" s="73"/>
    </row>
    <row r="40" spans="1:10" s="70" customFormat="1" x14ac:dyDescent="0.2">
      <c r="A40" s="93" t="s">
        <v>63</v>
      </c>
      <c r="B40" s="94"/>
      <c r="C40" s="8"/>
      <c r="D40" s="8"/>
      <c r="E40" s="42"/>
      <c r="F40" s="8"/>
      <c r="G40" s="12"/>
    </row>
    <row r="41" spans="1:10" s="70" customFormat="1" x14ac:dyDescent="0.25">
      <c r="A41" s="95"/>
      <c r="B41" s="95"/>
      <c r="C41" s="95"/>
      <c r="D41" s="95"/>
      <c r="E41" s="96"/>
      <c r="F41" s="97"/>
      <c r="G41" s="12"/>
    </row>
    <row r="42" spans="1:10" s="101" customFormat="1" ht="19.5" customHeight="1" x14ac:dyDescent="0.25">
      <c r="A42" s="17" t="s">
        <v>38</v>
      </c>
      <c r="B42" s="98"/>
      <c r="C42" s="98"/>
      <c r="D42" s="98"/>
      <c r="E42" s="99"/>
      <c r="F42" s="100"/>
      <c r="G42" s="47"/>
    </row>
    <row r="43" spans="1:10" s="70" customFormat="1" x14ac:dyDescent="0.2">
      <c r="A43" s="102"/>
      <c r="B43" s="102"/>
      <c r="C43" s="103"/>
      <c r="D43" s="103"/>
      <c r="E43" s="103"/>
      <c r="F43" s="104"/>
      <c r="G43" s="103"/>
    </row>
    <row r="44" spans="1:10" s="70" customFormat="1" x14ac:dyDescent="0.2">
      <c r="A44" s="102"/>
      <c r="B44" s="102"/>
      <c r="C44" s="103"/>
      <c r="D44" s="103"/>
      <c r="E44" s="103"/>
      <c r="F44" s="104"/>
      <c r="G44" s="103"/>
    </row>
    <row r="45" spans="1:10" s="70" customFormat="1" x14ac:dyDescent="0.2">
      <c r="A45" s="105"/>
      <c r="B45" s="105"/>
      <c r="C45" s="106"/>
      <c r="D45" s="106"/>
      <c r="E45" s="102"/>
      <c r="F45" s="104"/>
      <c r="G45" s="102"/>
    </row>
    <row r="46" spans="1:10" s="70" customFormat="1" x14ac:dyDescent="0.2">
      <c r="A46" s="105"/>
      <c r="B46" s="105"/>
      <c r="C46" s="106"/>
      <c r="D46" s="106"/>
      <c r="E46" s="102"/>
      <c r="F46" s="104"/>
      <c r="G46" s="102"/>
    </row>
    <row r="47" spans="1:10" s="70" customFormat="1" x14ac:dyDescent="0.2">
      <c r="A47" s="105"/>
      <c r="B47" s="105"/>
      <c r="C47" s="106"/>
      <c r="D47" s="106"/>
      <c r="E47" s="102"/>
      <c r="F47" s="104"/>
      <c r="G47" s="102"/>
    </row>
    <row r="48" spans="1:10" x14ac:dyDescent="0.2">
      <c r="A48" s="102"/>
      <c r="B48" s="102"/>
      <c r="C48" s="103"/>
      <c r="D48" s="103"/>
      <c r="E48" s="103"/>
      <c r="F48" s="104"/>
      <c r="G48" s="103"/>
    </row>
    <row r="49" spans="1:7" x14ac:dyDescent="0.2">
      <c r="A49" s="102"/>
      <c r="B49" s="102"/>
      <c r="C49" s="70"/>
      <c r="D49" s="103"/>
      <c r="E49" s="103"/>
      <c r="F49" s="104"/>
      <c r="G49" s="103"/>
    </row>
    <row r="50" spans="1:7" x14ac:dyDescent="0.2">
      <c r="A50" s="102"/>
      <c r="B50" s="102"/>
      <c r="C50" s="103"/>
      <c r="D50" s="103"/>
      <c r="E50" s="103"/>
      <c r="F50" s="104"/>
      <c r="G50" s="103"/>
    </row>
    <row r="51" spans="1:7" x14ac:dyDescent="0.25">
      <c r="A51" s="107"/>
      <c r="B51" s="107"/>
      <c r="C51" s="107"/>
      <c r="D51" s="107"/>
      <c r="E51" s="107"/>
      <c r="F51" s="107"/>
      <c r="G51" s="107"/>
    </row>
    <row r="52" spans="1:7" x14ac:dyDescent="0.25">
      <c r="A52" s="107"/>
      <c r="B52" s="107"/>
      <c r="C52" s="107"/>
      <c r="D52" s="107"/>
      <c r="E52" s="107"/>
      <c r="F52" s="107"/>
      <c r="G52" s="107"/>
    </row>
    <row r="53" spans="1:7" x14ac:dyDescent="0.25">
      <c r="A53" s="107"/>
      <c r="B53" s="107"/>
      <c r="C53" s="107"/>
      <c r="D53" s="107"/>
      <c r="E53" s="107"/>
      <c r="F53" s="107"/>
      <c r="G53" s="107"/>
    </row>
    <row r="54" spans="1:7" x14ac:dyDescent="0.25">
      <c r="A54" s="107"/>
      <c r="B54" s="107"/>
      <c r="C54" s="107"/>
      <c r="D54" s="107"/>
      <c r="E54" s="107"/>
      <c r="F54" s="107"/>
      <c r="G54" s="107"/>
    </row>
    <row r="55" spans="1:7" x14ac:dyDescent="0.25">
      <c r="A55" s="107"/>
      <c r="B55" s="107"/>
      <c r="C55" s="107"/>
      <c r="D55" s="107"/>
      <c r="E55" s="107"/>
      <c r="F55" s="107"/>
      <c r="G55" s="107"/>
    </row>
    <row r="56" spans="1:7" x14ac:dyDescent="0.25">
      <c r="A56" s="107"/>
      <c r="B56" s="107"/>
      <c r="C56" s="107"/>
      <c r="D56" s="107"/>
      <c r="E56" s="107"/>
      <c r="F56" s="107"/>
      <c r="G56" s="107"/>
    </row>
    <row r="57" spans="1:7" x14ac:dyDescent="0.25">
      <c r="A57" s="107"/>
      <c r="B57" s="107"/>
      <c r="C57" s="107"/>
      <c r="D57" s="107"/>
      <c r="E57" s="107"/>
      <c r="F57" s="107"/>
      <c r="G57" s="107"/>
    </row>
  </sheetData>
  <mergeCells count="11">
    <mergeCell ref="A53:G53"/>
    <mergeCell ref="A54:G54"/>
    <mergeCell ref="A55:G55"/>
    <mergeCell ref="A56:G56"/>
    <mergeCell ref="A57:G57"/>
    <mergeCell ref="A1:G1"/>
    <mergeCell ref="A2:G2"/>
    <mergeCell ref="A3:G3"/>
    <mergeCell ref="A4:G4"/>
    <mergeCell ref="A51:G51"/>
    <mergeCell ref="A52:G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Roberto Grijalva Zeceña</dc:creator>
  <cp:lastModifiedBy>Douglas Roberto Grijalva Zeceña</cp:lastModifiedBy>
  <dcterms:created xsi:type="dcterms:W3CDTF">2015-06-05T18:19:34Z</dcterms:created>
  <dcterms:modified xsi:type="dcterms:W3CDTF">2023-02-20T17:21:24Z</dcterms:modified>
</cp:coreProperties>
</file>