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B85FDEA1-DB60-49D6-A249-7EA4E522B499}" xr6:coauthVersionLast="47" xr6:coauthVersionMax="47" xr10:uidLastSave="{00000000-0000-0000-0000-000000000000}"/>
  <bookViews>
    <workbookView xWindow="-110" yWindow="-110" windowWidth="19420" windowHeight="10420" activeTab="1" xr2:uid="{447BC992-12C0-44F3-A45F-E7021ED59C82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40" i="2" s="1"/>
  <c r="D42" i="2" s="1"/>
  <c r="D44" i="2" s="1"/>
  <c r="C37" i="2"/>
  <c r="C40" i="2" s="1"/>
  <c r="C42" i="2" s="1"/>
  <c r="C44" i="2" s="1"/>
  <c r="D35" i="2"/>
  <c r="C35" i="2"/>
  <c r="D28" i="2"/>
  <c r="C28" i="2"/>
  <c r="D23" i="2"/>
  <c r="C23" i="2"/>
  <c r="D17" i="2"/>
  <c r="C17" i="2"/>
  <c r="D16" i="2"/>
  <c r="C16" i="2"/>
  <c r="D10" i="2"/>
  <c r="C10" i="2"/>
  <c r="D42" i="1"/>
  <c r="C42" i="1"/>
  <c r="D33" i="1"/>
  <c r="C33" i="1"/>
  <c r="D29" i="1"/>
  <c r="D34" i="1" s="1"/>
  <c r="D43" i="1" s="1"/>
  <c r="C29" i="1"/>
  <c r="C34" i="1" s="1"/>
  <c r="D21" i="1"/>
  <c r="C21" i="1"/>
  <c r="D14" i="1"/>
  <c r="D22" i="1" s="1"/>
  <c r="C14" i="1"/>
  <c r="C43" i="1" l="1"/>
  <c r="C22" i="1"/>
</calcChain>
</file>

<file path=xl/sharedStrings.xml><?xml version="1.0" encoding="utf-8"?>
<sst xmlns="http://schemas.openxmlformats.org/spreadsheetml/2006/main" count="82" uniqueCount="69">
  <si>
    <t>ADMINISTRADORA DE FONDOS DE PENSIONES CRECER. S.A</t>
  </si>
  <si>
    <t>BALANCE GENERAL AL 31 DE ENERO DE 2023 Y 31 DE DICIEMBRE DE 2022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</si>
  <si>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</si>
  <si>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</si>
  <si>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</si>
  <si>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</si>
  <si>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</si>
  <si>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</si>
  <si>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</si>
  <si>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</si>
  <si>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</si>
  <si>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</si>
  <si>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</si>
  <si>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</si>
  <si>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</si>
  <si>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</si>
  <si>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</si>
  <si>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</si>
  <si>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</si>
  <si>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</si>
  <si>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</si>
  <si>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</si>
  <si>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</si>
  <si>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</si>
  <si>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</si>
  <si>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</si>
  <si>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</si>
  <si>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</si>
  <si>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</si>
  <si>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</si>
  <si>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</si>
  <si>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>RESULTADOS DE EJERCICIOS ANTERIORES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</si>
  <si>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</si>
  <si>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</si>
  <si>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</si>
  <si>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</si>
  <si>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</si>
  <si>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</si>
  <si>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</si>
  <si>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</si>
  <si>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</si>
  <si>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ROLANDO CISNEROS PINEDA</t>
  </si>
  <si>
    <t>DIRECTOR DE GESTION HUMANA Y FINANZAS</t>
  </si>
  <si>
    <t>ESTADO DE RESULTADOS DEL 1 AL 31 DE ENERO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</si>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</sst>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-* #,##0.000000_-;\-* #,##0.000000_-;_-* &quot;-&quot;??_-;_-@_-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1" applyNumberFormat="0" applyFill="0" applyAlignment="0" applyProtection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5" fontId="6" fillId="4" borderId="6" xfId="3" applyNumberFormat="1" applyFont="1" applyFill="1" applyBorder="1"/>
    <xf numFmtId="38" fontId="6" fillId="4" borderId="7" xfId="2" applyNumberFormat="1" applyFont="1" applyFill="1" applyBorder="1"/>
    <xf numFmtId="38" fontId="6" fillId="4" borderId="8" xfId="2" applyNumberFormat="1" applyFont="1" applyFill="1" applyBorder="1"/>
    <xf numFmtId="49" fontId="7" fillId="5" borderId="5" xfId="2" applyNumberFormat="1" applyFont="1" applyFill="1" applyBorder="1" applyAlignment="1">
      <alignment horizontal="left"/>
    </xf>
    <xf numFmtId="165" fontId="7" fillId="5" borderId="6" xfId="3" applyNumberFormat="1" applyFont="1" applyFill="1" applyBorder="1"/>
    <xf numFmtId="38" fontId="7" fillId="5" borderId="8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5" fontId="2" fillId="4" borderId="6" xfId="3" applyNumberFormat="1" applyFont="1" applyFill="1" applyBorder="1"/>
    <xf numFmtId="38" fontId="2" fillId="4" borderId="8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5" fontId="1" fillId="5" borderId="6" xfId="3" applyNumberFormat="1" applyFont="1" applyFill="1" applyBorder="1"/>
    <xf numFmtId="38" fontId="1" fillId="5" borderId="8" xfId="2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38" fontId="4" fillId="3" borderId="12" xfId="0" applyNumberFormat="1" applyFont="1" applyFill="1" applyBorder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8" fillId="3" borderId="0" xfId="0" applyNumberFormat="1" applyFont="1" applyFill="1"/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6" fillId="4" borderId="2" xfId="2" applyNumberFormat="1" applyFont="1" applyFill="1" applyBorder="1" applyAlignment="1">
      <alignment horizontal="center"/>
    </xf>
    <xf numFmtId="0" fontId="10" fillId="4" borderId="3" xfId="2" applyNumberFormat="1" applyFont="1" applyFill="1" applyBorder="1" applyAlignment="1">
      <alignment horizontal="center"/>
    </xf>
    <xf numFmtId="49" fontId="10" fillId="4" borderId="4" xfId="2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6" fontId="4" fillId="3" borderId="6" xfId="1" applyNumberFormat="1" applyFont="1" applyFill="1" applyBorder="1" applyAlignment="1">
      <alignment horizontal="right"/>
    </xf>
    <xf numFmtId="166" fontId="4" fillId="3" borderId="7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66" fontId="5" fillId="3" borderId="7" xfId="1" applyNumberFormat="1" applyFont="1" applyFill="1" applyBorder="1" applyAlignment="1">
      <alignment horizontal="right"/>
    </xf>
    <xf numFmtId="49" fontId="7" fillId="5" borderId="14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49" fontId="4" fillId="0" borderId="0" xfId="0" applyNumberFormat="1" applyFont="1"/>
    <xf numFmtId="0" fontId="3" fillId="0" borderId="0" xfId="0" applyFont="1"/>
    <xf numFmtId="49" fontId="5" fillId="4" borderId="14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49" fontId="7" fillId="6" borderId="15" xfId="0" applyNumberFormat="1" applyFont="1" applyFill="1" applyBorder="1" applyAlignment="1">
      <alignment horizontal="left"/>
    </xf>
    <xf numFmtId="167" fontId="7" fillId="6" borderId="16" xfId="1" applyNumberFormat="1" applyFont="1" applyFill="1" applyBorder="1" applyAlignment="1">
      <alignment horizontal="right"/>
    </xf>
    <xf numFmtId="167" fontId="7" fillId="6" borderId="17" xfId="1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</cellXfs>
  <cellStyles count="4">
    <cellStyle name="Millares" xfId="1" builtinId="3"/>
    <cellStyle name="Millares 2" xfId="3" xr:uid="{A66A4C23-5CC7-4139-A6E0-A94920661440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2527300</xdr:colOff>
      <xdr:row>0</xdr:row>
      <xdr:rowOff>44450</xdr:rowOff>
    </xdr:from>
    <xdr:to>
      <xdr:col>1</xdr:col>
      <xdr:colOff>3984625</xdr:colOff>
      <xdr:row>0</xdr:row>
      <xdr:rowOff>622643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E33B7D8-C6AA-45F9-800C-97B31DD2E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0" r="4326"/>
        <a:stretch/>
      </xdr:blipFill>
      <xdr:spPr>
        <a:xfrm>
          <a:off x="2647950" y="44450"/>
          <a:ext cx="145732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2794000</xdr:colOff>
      <xdr:row>0</xdr:row>
      <xdr:rowOff>41274</xdr:rowOff>
    </xdr:from>
    <xdr:to>
      <xdr:col>1</xdr:col>
      <xdr:colOff>4260850</xdr:colOff>
      <xdr:row>0</xdr:row>
      <xdr:rowOff>584199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E6CB732A-B61A-4268-A742-85C2108DB02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10" r="4115"/>
        <a:stretch/>
      </xdr:blipFill>
      <xdr:spPr bwMode="auto">
        <a:xfrm>
          <a:off x="2914650" y="41274"/>
          <a:ext cx="14668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A84A-65DD-40A2-9C49-076BBBCB1A91}">
  <sheetPr>
    <pageSetUpPr fitToPage="1"/>
  </sheetPr>
  <dimension ref="A1:D60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45" customWidth="1"/>
    <col min="2" max="2" width="64" style="45" bestFit="1" customWidth="1"/>
    <col min="3" max="4" width="15.1796875" style="46" customWidth="1"/>
    <col min="5" max="16379" width="11.453125" style="2"/>
    <col min="16380" max="16384" width="3.5429687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4.5" x14ac:dyDescent="0.35">
      <c r="A6" s="5"/>
      <c r="B6" s="7" t="s">
        <v>3</v>
      </c>
      <c r="C6" s="8">
        <v>2023</v>
      </c>
      <c r="D6" s="9">
        <v>2022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3" x14ac:dyDescent="0.3">
      <c r="A9" s="5"/>
      <c r="B9" s="10" t="s">
        <v>5</v>
      </c>
      <c r="C9" s="14"/>
      <c r="D9" s="15"/>
    </row>
    <row r="10" spans="1:4" ht="12.5" x14ac:dyDescent="0.25">
      <c r="A10" s="5"/>
      <c r="B10" s="10" t="s">
        <v>6</v>
      </c>
      <c r="C10" s="11">
        <v>8127884</v>
      </c>
      <c r="D10" s="12">
        <v>3634099</v>
      </c>
    </row>
    <row r="11" spans="1:4" ht="12.5" x14ac:dyDescent="0.25">
      <c r="A11" s="5"/>
      <c r="B11" s="10" t="s">
        <v>7</v>
      </c>
      <c r="C11" s="11">
        <v>6432954</v>
      </c>
      <c r="D11" s="12">
        <v>8425697</v>
      </c>
    </row>
    <row r="12" spans="1:4" ht="12.5" x14ac:dyDescent="0.25">
      <c r="A12" s="5"/>
      <c r="B12" s="10" t="s">
        <v>8</v>
      </c>
      <c r="C12" s="11">
        <v>15620939</v>
      </c>
      <c r="D12" s="12">
        <v>16649519</v>
      </c>
    </row>
    <row r="13" spans="1:4" ht="12.5" x14ac:dyDescent="0.25">
      <c r="A13" s="5"/>
      <c r="B13" s="10" t="s">
        <v>9</v>
      </c>
      <c r="C13" s="11">
        <v>43279</v>
      </c>
      <c r="D13" s="12">
        <v>22108</v>
      </c>
    </row>
    <row r="14" spans="1:4" ht="13" x14ac:dyDescent="0.3">
      <c r="A14" s="5"/>
      <c r="B14" s="16" t="s">
        <v>10</v>
      </c>
      <c r="C14" s="17">
        <f>SUM(C10:C13)</f>
        <v>30225056</v>
      </c>
      <c r="D14" s="18">
        <f>SUM(D10:D13)</f>
        <v>28731423</v>
      </c>
    </row>
    <row r="15" spans="1:4" ht="12.5" x14ac:dyDescent="0.25">
      <c r="A15" s="5"/>
      <c r="B15" s="10"/>
      <c r="C15" s="11"/>
      <c r="D15" s="12"/>
    </row>
    <row r="16" spans="1:4" ht="13" x14ac:dyDescent="0.3">
      <c r="A16" s="5"/>
      <c r="B16" s="13" t="s">
        <v>11</v>
      </c>
      <c r="C16" s="14"/>
      <c r="D16" s="15"/>
    </row>
    <row r="17" spans="1:4" ht="12.5" x14ac:dyDescent="0.25">
      <c r="A17" s="5"/>
      <c r="B17" s="10" t="s">
        <v>12</v>
      </c>
      <c r="C17" s="11">
        <v>4385</v>
      </c>
      <c r="D17" s="12">
        <v>4691</v>
      </c>
    </row>
    <row r="18" spans="1:4" ht="12.5" x14ac:dyDescent="0.25">
      <c r="A18" s="5"/>
      <c r="B18" s="10" t="s">
        <v>13</v>
      </c>
      <c r="C18" s="11">
        <v>511102</v>
      </c>
      <c r="D18" s="12">
        <v>531775</v>
      </c>
    </row>
    <row r="19" spans="1:4" ht="12.5" x14ac:dyDescent="0.25">
      <c r="A19" s="5"/>
      <c r="B19" s="10" t="s">
        <v>14</v>
      </c>
      <c r="C19" s="11">
        <v>3413128</v>
      </c>
      <c r="D19" s="12">
        <v>3373524</v>
      </c>
    </row>
    <row r="20" spans="1:4" ht="12.5" x14ac:dyDescent="0.25">
      <c r="A20" s="5"/>
      <c r="B20" s="10" t="s">
        <v>15</v>
      </c>
      <c r="C20" s="11">
        <v>938275</v>
      </c>
      <c r="D20" s="12">
        <v>938275</v>
      </c>
    </row>
    <row r="21" spans="1:4" ht="13" x14ac:dyDescent="0.3">
      <c r="A21" s="5"/>
      <c r="B21" s="16" t="s">
        <v>16</v>
      </c>
      <c r="C21" s="17">
        <f>SUM(C17:C20)</f>
        <v>4866890</v>
      </c>
      <c r="D21" s="19">
        <f>SUM(D17:D20)</f>
        <v>4848265</v>
      </c>
    </row>
    <row r="22" spans="1:4" ht="13" x14ac:dyDescent="0.3">
      <c r="A22" s="5"/>
      <c r="B22" s="20" t="s">
        <v>17</v>
      </c>
      <c r="C22" s="21">
        <f>C14+C21</f>
        <v>35091946</v>
      </c>
      <c r="D22" s="22">
        <f>D14+D21</f>
        <v>33579688</v>
      </c>
    </row>
    <row r="23" spans="1:4" ht="12.5" x14ac:dyDescent="0.25">
      <c r="A23" s="5"/>
      <c r="B23" s="10"/>
      <c r="C23" s="11"/>
      <c r="D23" s="12"/>
    </row>
    <row r="24" spans="1:4" ht="13" x14ac:dyDescent="0.3">
      <c r="A24" s="5"/>
      <c r="B24" s="13" t="s">
        <v>18</v>
      </c>
      <c r="C24" s="14"/>
      <c r="D24" s="15"/>
    </row>
    <row r="25" spans="1:4" ht="12.5" x14ac:dyDescent="0.25">
      <c r="A25" s="5"/>
      <c r="B25" s="10"/>
      <c r="C25" s="11"/>
      <c r="D25" s="12"/>
    </row>
    <row r="26" spans="1:4" ht="13" x14ac:dyDescent="0.3">
      <c r="A26" s="5"/>
      <c r="B26" s="10" t="s">
        <v>19</v>
      </c>
      <c r="C26" s="14"/>
      <c r="D26" s="15"/>
    </row>
    <row r="27" spans="1:4" ht="12.5" x14ac:dyDescent="0.25">
      <c r="A27" s="5"/>
      <c r="B27" s="10" t="s">
        <v>20</v>
      </c>
      <c r="C27" s="11">
        <v>6246871</v>
      </c>
      <c r="D27" s="12">
        <v>6107197</v>
      </c>
    </row>
    <row r="28" spans="1:4" ht="12.5" x14ac:dyDescent="0.25">
      <c r="A28" s="5"/>
      <c r="B28" s="10" t="s">
        <v>21</v>
      </c>
      <c r="C28" s="11">
        <v>4094604</v>
      </c>
      <c r="D28" s="12">
        <v>4075695</v>
      </c>
    </row>
    <row r="29" spans="1:4" ht="14.5" x14ac:dyDescent="0.35">
      <c r="A29" s="5"/>
      <c r="B29" s="23" t="s">
        <v>22</v>
      </c>
      <c r="C29" s="24">
        <f>SUM(C27:C28)</f>
        <v>10341475</v>
      </c>
      <c r="D29" s="25">
        <f>SUM(D27:D28)</f>
        <v>10182892</v>
      </c>
    </row>
    <row r="30" spans="1:4" ht="12.5" x14ac:dyDescent="0.25">
      <c r="A30" s="5"/>
      <c r="B30" s="10"/>
      <c r="C30" s="11"/>
      <c r="D30" s="12"/>
    </row>
    <row r="31" spans="1:4" ht="13" x14ac:dyDescent="0.3">
      <c r="A31" s="5"/>
      <c r="B31" s="10" t="s">
        <v>23</v>
      </c>
      <c r="C31" s="14"/>
      <c r="D31" s="15"/>
    </row>
    <row r="32" spans="1:4" ht="12.5" x14ac:dyDescent="0.25">
      <c r="A32" s="5"/>
      <c r="B32" s="10" t="s">
        <v>24</v>
      </c>
      <c r="C32" s="11">
        <v>1029217</v>
      </c>
      <c r="D32" s="12">
        <v>1039755</v>
      </c>
    </row>
    <row r="33" spans="1:4" ht="14.5" x14ac:dyDescent="0.35">
      <c r="A33" s="5"/>
      <c r="B33" s="23" t="s">
        <v>25</v>
      </c>
      <c r="C33" s="24">
        <f>SUM(C32)</f>
        <v>1029217</v>
      </c>
      <c r="D33" s="25">
        <f>SUM(D32)</f>
        <v>1039755</v>
      </c>
    </row>
    <row r="34" spans="1:4" ht="14.5" x14ac:dyDescent="0.35">
      <c r="A34" s="5"/>
      <c r="B34" s="26" t="s">
        <v>26</v>
      </c>
      <c r="C34" s="27">
        <f>C29+C33</f>
        <v>11370692</v>
      </c>
      <c r="D34" s="28">
        <f>D29+D33</f>
        <v>11222647</v>
      </c>
    </row>
    <row r="35" spans="1:4" ht="12.5" x14ac:dyDescent="0.25">
      <c r="A35" s="5"/>
      <c r="B35" s="10"/>
      <c r="C35" s="11"/>
      <c r="D35" s="12"/>
    </row>
    <row r="36" spans="1:4" ht="13" x14ac:dyDescent="0.3">
      <c r="A36" s="5"/>
      <c r="B36" s="13" t="s">
        <v>27</v>
      </c>
      <c r="C36" s="14"/>
      <c r="D36" s="15"/>
    </row>
    <row r="37" spans="1:4" ht="12.5" x14ac:dyDescent="0.25">
      <c r="A37" s="5"/>
      <c r="B37" s="10" t="s">
        <v>28</v>
      </c>
      <c r="C37" s="11">
        <v>10000000</v>
      </c>
      <c r="D37" s="12">
        <v>10000000</v>
      </c>
    </row>
    <row r="38" spans="1:4" ht="12.5" x14ac:dyDescent="0.25">
      <c r="A38" s="5"/>
      <c r="B38" s="10" t="s">
        <v>29</v>
      </c>
      <c r="C38" s="11">
        <v>2000000</v>
      </c>
      <c r="D38" s="12">
        <v>2000000</v>
      </c>
    </row>
    <row r="39" spans="1:4" ht="12.5" x14ac:dyDescent="0.25">
      <c r="A39" s="5"/>
      <c r="B39" s="10" t="s">
        <v>30</v>
      </c>
      <c r="C39" s="29">
        <v>2896</v>
      </c>
      <c r="D39" s="30">
        <v>560</v>
      </c>
    </row>
    <row r="40" spans="1:4" ht="12.5" x14ac:dyDescent="0.25">
      <c r="A40" s="5"/>
      <c r="B40" s="10" t="s">
        <v>31</v>
      </c>
      <c r="C40" s="11">
        <v>10356481</v>
      </c>
      <c r="D40" s="12"/>
    </row>
    <row r="41" spans="1:4" ht="12.5" x14ac:dyDescent="0.25">
      <c r="A41" s="5"/>
      <c r="B41" s="10" t="s">
        <v>32</v>
      </c>
      <c r="C41" s="11">
        <v>1361877</v>
      </c>
      <c r="D41" s="12">
        <v>10356481</v>
      </c>
    </row>
    <row r="42" spans="1:4" ht="14.5" x14ac:dyDescent="0.35">
      <c r="A42" s="5"/>
      <c r="B42" s="23" t="s">
        <v>33</v>
      </c>
      <c r="C42" s="24">
        <f>SUM(C37:C41)</f>
        <v>23721254</v>
      </c>
      <c r="D42" s="25">
        <f>SUM(D37:D41)</f>
        <v>22357041</v>
      </c>
    </row>
    <row r="43" spans="1:4" ht="14.5" x14ac:dyDescent="0.35">
      <c r="A43" s="5"/>
      <c r="B43" s="26" t="s">
        <v>34</v>
      </c>
      <c r="C43" s="27">
        <f>C34+C42</f>
        <v>35091946</v>
      </c>
      <c r="D43" s="28">
        <f>D34+D42</f>
        <v>33579688</v>
      </c>
    </row>
    <row r="44" spans="1:4" ht="12.5" x14ac:dyDescent="0.25">
      <c r="A44" s="5"/>
      <c r="B44" s="31"/>
      <c r="C44" s="32"/>
      <c r="D44" s="32"/>
    </row>
    <row r="45" spans="1:4" ht="13.5" thickBot="1" x14ac:dyDescent="0.35">
      <c r="A45" s="5"/>
      <c r="B45" s="33" t="s">
        <v>35</v>
      </c>
      <c r="C45" s="34">
        <v>4843937</v>
      </c>
      <c r="D45" s="34">
        <v>5285296</v>
      </c>
    </row>
    <row r="46" spans="1:4" ht="13" thickTop="1" x14ac:dyDescent="0.25">
      <c r="A46" s="5"/>
      <c r="B46" s="31"/>
      <c r="C46" s="32"/>
      <c r="D46" s="32"/>
    </row>
    <row r="47" spans="1:4" ht="13.5" thickBot="1" x14ac:dyDescent="0.35">
      <c r="A47" s="5"/>
      <c r="B47" s="33" t="s">
        <v>36</v>
      </c>
      <c r="C47" s="34">
        <v>963893</v>
      </c>
      <c r="D47" s="34">
        <v>963893</v>
      </c>
    </row>
    <row r="48" spans="1:4" ht="13" thickTop="1" x14ac:dyDescent="0.25">
      <c r="A48" s="5"/>
      <c r="B48" s="31"/>
      <c r="C48" s="35"/>
      <c r="D48" s="35"/>
    </row>
    <row r="49" spans="1:4" ht="12.5" x14ac:dyDescent="0.25">
      <c r="A49" s="5"/>
      <c r="B49" s="31"/>
      <c r="C49" s="32"/>
      <c r="D49" s="32"/>
    </row>
    <row r="50" spans="1:4" ht="16.5" customHeight="1" x14ac:dyDescent="0.25">
      <c r="A50" s="5"/>
      <c r="B50" s="31"/>
      <c r="C50" s="32"/>
      <c r="D50" s="32"/>
    </row>
    <row r="51" spans="1:4" ht="12.5" x14ac:dyDescent="0.25">
      <c r="A51" s="5"/>
      <c r="B51" s="31"/>
      <c r="C51" s="32"/>
      <c r="D51" s="32"/>
    </row>
    <row r="52" spans="1:4" ht="12.5" x14ac:dyDescent="0.25">
      <c r="A52" s="5"/>
      <c r="B52" s="36"/>
      <c r="C52" s="37"/>
      <c r="D52" s="37"/>
    </row>
    <row r="53" spans="1:4" ht="11.5" x14ac:dyDescent="0.25">
      <c r="A53" s="38"/>
      <c r="B53" s="39" t="s">
        <v>37</v>
      </c>
      <c r="C53" s="40" t="s">
        <v>38</v>
      </c>
      <c r="D53" s="40"/>
    </row>
    <row r="54" spans="1:4" ht="11.5" x14ac:dyDescent="0.25">
      <c r="A54" s="38"/>
      <c r="B54" s="41" t="s">
        <v>39</v>
      </c>
      <c r="C54" s="42" t="s">
        <v>40</v>
      </c>
      <c r="D54" s="42"/>
    </row>
    <row r="55" spans="1:4" ht="11.5" x14ac:dyDescent="0.25">
      <c r="A55" s="38"/>
      <c r="B55" s="43"/>
      <c r="C55" s="44"/>
      <c r="D55" s="44"/>
    </row>
    <row r="56" spans="1:4" ht="12.5" x14ac:dyDescent="0.25">
      <c r="B56" s="36"/>
    </row>
    <row r="57" spans="1:4" ht="11.5" x14ac:dyDescent="0.2">
      <c r="B57" s="39" t="s">
        <v>41</v>
      </c>
    </row>
    <row r="58" spans="1:4" ht="11.5" x14ac:dyDescent="0.2">
      <c r="B58" s="41" t="s">
        <v>42</v>
      </c>
    </row>
    <row r="59" spans="1:4" ht="10" x14ac:dyDescent="0.2"/>
    <row r="60" spans="1:4" ht="10" x14ac:dyDescent="0.2"/>
  </sheetData>
  <sheetProtection algorithmName="SHA-512" hashValue="y9bNnGPjmY7bgQbObpbySFIBZd8mLWa+LSl6CT1Ee682rZ0u1p2n/aCGgUmybDAA1DujTpFz5LZrSM2qE9yA4g==" saltValue="PRRi6b5s6n1M7rtJFUO+6A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4" right="0.41" top="0.44" bottom="0.6" header="0" footer="0"/>
  <pageSetup scale="9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177B-B82A-4606-A9C5-B74BDE7C6505}">
  <sheetPr>
    <pageSetUpPr fitToPage="1"/>
  </sheetPr>
  <dimension ref="A1:K70"/>
  <sheetViews>
    <sheetView tabSelected="1" workbookViewId="0">
      <selection activeCell="B16" sqref="B16"/>
    </sheetView>
  </sheetViews>
  <sheetFormatPr baseColWidth="10" defaultColWidth="11.453125" defaultRowHeight="0" customHeight="1" zeroHeight="1" x14ac:dyDescent="0.2"/>
  <cols>
    <col min="1" max="1" width="1.7265625" style="45" customWidth="1"/>
    <col min="2" max="2" width="73.08984375" style="45" bestFit="1" customWidth="1"/>
    <col min="3" max="4" width="15.1796875" style="46" customWidth="1"/>
    <col min="5" max="7" width="11.453125" style="2" customWidth="1"/>
    <col min="8" max="16383" width="11.453125" style="2"/>
    <col min="16384" max="16384" width="5.36328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43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47" t="s">
        <v>3</v>
      </c>
      <c r="C6" s="48">
        <v>2023</v>
      </c>
      <c r="D6" s="49">
        <v>2022</v>
      </c>
    </row>
    <row r="7" spans="1:4" ht="12.5" x14ac:dyDescent="0.25">
      <c r="A7" s="5"/>
      <c r="B7" s="10"/>
      <c r="C7" s="50"/>
      <c r="D7" s="51"/>
    </row>
    <row r="8" spans="1:4" ht="13" x14ac:dyDescent="0.3">
      <c r="A8" s="5"/>
      <c r="B8" s="13" t="s">
        <v>44</v>
      </c>
      <c r="C8" s="52"/>
      <c r="D8" s="53"/>
    </row>
    <row r="9" spans="1:4" ht="12.5" x14ac:dyDescent="0.25">
      <c r="A9" s="5"/>
      <c r="B9" s="10" t="s">
        <v>45</v>
      </c>
      <c r="C9" s="54">
        <v>6544278</v>
      </c>
      <c r="D9" s="55">
        <v>5930903</v>
      </c>
    </row>
    <row r="10" spans="1:4" ht="13" x14ac:dyDescent="0.3">
      <c r="A10" s="5"/>
      <c r="B10" s="13" t="s">
        <v>46</v>
      </c>
      <c r="C10" s="56">
        <f>SUM(C9)</f>
        <v>6544278</v>
      </c>
      <c r="D10" s="57">
        <f>SUM(D9)</f>
        <v>5930903</v>
      </c>
    </row>
    <row r="11" spans="1:4" ht="12.5" x14ac:dyDescent="0.25">
      <c r="A11" s="5"/>
      <c r="B11" s="10"/>
      <c r="C11" s="54"/>
      <c r="D11" s="55"/>
    </row>
    <row r="12" spans="1:4" ht="13" x14ac:dyDescent="0.3">
      <c r="A12" s="5"/>
      <c r="B12" s="13" t="s">
        <v>47</v>
      </c>
      <c r="C12" s="56"/>
      <c r="D12" s="57"/>
    </row>
    <row r="13" spans="1:4" ht="12.5" x14ac:dyDescent="0.25">
      <c r="A13" s="5"/>
      <c r="B13" s="10" t="s">
        <v>48</v>
      </c>
      <c r="C13" s="54">
        <v>3245436</v>
      </c>
      <c r="D13" s="55">
        <v>2998236</v>
      </c>
    </row>
    <row r="14" spans="1:4" ht="12.5" x14ac:dyDescent="0.25">
      <c r="A14" s="5"/>
      <c r="B14" s="10" t="s">
        <v>49</v>
      </c>
      <c r="C14" s="54">
        <v>110094</v>
      </c>
      <c r="D14" s="55">
        <v>118836</v>
      </c>
    </row>
    <row r="15" spans="1:4" ht="12.5" x14ac:dyDescent="0.25">
      <c r="A15" s="5"/>
      <c r="B15" s="10" t="s">
        <v>50</v>
      </c>
      <c r="C15" s="54">
        <v>172257</v>
      </c>
      <c r="D15" s="55">
        <v>117257</v>
      </c>
    </row>
    <row r="16" spans="1:4" ht="13" x14ac:dyDescent="0.3">
      <c r="A16" s="5"/>
      <c r="B16" s="13" t="s">
        <v>46</v>
      </c>
      <c r="C16" s="56">
        <f>SUM(C13:C15)</f>
        <v>3527787</v>
      </c>
      <c r="D16" s="57">
        <f>SUM(D13:D15)</f>
        <v>3234329</v>
      </c>
    </row>
    <row r="17" spans="1:4" ht="13" x14ac:dyDescent="0.3">
      <c r="A17" s="5"/>
      <c r="B17" s="58" t="s">
        <v>51</v>
      </c>
      <c r="C17" s="59">
        <f>C10-C16</f>
        <v>3016491</v>
      </c>
      <c r="D17" s="60">
        <f>D10-D16</f>
        <v>2696574</v>
      </c>
    </row>
    <row r="18" spans="1:4" ht="12.5" x14ac:dyDescent="0.25">
      <c r="A18" s="5"/>
      <c r="B18" s="10"/>
      <c r="C18" s="54"/>
      <c r="D18" s="55"/>
    </row>
    <row r="19" spans="1:4" s="62" customFormat="1" ht="13" x14ac:dyDescent="0.3">
      <c r="A19" s="61"/>
      <c r="B19" s="13" t="s">
        <v>52</v>
      </c>
      <c r="C19" s="56"/>
      <c r="D19" s="57"/>
    </row>
    <row r="20" spans="1:4" ht="12.5" x14ac:dyDescent="0.25">
      <c r="A20" s="5"/>
      <c r="B20" s="10" t="s">
        <v>53</v>
      </c>
      <c r="C20" s="54">
        <v>1324190</v>
      </c>
      <c r="D20" s="55">
        <v>1107140</v>
      </c>
    </row>
    <row r="21" spans="1:4" ht="12.5" x14ac:dyDescent="0.25">
      <c r="A21" s="5"/>
      <c r="B21" s="10" t="s">
        <v>54</v>
      </c>
      <c r="C21" s="54">
        <v>134884</v>
      </c>
      <c r="D21" s="55">
        <v>143465</v>
      </c>
    </row>
    <row r="22" spans="1:4" ht="12.5" x14ac:dyDescent="0.25">
      <c r="A22" s="5"/>
      <c r="B22" s="10" t="s">
        <v>55</v>
      </c>
      <c r="C22" s="54">
        <v>4360</v>
      </c>
      <c r="D22" s="55">
        <v>134</v>
      </c>
    </row>
    <row r="23" spans="1:4" ht="13" x14ac:dyDescent="0.3">
      <c r="A23" s="5"/>
      <c r="B23" s="13" t="s">
        <v>46</v>
      </c>
      <c r="C23" s="56">
        <f>SUM(C20:C22)</f>
        <v>1463434</v>
      </c>
      <c r="D23" s="57">
        <f>SUM(D20:D22)</f>
        <v>1250739</v>
      </c>
    </row>
    <row r="24" spans="1:4" ht="12.5" x14ac:dyDescent="0.25">
      <c r="A24" s="5"/>
      <c r="B24" s="10"/>
      <c r="C24" s="54"/>
      <c r="D24" s="55"/>
    </row>
    <row r="25" spans="1:4" ht="13" x14ac:dyDescent="0.3">
      <c r="A25" s="5"/>
      <c r="B25" s="13" t="s">
        <v>56</v>
      </c>
      <c r="C25" s="56"/>
      <c r="D25" s="57"/>
    </row>
    <row r="26" spans="1:4" ht="12.5" x14ac:dyDescent="0.25">
      <c r="A26" s="5"/>
      <c r="B26" s="10" t="s">
        <v>57</v>
      </c>
      <c r="C26" s="54">
        <v>75</v>
      </c>
      <c r="D26" s="55">
        <v>75</v>
      </c>
    </row>
    <row r="27" spans="1:4" ht="12.5" x14ac:dyDescent="0.25">
      <c r="A27" s="5"/>
      <c r="B27" s="10" t="s">
        <v>58</v>
      </c>
      <c r="C27" s="54">
        <v>-113016</v>
      </c>
      <c r="D27" s="55">
        <v>-86443</v>
      </c>
    </row>
    <row r="28" spans="1:4" ht="13" x14ac:dyDescent="0.3">
      <c r="A28" s="5"/>
      <c r="B28" s="13" t="s">
        <v>46</v>
      </c>
      <c r="C28" s="56">
        <f>SUM(C26:C27)</f>
        <v>-112941</v>
      </c>
      <c r="D28" s="57">
        <f>SUM(D26:D27)</f>
        <v>-86368</v>
      </c>
    </row>
    <row r="29" spans="1:4" ht="12.5" x14ac:dyDescent="0.25">
      <c r="A29" s="5"/>
      <c r="B29" s="10"/>
      <c r="C29" s="54"/>
      <c r="D29" s="55"/>
    </row>
    <row r="30" spans="1:4" ht="13" x14ac:dyDescent="0.3">
      <c r="A30" s="5"/>
      <c r="B30" s="13" t="s">
        <v>59</v>
      </c>
      <c r="C30" s="56"/>
      <c r="D30" s="57"/>
    </row>
    <row r="31" spans="1:4" ht="12.5" x14ac:dyDescent="0.25">
      <c r="A31" s="5"/>
      <c r="B31" s="10" t="s">
        <v>60</v>
      </c>
      <c r="C31" s="54">
        <v>62</v>
      </c>
      <c r="D31" s="55">
        <v>287</v>
      </c>
    </row>
    <row r="32" spans="1:4" ht="12.5" x14ac:dyDescent="0.25">
      <c r="A32" s="5"/>
      <c r="B32" s="10" t="s">
        <v>61</v>
      </c>
      <c r="C32" s="54">
        <v>-215</v>
      </c>
      <c r="D32" s="55">
        <v>-152</v>
      </c>
    </row>
    <row r="33" spans="1:4" ht="12.5" x14ac:dyDescent="0.25">
      <c r="A33" s="5"/>
      <c r="B33" s="10" t="s">
        <v>62</v>
      </c>
      <c r="C33" s="54">
        <v>23599</v>
      </c>
      <c r="D33" s="55">
        <v>19067</v>
      </c>
    </row>
    <row r="34" spans="1:4" ht="12.5" x14ac:dyDescent="0.25">
      <c r="A34" s="5"/>
      <c r="B34" s="10" t="s">
        <v>63</v>
      </c>
      <c r="C34" s="54">
        <v>-17142</v>
      </c>
      <c r="D34" s="55">
        <v>-48842</v>
      </c>
    </row>
    <row r="35" spans="1:4" ht="13" x14ac:dyDescent="0.3">
      <c r="A35" s="5"/>
      <c r="B35" s="13" t="s">
        <v>46</v>
      </c>
      <c r="C35" s="56">
        <f>SUM(C31:C34)</f>
        <v>6304</v>
      </c>
      <c r="D35" s="57">
        <f>SUM(D31:D34)</f>
        <v>-29640</v>
      </c>
    </row>
    <row r="36" spans="1:4" ht="12.5" x14ac:dyDescent="0.25">
      <c r="A36" s="5"/>
      <c r="B36" s="10"/>
      <c r="C36" s="50"/>
      <c r="D36" s="51"/>
    </row>
    <row r="37" spans="1:4" ht="13" x14ac:dyDescent="0.3">
      <c r="A37" s="5"/>
      <c r="B37" s="63" t="s">
        <v>64</v>
      </c>
      <c r="C37" s="64">
        <f>C10-C16-C23-C28-C35</f>
        <v>1659694</v>
      </c>
      <c r="D37" s="65">
        <f>D10-D16-D23-D28-D35</f>
        <v>1561843</v>
      </c>
    </row>
    <row r="38" spans="1:4" ht="12.5" x14ac:dyDescent="0.25">
      <c r="A38" s="5"/>
      <c r="B38" s="10"/>
      <c r="C38" s="50"/>
      <c r="D38" s="51"/>
    </row>
    <row r="39" spans="1:4" ht="12.5" x14ac:dyDescent="0.25">
      <c r="A39" s="5"/>
      <c r="B39" s="10" t="s">
        <v>65</v>
      </c>
      <c r="C39" s="54">
        <v>297817</v>
      </c>
      <c r="D39" s="55">
        <v>169506</v>
      </c>
    </row>
    <row r="40" spans="1:4" ht="12.5" x14ac:dyDescent="0.25">
      <c r="A40" s="5"/>
      <c r="B40" s="10" t="s">
        <v>66</v>
      </c>
      <c r="C40" s="54">
        <f>C37-C39</f>
        <v>1361877</v>
      </c>
      <c r="D40" s="55">
        <f>D37-D39</f>
        <v>1392337</v>
      </c>
    </row>
    <row r="41" spans="1:4" ht="12.5" x14ac:dyDescent="0.25">
      <c r="A41" s="5"/>
      <c r="B41" s="10"/>
      <c r="C41" s="54"/>
      <c r="D41" s="55"/>
    </row>
    <row r="42" spans="1:4" ht="13" x14ac:dyDescent="0.3">
      <c r="A42" s="5"/>
      <c r="B42" s="58" t="s">
        <v>67</v>
      </c>
      <c r="C42" s="59">
        <f>+C40</f>
        <v>1361877</v>
      </c>
      <c r="D42" s="60">
        <f>+D40</f>
        <v>1392337</v>
      </c>
    </row>
    <row r="43" spans="1:4" ht="12.5" x14ac:dyDescent="0.25">
      <c r="A43" s="5"/>
      <c r="B43" s="10"/>
      <c r="C43" s="50"/>
      <c r="D43" s="51"/>
    </row>
    <row r="44" spans="1:4" ht="13.5" thickBot="1" x14ac:dyDescent="0.35">
      <c r="A44" s="66"/>
      <c r="B44" s="67" t="s">
        <v>68</v>
      </c>
      <c r="C44" s="68">
        <f>C42/1000000</f>
        <v>1.361877</v>
      </c>
      <c r="D44" s="69">
        <f>D42/1000000</f>
        <v>1.3923369999999999</v>
      </c>
    </row>
    <row r="45" spans="1:4" ht="12.5" x14ac:dyDescent="0.25">
      <c r="A45" s="5"/>
      <c r="B45" s="31"/>
      <c r="C45" s="70"/>
      <c r="D45" s="70"/>
    </row>
    <row r="46" spans="1:4" ht="12.5" x14ac:dyDescent="0.25">
      <c r="A46" s="5"/>
      <c r="B46" s="31"/>
      <c r="C46" s="70"/>
      <c r="D46" s="70"/>
    </row>
    <row r="47" spans="1:4" ht="12.5" x14ac:dyDescent="0.25">
      <c r="A47" s="5"/>
      <c r="B47" s="31"/>
      <c r="C47" s="70"/>
      <c r="D47" s="70"/>
    </row>
    <row r="48" spans="1:4" ht="63.75" customHeight="1" x14ac:dyDescent="0.25">
      <c r="A48" s="5"/>
      <c r="B48" s="36"/>
      <c r="C48" s="37"/>
      <c r="D48" s="37"/>
    </row>
    <row r="49" spans="1:11" ht="11.5" x14ac:dyDescent="0.25">
      <c r="A49" s="38"/>
      <c r="B49" s="39" t="s">
        <v>37</v>
      </c>
      <c r="C49" s="40" t="s">
        <v>38</v>
      </c>
      <c r="D49" s="40"/>
    </row>
    <row r="50" spans="1:11" ht="11.5" x14ac:dyDescent="0.25">
      <c r="A50" s="38"/>
      <c r="B50" s="41" t="s">
        <v>39</v>
      </c>
      <c r="C50" s="42" t="s">
        <v>40</v>
      </c>
      <c r="D50" s="42"/>
    </row>
    <row r="51" spans="1:11" ht="11.5" x14ac:dyDescent="0.25">
      <c r="A51" s="38"/>
      <c r="B51" s="43"/>
      <c r="C51" s="44"/>
      <c r="D51" s="44"/>
    </row>
    <row r="52" spans="1:11" ht="10" x14ac:dyDescent="0.2"/>
    <row r="53" spans="1:11" ht="10" x14ac:dyDescent="0.2"/>
    <row r="54" spans="1:11" ht="10" x14ac:dyDescent="0.2"/>
    <row r="55" spans="1:11" ht="12.5" x14ac:dyDescent="0.25">
      <c r="B55" s="36"/>
    </row>
    <row r="56" spans="1:11" ht="11.5" x14ac:dyDescent="0.2">
      <c r="B56" s="39" t="s">
        <v>41</v>
      </c>
    </row>
    <row r="57" spans="1:11" ht="11.5" x14ac:dyDescent="0.2">
      <c r="B57" s="41" t="s">
        <v>42</v>
      </c>
    </row>
    <row r="58" spans="1:11" ht="10" x14ac:dyDescent="0.2"/>
    <row r="59" spans="1:11" ht="10" x14ac:dyDescent="0.2"/>
    <row r="60" spans="1:11" ht="10" x14ac:dyDescent="0.2"/>
    <row r="61" spans="1:11" ht="10" x14ac:dyDescent="0.2"/>
    <row r="62" spans="1:11" ht="10" x14ac:dyDescent="0.2"/>
    <row r="63" spans="1:11" ht="10" x14ac:dyDescent="0.2"/>
    <row r="64" spans="1:11" s="45" customFormat="1" ht="10" x14ac:dyDescent="0.2">
      <c r="C64" s="46"/>
      <c r="D64" s="46"/>
      <c r="E64" s="2"/>
      <c r="F64" s="2"/>
      <c r="G64" s="2"/>
      <c r="H64" s="2"/>
      <c r="I64" s="2"/>
      <c r="J64" s="2"/>
      <c r="K64" s="2"/>
    </row>
    <row r="65" spans="3:11" s="45" customFormat="1" ht="10" x14ac:dyDescent="0.2">
      <c r="C65" s="46"/>
      <c r="D65" s="46"/>
      <c r="E65" s="2"/>
      <c r="F65" s="2"/>
      <c r="G65" s="2"/>
      <c r="H65" s="2"/>
      <c r="I65" s="2"/>
      <c r="J65" s="2"/>
      <c r="K65" s="2"/>
    </row>
    <row r="66" spans="3:11" s="45" customFormat="1" ht="10" x14ac:dyDescent="0.2">
      <c r="C66" s="46"/>
      <c r="D66" s="46"/>
      <c r="E66" s="2"/>
      <c r="F66" s="2"/>
      <c r="G66" s="2"/>
      <c r="H66" s="2"/>
      <c r="I66" s="2"/>
      <c r="J66" s="2"/>
      <c r="K66" s="2"/>
    </row>
    <row r="67" spans="3:11" s="45" customFormat="1" ht="10" x14ac:dyDescent="0.2">
      <c r="C67" s="46"/>
      <c r="D67" s="46"/>
      <c r="E67" s="2"/>
      <c r="F67" s="2"/>
      <c r="G67" s="2"/>
      <c r="H67" s="2"/>
      <c r="I67" s="2"/>
      <c r="J67" s="2"/>
      <c r="K67" s="2"/>
    </row>
    <row r="68" spans="3:11" s="45" customFormat="1" ht="10" x14ac:dyDescent="0.2">
      <c r="C68" s="46"/>
      <c r="D68" s="46"/>
      <c r="E68" s="2"/>
      <c r="F68" s="2"/>
      <c r="G68" s="2"/>
      <c r="H68" s="2"/>
      <c r="I68" s="2"/>
      <c r="J68" s="2"/>
      <c r="K68" s="2"/>
    </row>
    <row r="69" spans="3:11" s="45" customFormat="1" ht="10" x14ac:dyDescent="0.2">
      <c r="C69" s="46"/>
      <c r="D69" s="46"/>
      <c r="E69" s="2"/>
      <c r="F69" s="2"/>
      <c r="G69" s="2"/>
      <c r="H69" s="2"/>
      <c r="I69" s="2"/>
      <c r="J69" s="2"/>
      <c r="K69" s="2"/>
    </row>
    <row r="70" spans="3:11" s="45" customFormat="1" ht="10" x14ac:dyDescent="0.2">
      <c r="C70" s="46"/>
      <c r="D70" s="46"/>
      <c r="E70" s="2"/>
      <c r="F70" s="2"/>
      <c r="G70" s="2"/>
      <c r="H70" s="2"/>
      <c r="I70" s="2"/>
      <c r="J70" s="2"/>
      <c r="K70" s="2"/>
    </row>
  </sheetData>
  <sheetProtection algorithmName="SHA-512" hashValue="DmX0eEiXKmmmFOw/X51Zt4X8qKXaKcwpPgqkaIM46/CUQ4Ed2rsKzyzUFRG41jLhkJFhK0pa6aCYwWFgPWN+pA==" saltValue="rL5O7D26j4u8cmKGTm4UGw==" spinCount="100000" sheet="1" objects="1" scenarios="1"/>
  <mergeCells count="9">
    <mergeCell ref="C49:D49"/>
    <mergeCell ref="C50:D50"/>
    <mergeCell ref="C51:D51"/>
    <mergeCell ref="A1:D1"/>
    <mergeCell ref="A2:D2"/>
    <mergeCell ref="A3:D3"/>
    <mergeCell ref="A4:D4"/>
    <mergeCell ref="B5:D5"/>
    <mergeCell ref="C48:D48"/>
  </mergeCells>
  <printOptions horizontalCentered="1"/>
  <pageMargins left="0.41" right="0.42" top="0.44" bottom="0.64" header="0" footer="0"/>
  <pageSetup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2023-02-14T13:22:32Z</dcterms:created>
  <dcterms:modified xsi:type="dcterms:W3CDTF">2023-02-14T13:23:52Z</dcterms:modified>
</cp:coreProperties>
</file>