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tados Financieros SGB 2022\12 Diciembre\"/>
    </mc:Choice>
  </mc:AlternateContent>
  <xr:revisionPtr revIDLastSave="0" documentId="13_ncr:1_{C7128897-1063-4E42-9E4E-A5D471990B4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51" i="1"/>
  <c r="B44" i="1"/>
  <c r="B50" i="2" l="1"/>
  <c r="B42" i="2"/>
  <c r="B17" i="2"/>
  <c r="B18" i="1"/>
  <c r="B28" i="2" l="1"/>
  <c r="B33" i="1" l="1"/>
  <c r="B36" i="1" s="1"/>
  <c r="B32" i="2" l="1"/>
  <c r="B24" i="1" l="1"/>
  <c r="B26" i="1" s="1"/>
  <c r="B34" i="2" l="1"/>
  <c r="B52" i="2" s="1"/>
  <c r="B45" i="1"/>
  <c r="B42" i="1"/>
  <c r="B55" i="2" l="1"/>
  <c r="B52" i="1" s="1"/>
  <c r="B54" i="1" s="1"/>
  <c r="B56" i="1" s="1"/>
</calcChain>
</file>

<file path=xl/sharedStrings.xml><?xml version="1.0" encoding="utf-8"?>
<sst xmlns="http://schemas.openxmlformats.org/spreadsheetml/2006/main" count="93" uniqueCount="85">
  <si>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</si>
  <si>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</si>
  <si>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</si>
  <si>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</si>
  <si>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</si>
  <si>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</si>
  <si>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</si>
  <si>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</si>
  <si>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</si>
  <si>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</si>
  <si>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</si>
  <si>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</si>
  <si>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</si>
  <si>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</si>
  <si>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</si>
  <si>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</si>
  <si>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</si>
  <si>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</si>
  <si>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</si>
  <si>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</si>
  <si>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</si>
  <si>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</si>
  <si>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</si>
  <si>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</si>
  <si>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</si>
  <si>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</si>
  <si>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</si>
  <si>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</si>
  <si>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</si>
  <si>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</si>
  <si>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</si>
  <si>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</si>
  <si>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</si>
  <si>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</si>
  <si>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</si>
  <si>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</si>
  <si>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</si>
  <si>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</si>
  <si>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</si>
  <si>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</si>
  <si>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</si>
  <si>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</si>
  <si>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</si>
  <si>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</si>
  <si>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</si>
  <si>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</si>
  <si>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</si>
  <si>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</si>
  <si>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</si>
  <si>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</si>
  <si>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</si>
  <si>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</si>
  <si>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</si>
  <si>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</si>
  <si>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</si>
  <si>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</si>
  <si>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</si>
  <si>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</si>
  <si>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</si>
  <si>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</si>
  <si>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</si>
  <si>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</si>
  <si>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</si>
  <si>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</si>
  <si>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</si>
  <si>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</si>
  <si>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</si>
  <si>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</si>
  <si>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</si>
  <si>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</si>
  <si>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</si>
  <si>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</si>
  <si>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</si>
  <si>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</si>
  <si>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</si>
  <si>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</si>
  <si>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</si>
  <si>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</si>
  <si>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</si>
  <si>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</si>
  <si>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</si>
  <si>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</si>
  <si>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</si>
  <si>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 xml:space="preserve">Balance General al 31 de diciembre 2022 </t>
  </si>
  <si>
    <t>Estado de Resultados 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</si>
</sst>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164" fontId="0" fillId="0" borderId="0" xfId="2" applyFont="1" applyFill="1"/>
    <xf numFmtId="164" fontId="5" fillId="0" borderId="3" xfId="2" applyFont="1" applyFill="1" applyBorder="1"/>
    <xf numFmtId="164" fontId="11" fillId="0" borderId="0" xfId="2" applyFont="1" applyFill="1"/>
    <xf numFmtId="164" fontId="12" fillId="0" borderId="0" xfId="2" applyFont="1" applyFill="1"/>
    <xf numFmtId="164" fontId="9" fillId="0" borderId="0" xfId="2" applyFont="1" applyFill="1"/>
    <xf numFmtId="164" fontId="10" fillId="0" borderId="0" xfId="2" applyFont="1" applyFill="1" applyAlignment="1">
      <alignment vertical="top"/>
    </xf>
    <xf numFmtId="164" fontId="0" fillId="0" borderId="0" xfId="2" applyFont="1" applyFill="1" applyAlignment="1">
      <alignment vertical="top"/>
    </xf>
    <xf numFmtId="164" fontId="16" fillId="0" borderId="0" xfId="2" applyFont="1" applyFill="1"/>
    <xf numFmtId="164" fontId="9" fillId="0" borderId="0" xfId="2" applyFont="1" applyFill="1" applyAlignment="1">
      <alignment vertical="top"/>
    </xf>
    <xf numFmtId="0" fontId="6" fillId="5" borderId="6" xfId="4" applyFont="1" applyFill="1" applyBorder="1"/>
    <xf numFmtId="164" fontId="6" fillId="5" borderId="6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D71"/>
  <sheetViews>
    <sheetView topLeftCell="A43" zoomScaleNormal="100" workbookViewId="0">
      <selection activeCell="B69" sqref="B69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5" customWidth="1"/>
    <col min="3" max="3" width="11.42578125" style="1" customWidth="1"/>
    <col min="4" max="16384" width="11.42578125" style="1"/>
  </cols>
  <sheetData>
    <row r="1" spans="1:2" ht="18.75" customHeight="1" x14ac:dyDescent="0.25">
      <c r="A1" s="69" t="s">
        <v>65</v>
      </c>
      <c r="B1" s="69"/>
    </row>
    <row r="2" spans="1:2" ht="18.75" customHeight="1" x14ac:dyDescent="0.25">
      <c r="A2" s="69" t="s">
        <v>66</v>
      </c>
      <c r="B2" s="69"/>
    </row>
    <row r="3" spans="1:2" ht="18.75" customHeight="1" x14ac:dyDescent="0.25">
      <c r="A3" s="69" t="s">
        <v>67</v>
      </c>
      <c r="B3" s="69"/>
    </row>
    <row r="4" spans="1:2" ht="18.75" customHeight="1" x14ac:dyDescent="0.25">
      <c r="A4" s="68" t="s">
        <v>83</v>
      </c>
      <c r="B4" s="68"/>
    </row>
    <row r="5" spans="1:2" ht="18.75" customHeight="1" x14ac:dyDescent="0.25">
      <c r="A5" s="68" t="s">
        <v>68</v>
      </c>
      <c r="B5" s="68"/>
    </row>
    <row r="6" spans="1:2" ht="12.75" customHeight="1" x14ac:dyDescent="0.25">
      <c r="A6" s="70"/>
      <c r="B6" s="70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8">
        <v>0.21750999999999998</v>
      </c>
    </row>
    <row r="10" spans="1:2" ht="12.75" customHeight="1" x14ac:dyDescent="0.25">
      <c r="A10" s="8" t="s">
        <v>4</v>
      </c>
      <c r="B10" s="8">
        <v>94.67880000000001</v>
      </c>
    </row>
    <row r="11" spans="1:2" ht="12.75" customHeight="1" x14ac:dyDescent="0.25">
      <c r="A11" s="8" t="s">
        <v>5</v>
      </c>
      <c r="B11" s="8">
        <v>3</v>
      </c>
    </row>
    <row r="12" spans="1:2" ht="12.75" customHeight="1" x14ac:dyDescent="0.25">
      <c r="A12" s="8" t="s">
        <v>6</v>
      </c>
      <c r="B12" s="8">
        <v>468.50846000000001</v>
      </c>
    </row>
    <row r="13" spans="1:2" ht="12.75" customHeight="1" x14ac:dyDescent="0.25">
      <c r="A13" s="8" t="s">
        <v>7</v>
      </c>
      <c r="B13" s="8">
        <v>75.967369999999988</v>
      </c>
    </row>
    <row r="14" spans="1:2" ht="12.75" customHeight="1" x14ac:dyDescent="0.25">
      <c r="A14" s="8" t="s">
        <v>8</v>
      </c>
      <c r="B14" s="8">
        <v>1.2999999999999999E-3</v>
      </c>
    </row>
    <row r="15" spans="1:2" ht="12.75" customHeight="1" x14ac:dyDescent="0.25">
      <c r="A15" s="8" t="s">
        <v>9</v>
      </c>
      <c r="B15" s="8">
        <v>2.0398800000000001</v>
      </c>
    </row>
    <row r="16" spans="1:2" ht="12.75" customHeight="1" x14ac:dyDescent="0.25">
      <c r="A16" s="8" t="s">
        <v>10</v>
      </c>
      <c r="B16" s="8">
        <v>31.860289999999999</v>
      </c>
    </row>
    <row r="17" spans="1:2" ht="12.75" customHeight="1" x14ac:dyDescent="0.25">
      <c r="A17" s="8" t="s">
        <v>81</v>
      </c>
      <c r="B17" s="8">
        <v>8.6448700000000009</v>
      </c>
    </row>
    <row r="18" spans="1:2" ht="12.75" customHeight="1" x14ac:dyDescent="0.25">
      <c r="A18" s="8"/>
      <c r="B18" s="33">
        <f>SUM(B9:B17)</f>
        <v>684.91847999999993</v>
      </c>
    </row>
    <row r="19" spans="1:2" ht="12.75" customHeight="1" x14ac:dyDescent="0.25">
      <c r="A19" s="41" t="s">
        <v>11</v>
      </c>
      <c r="B19" s="5"/>
    </row>
    <row r="20" spans="1:2" ht="12.75" customHeight="1" x14ac:dyDescent="0.25">
      <c r="A20" s="8" t="s">
        <v>12</v>
      </c>
      <c r="B20" s="8">
        <v>113.25133</v>
      </c>
    </row>
    <row r="21" spans="1:2" ht="12.75" customHeight="1" x14ac:dyDescent="0.25">
      <c r="A21" s="8" t="s">
        <v>13</v>
      </c>
      <c r="B21" s="8">
        <v>90.233589999999992</v>
      </c>
    </row>
    <row r="22" spans="1:2" ht="12.75" customHeight="1" x14ac:dyDescent="0.25">
      <c r="A22" s="8" t="s">
        <v>14</v>
      </c>
      <c r="B22" s="8">
        <v>99.99224000000001</v>
      </c>
    </row>
    <row r="23" spans="1:2" ht="12.75" customHeight="1" x14ac:dyDescent="0.25">
      <c r="A23" s="8" t="s">
        <v>15</v>
      </c>
      <c r="B23" s="8">
        <v>1068.1013600000001</v>
      </c>
    </row>
    <row r="24" spans="1:2" ht="12.75" customHeight="1" x14ac:dyDescent="0.25">
      <c r="A24" s="8"/>
      <c r="B24" s="33">
        <f>SUM(B20:B23)</f>
        <v>1371.57852</v>
      </c>
    </row>
    <row r="25" spans="1:2" ht="12.75" customHeight="1" x14ac:dyDescent="0.25">
      <c r="A25" s="8"/>
      <c r="B25" s="5"/>
    </row>
    <row r="26" spans="1:2" ht="12.75" customHeight="1" thickBot="1" x14ac:dyDescent="0.3">
      <c r="A26" s="42" t="s">
        <v>16</v>
      </c>
      <c r="B26" s="7">
        <f>+B24+B18</f>
        <v>2056.4969999999998</v>
      </c>
    </row>
    <row r="27" spans="1:2" ht="12.75" customHeight="1" thickTop="1" x14ac:dyDescent="0.25">
      <c r="A27" s="41" t="s">
        <v>17</v>
      </c>
      <c r="B27" s="6"/>
    </row>
    <row r="28" spans="1:2" ht="12.75" customHeight="1" x14ac:dyDescent="0.25">
      <c r="A28" s="41" t="s">
        <v>2</v>
      </c>
      <c r="B28" s="5"/>
    </row>
    <row r="29" spans="1:2" ht="12.75" customHeight="1" x14ac:dyDescent="0.25">
      <c r="A29" s="1" t="s">
        <v>74</v>
      </c>
      <c r="B29" s="8">
        <v>16.14254</v>
      </c>
    </row>
    <row r="30" spans="1:2" ht="12.75" customHeight="1" x14ac:dyDescent="0.25">
      <c r="A30" s="1" t="s">
        <v>18</v>
      </c>
      <c r="B30" s="8">
        <v>143.07872</v>
      </c>
    </row>
    <row r="31" spans="1:2" ht="12.75" customHeight="1" x14ac:dyDescent="0.25">
      <c r="A31" s="1" t="s">
        <v>75</v>
      </c>
      <c r="B31" s="8">
        <v>0</v>
      </c>
    </row>
    <row r="32" spans="1:2" ht="12.75" customHeight="1" x14ac:dyDescent="0.25">
      <c r="A32" s="1" t="s">
        <v>19</v>
      </c>
      <c r="B32" s="8">
        <v>83.894440000000003</v>
      </c>
    </row>
    <row r="33" spans="1:2" ht="12.75" customHeight="1" x14ac:dyDescent="0.25">
      <c r="A33" s="8"/>
      <c r="B33" s="33">
        <f>SUM(B29:B32)</f>
        <v>243.1157</v>
      </c>
    </row>
    <row r="34" spans="1:2" ht="12.75" customHeight="1" x14ac:dyDescent="0.25">
      <c r="A34" s="41" t="s">
        <v>20</v>
      </c>
      <c r="B34" s="5"/>
    </row>
    <row r="35" spans="1:2" ht="12.75" customHeight="1" x14ac:dyDescent="0.25">
      <c r="A35" s="8" t="s">
        <v>21</v>
      </c>
      <c r="B35" s="4">
        <v>0</v>
      </c>
    </row>
    <row r="36" spans="1:2" ht="12.75" customHeight="1" x14ac:dyDescent="0.25">
      <c r="A36" s="42" t="s">
        <v>22</v>
      </c>
      <c r="B36" s="33">
        <f>+B33+B35</f>
        <v>243.1157</v>
      </c>
    </row>
    <row r="37" spans="1:2" ht="12.75" customHeight="1" x14ac:dyDescent="0.25">
      <c r="A37" s="8"/>
      <c r="B37" s="6"/>
    </row>
    <row r="38" spans="1:2" ht="12.75" customHeight="1" x14ac:dyDescent="0.25">
      <c r="A38" s="41" t="s">
        <v>23</v>
      </c>
      <c r="B38" s="6" t="s">
        <v>1</v>
      </c>
    </row>
    <row r="39" spans="1:2" ht="12.75" customHeight="1" x14ac:dyDescent="0.25">
      <c r="A39" s="41" t="s">
        <v>24</v>
      </c>
      <c r="B39" s="6"/>
    </row>
    <row r="40" spans="1:2" ht="12.75" customHeight="1" x14ac:dyDescent="0.25">
      <c r="A40" s="8" t="s">
        <v>25</v>
      </c>
      <c r="B40" s="56">
        <v>702</v>
      </c>
    </row>
    <row r="41" spans="1:2" ht="12.75" customHeight="1" x14ac:dyDescent="0.25">
      <c r="A41" s="8" t="s">
        <v>26</v>
      </c>
      <c r="B41" s="56">
        <v>654</v>
      </c>
    </row>
    <row r="42" spans="1:2" ht="12.75" customHeight="1" x14ac:dyDescent="0.25">
      <c r="A42" s="8"/>
      <c r="B42" s="57">
        <f>SUM(B40:B41)</f>
        <v>1356</v>
      </c>
    </row>
    <row r="43" spans="1:2" ht="12.75" customHeight="1" x14ac:dyDescent="0.25">
      <c r="A43" s="41" t="s">
        <v>27</v>
      </c>
      <c r="B43" s="58"/>
    </row>
    <row r="44" spans="1:2" ht="12.75" customHeight="1" x14ac:dyDescent="0.25">
      <c r="A44" s="8" t="s">
        <v>28</v>
      </c>
      <c r="B44" s="59">
        <f>277581.78/1000</f>
        <v>277.58178000000004</v>
      </c>
    </row>
    <row r="45" spans="1:2" ht="12.75" customHeight="1" x14ac:dyDescent="0.25">
      <c r="A45" s="8"/>
      <c r="B45" s="57">
        <f>SUM(B44)</f>
        <v>277.58178000000004</v>
      </c>
    </row>
    <row r="46" spans="1:2" ht="12.75" customHeight="1" x14ac:dyDescent="0.25">
      <c r="A46" s="8"/>
      <c r="B46" s="60"/>
    </row>
    <row r="47" spans="1:2" ht="12.75" customHeight="1" x14ac:dyDescent="0.25">
      <c r="A47" s="43" t="s">
        <v>29</v>
      </c>
      <c r="B47" s="8">
        <v>-7.19</v>
      </c>
    </row>
    <row r="48" spans="1:2" ht="12.75" customHeight="1" x14ac:dyDescent="0.25">
      <c r="A48" s="8"/>
      <c r="B48" s="5"/>
    </row>
    <row r="49" spans="1:4" ht="12.75" customHeight="1" x14ac:dyDescent="0.25">
      <c r="A49" s="41" t="s">
        <v>30</v>
      </c>
      <c r="B49" s="5"/>
    </row>
    <row r="50" spans="1:4" ht="12.75" customHeight="1" x14ac:dyDescent="0.25">
      <c r="A50" s="8" t="s">
        <v>31</v>
      </c>
      <c r="B50" s="8">
        <v>0</v>
      </c>
    </row>
    <row r="51" spans="1:4" ht="12.75" customHeight="1" x14ac:dyDescent="0.25">
      <c r="A51" s="8" t="s">
        <v>32</v>
      </c>
      <c r="B51" s="8">
        <f>186993/1000</f>
        <v>186.99299999999999</v>
      </c>
    </row>
    <row r="52" spans="1:4" ht="12.75" customHeight="1" x14ac:dyDescent="0.25">
      <c r="A52" s="8"/>
      <c r="B52" s="33">
        <f>SUM(B50:B51)</f>
        <v>186.99299999999999</v>
      </c>
    </row>
    <row r="53" spans="1:4" ht="12.75" customHeight="1" x14ac:dyDescent="0.25">
      <c r="A53" s="8"/>
      <c r="B53" s="6"/>
    </row>
    <row r="54" spans="1:4" ht="12.75" customHeight="1" x14ac:dyDescent="0.25">
      <c r="A54" s="42" t="s">
        <v>33</v>
      </c>
      <c r="B54" s="33">
        <f>+B52+B45+B42+B47</f>
        <v>1813.3847799999999</v>
      </c>
    </row>
    <row r="55" spans="1:4" ht="12.75" customHeight="1" thickBot="1" x14ac:dyDescent="0.3">
      <c r="A55" s="43"/>
      <c r="B55" s="34"/>
    </row>
    <row r="56" spans="1:4" ht="16.5" thickTop="1" thickBot="1" x14ac:dyDescent="0.3">
      <c r="A56" s="44" t="s">
        <v>34</v>
      </c>
      <c r="B56" s="34">
        <f>+B54+B36</f>
        <v>2056.5004799999997</v>
      </c>
      <c r="C56" s="46"/>
    </row>
    <row r="57" spans="1:4" ht="12.75" customHeight="1" thickTop="1" x14ac:dyDescent="0.25">
      <c r="B57" s="40"/>
      <c r="D57" s="46"/>
    </row>
    <row r="58" spans="1:4" ht="12.75" customHeight="1" x14ac:dyDescent="0.25">
      <c r="A58" s="9"/>
      <c r="B58" s="32"/>
    </row>
    <row r="59" spans="1:4" ht="12.75" customHeight="1" x14ac:dyDescent="0.25">
      <c r="A59" s="67" t="s">
        <v>76</v>
      </c>
      <c r="B59" s="67"/>
    </row>
    <row r="60" spans="1:4" ht="12.75" customHeight="1" x14ac:dyDescent="0.25">
      <c r="A60" s="39" t="s">
        <v>72</v>
      </c>
      <c r="B60" s="39" t="s">
        <v>71</v>
      </c>
    </row>
    <row r="61" spans="1:4" ht="12.75" customHeight="1" x14ac:dyDescent="0.25">
      <c r="A61" s="9"/>
      <c r="B61" s="32"/>
    </row>
    <row r="62" spans="1:4" ht="12.75" customHeight="1" x14ac:dyDescent="0.25">
      <c r="A62" s="9"/>
      <c r="B62" s="32"/>
    </row>
    <row r="63" spans="1:4" ht="12.75" customHeight="1" x14ac:dyDescent="0.25">
      <c r="A63" s="9"/>
      <c r="B63" s="32"/>
    </row>
    <row r="64" spans="1:4" ht="12.75" customHeight="1" x14ac:dyDescent="0.25">
      <c r="A64" s="2"/>
      <c r="B64" s="31"/>
    </row>
    <row r="65" spans="1:2" ht="12.75" customHeight="1" x14ac:dyDescent="0.25">
      <c r="A65" s="10"/>
      <c r="B65" s="36"/>
    </row>
    <row r="70" spans="1:2" ht="12.75" customHeight="1" x14ac:dyDescent="0.25">
      <c r="A70" s="2"/>
      <c r="B70" s="31"/>
    </row>
    <row r="71" spans="1:2" ht="12.75" customHeight="1" x14ac:dyDescent="0.25">
      <c r="A71" s="10"/>
      <c r="B71" s="36"/>
    </row>
  </sheetData>
  <mergeCells count="7">
    <mergeCell ref="A59:B59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zoomScale="90" zoomScaleNormal="90" workbookViewId="0">
      <selection activeCell="C60" sqref="C60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71" t="s">
        <v>65</v>
      </c>
      <c r="B1" s="71"/>
    </row>
    <row r="2" spans="1:3" ht="15.75" customHeight="1" x14ac:dyDescent="0.25">
      <c r="A2" s="71" t="s">
        <v>66</v>
      </c>
      <c r="B2" s="71"/>
    </row>
    <row r="3" spans="1:3" ht="15.75" customHeight="1" x14ac:dyDescent="0.25">
      <c r="A3" s="71" t="s">
        <v>67</v>
      </c>
      <c r="B3" s="71"/>
    </row>
    <row r="4" spans="1:3" ht="15.75" customHeight="1" x14ac:dyDescent="0.25">
      <c r="A4" s="72" t="s">
        <v>84</v>
      </c>
      <c r="B4" s="72"/>
    </row>
    <row r="5" spans="1:3" ht="15.75" customHeight="1" x14ac:dyDescent="0.25">
      <c r="A5" s="72" t="s">
        <v>68</v>
      </c>
      <c r="B5" s="72"/>
    </row>
    <row r="6" spans="1:3" ht="18.75" customHeight="1" x14ac:dyDescent="0.25">
      <c r="A6" s="38"/>
      <c r="B6" s="38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293.71909000000005</v>
      </c>
      <c r="C8" s="48"/>
    </row>
    <row r="9" spans="1:3" ht="15.75" customHeight="1" x14ac:dyDescent="0.25">
      <c r="A9" s="15" t="s">
        <v>37</v>
      </c>
      <c r="B9" s="12">
        <v>116.72055999999999</v>
      </c>
      <c r="C9" s="48"/>
    </row>
    <row r="10" spans="1:3" ht="15.75" customHeight="1" x14ac:dyDescent="0.25">
      <c r="A10" s="15" t="s">
        <v>38</v>
      </c>
      <c r="B10" s="12">
        <v>96.822360000000003</v>
      </c>
      <c r="C10" s="48"/>
    </row>
    <row r="11" spans="1:3" ht="15.75" customHeight="1" x14ac:dyDescent="0.25">
      <c r="A11" s="15" t="s">
        <v>39</v>
      </c>
      <c r="B11" s="12">
        <v>159.7876</v>
      </c>
      <c r="C11" s="48"/>
    </row>
    <row r="12" spans="1:3" ht="15.75" customHeight="1" x14ac:dyDescent="0.25">
      <c r="A12" s="14"/>
      <c r="B12" s="25">
        <f>SUM(B8:B11)</f>
        <v>667.04961000000003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948.45552999999995</v>
      </c>
      <c r="C15" s="48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1615.50514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62">
        <v>0</v>
      </c>
    </row>
    <row r="21" spans="1:3" ht="15.75" customHeight="1" x14ac:dyDescent="0.25">
      <c r="A21" s="14" t="s">
        <v>45</v>
      </c>
      <c r="B21" s="61"/>
    </row>
    <row r="22" spans="1:3" ht="15.75" customHeight="1" x14ac:dyDescent="0.25">
      <c r="A22" s="16" t="s">
        <v>46</v>
      </c>
      <c r="B22" s="63">
        <v>1033.7024699999999</v>
      </c>
      <c r="C22" s="48"/>
    </row>
    <row r="23" spans="1:3" ht="15.75" customHeight="1" x14ac:dyDescent="0.25">
      <c r="A23" s="16" t="s">
        <v>47</v>
      </c>
      <c r="B23" s="63">
        <v>12.694240000000001</v>
      </c>
      <c r="C23" s="48"/>
    </row>
    <row r="24" spans="1:3" ht="15.75" customHeight="1" x14ac:dyDescent="0.25">
      <c r="A24" s="16" t="s">
        <v>48</v>
      </c>
      <c r="B24" s="63">
        <v>186.40174999999999</v>
      </c>
      <c r="C24" s="48"/>
    </row>
    <row r="25" spans="1:3" ht="15.75" customHeight="1" x14ac:dyDescent="0.25">
      <c r="A25" s="16" t="s">
        <v>49</v>
      </c>
      <c r="B25" s="63">
        <v>6.4468800000000002</v>
      </c>
      <c r="C25" s="48"/>
    </row>
    <row r="26" spans="1:3" ht="15.75" customHeight="1" x14ac:dyDescent="0.25">
      <c r="A26" s="16" t="s">
        <v>50</v>
      </c>
      <c r="B26" s="63">
        <v>18.796340000000001</v>
      </c>
      <c r="C26" s="48"/>
    </row>
    <row r="27" spans="1:3" ht="15.75" customHeight="1" x14ac:dyDescent="0.25">
      <c r="A27" s="16" t="s">
        <v>51</v>
      </c>
      <c r="B27" s="63">
        <v>111.21884</v>
      </c>
      <c r="C27" s="48"/>
    </row>
    <row r="28" spans="1:3" ht="15.75" customHeight="1" x14ac:dyDescent="0.25">
      <c r="A28" s="16"/>
      <c r="B28" s="49">
        <f>SUM(B22:B27)</f>
        <v>1369.26052</v>
      </c>
    </row>
    <row r="29" spans="1:3" ht="15.75" customHeight="1" x14ac:dyDescent="0.25">
      <c r="A29" s="16"/>
      <c r="B29" s="64"/>
    </row>
    <row r="30" spans="1:3" ht="15.75" customHeight="1" x14ac:dyDescent="0.25">
      <c r="A30" s="16" t="s">
        <v>52</v>
      </c>
      <c r="B30" s="12">
        <v>58.861460000000001</v>
      </c>
      <c r="C30" s="48"/>
    </row>
    <row r="31" spans="1:3" ht="15.75" customHeight="1" x14ac:dyDescent="0.25">
      <c r="A31" s="16"/>
      <c r="B31" s="64"/>
    </row>
    <row r="32" spans="1:3" ht="15.75" customHeight="1" thickBot="1" x14ac:dyDescent="0.3">
      <c r="A32" s="17" t="s">
        <v>53</v>
      </c>
      <c r="B32" s="28">
        <f>+B30+B28</f>
        <v>1428.1219800000001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0">
        <f>+B17-B32</f>
        <v>187.38315999999986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51.833059999999996</v>
      </c>
      <c r="C37" s="48"/>
    </row>
    <row r="38" spans="1:3" ht="15.75" customHeight="1" x14ac:dyDescent="0.25">
      <c r="A38" s="37" t="s">
        <v>70</v>
      </c>
      <c r="B38" s="12">
        <v>5.7180799999999996</v>
      </c>
    </row>
    <row r="39" spans="1:3" ht="15.75" customHeight="1" x14ac:dyDescent="0.25">
      <c r="A39" s="37"/>
      <c r="B39" s="61"/>
    </row>
    <row r="40" spans="1:3" s="1" customFormat="1" ht="15.75" customHeight="1" x14ac:dyDescent="0.25">
      <c r="A40" s="22" t="s">
        <v>41</v>
      </c>
      <c r="B40" s="62"/>
    </row>
    <row r="41" spans="1:3" s="1" customFormat="1" ht="15.75" customHeight="1" x14ac:dyDescent="0.25">
      <c r="A41" s="19" t="s">
        <v>57</v>
      </c>
      <c r="B41" s="12">
        <v>16.63</v>
      </c>
      <c r="C41" s="47"/>
    </row>
    <row r="42" spans="1:3" ht="15.75" customHeight="1" x14ac:dyDescent="0.25">
      <c r="A42" s="14" t="s">
        <v>58</v>
      </c>
      <c r="B42" s="25">
        <f>+B37+B38+B41</f>
        <v>74.181139999999999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0.32013999999999998</v>
      </c>
    </row>
    <row r="46" spans="1:3" ht="15.75" customHeight="1" x14ac:dyDescent="0.25">
      <c r="A46" s="16" t="s">
        <v>82</v>
      </c>
      <c r="B46" s="12">
        <v>0.31679000000000002</v>
      </c>
    </row>
    <row r="47" spans="1:3" ht="15.75" customHeight="1" x14ac:dyDescent="0.25">
      <c r="A47" s="16" t="s">
        <v>61</v>
      </c>
      <c r="B47" s="12">
        <v>1.1949100000000001</v>
      </c>
      <c r="C47" s="48"/>
    </row>
    <row r="48" spans="1:3" ht="15.75" customHeight="1" x14ac:dyDescent="0.25">
      <c r="A48" s="16" t="s">
        <v>62</v>
      </c>
      <c r="B48" s="12">
        <v>2.89716</v>
      </c>
      <c r="C48" s="48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4.7290000000000001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1" t="s">
        <v>69</v>
      </c>
      <c r="B52" s="52">
        <f>B34+B42-B50</f>
        <v>256.8352999999999</v>
      </c>
    </row>
    <row r="53" spans="1:3" ht="15.75" customHeight="1" thickTop="1" x14ac:dyDescent="0.25">
      <c r="A53" s="1" t="s">
        <v>78</v>
      </c>
      <c r="B53" s="54">
        <v>0</v>
      </c>
    </row>
    <row r="54" spans="1:3" ht="15.75" customHeight="1" x14ac:dyDescent="0.25">
      <c r="A54" s="1" t="s">
        <v>79</v>
      </c>
      <c r="B54" s="55">
        <v>69.849999999999994</v>
      </c>
    </row>
    <row r="55" spans="1:3" ht="21.75" customHeight="1" thickBot="1" x14ac:dyDescent="0.3">
      <c r="A55" s="65" t="s">
        <v>80</v>
      </c>
      <c r="B55" s="66">
        <f>+B52-B53-B54</f>
        <v>186.98529999999991</v>
      </c>
    </row>
    <row r="56" spans="1:3" ht="15.75" customHeight="1" thickTop="1" x14ac:dyDescent="0.25">
      <c r="A56" s="53"/>
      <c r="B56" s="54"/>
    </row>
    <row r="58" spans="1:3" ht="15.75" customHeight="1" x14ac:dyDescent="0.25">
      <c r="A58" s="67" t="s">
        <v>77</v>
      </c>
      <c r="B58" s="67"/>
    </row>
    <row r="59" spans="1:3" ht="15.75" customHeight="1" x14ac:dyDescent="0.25">
      <c r="A59" s="39" t="s">
        <v>72</v>
      </c>
      <c r="B59" s="39" t="s">
        <v>73</v>
      </c>
      <c r="C59" s="45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2023-02-10T22:49:42Z</cp:lastPrinted>
  <dcterms:created xsi:type="dcterms:W3CDTF">2017-04-20T21:35:40Z</dcterms:created>
  <dcterms:modified xsi:type="dcterms:W3CDTF">2023-02-10T22:53:26Z</dcterms:modified>
</cp:coreProperties>
</file>