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3\1. Enero 2023\"/>
    </mc:Choice>
  </mc:AlternateContent>
  <xr:revisionPtr revIDLastSave="0" documentId="13_ncr:1_{C49F81B3-2BCE-4A73-B797-9F34E660BC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'!$B$1:$E$100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80" i="3"/>
  <c r="E78" i="3"/>
  <c r="E74" i="3"/>
  <c r="E73" i="3"/>
  <c r="E52" i="3"/>
  <c r="E49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98" i="3" l="1"/>
  <c r="E54" i="3"/>
  <c r="E82" i="3"/>
  <c r="E42" i="3" l="1"/>
  <c r="E38" i="3"/>
  <c r="E28" i="3"/>
  <c r="E75" i="3"/>
  <c r="E85" i="3" s="1"/>
  <c r="E90" i="3" s="1"/>
  <c r="E99" i="3" s="1"/>
  <c r="C66" i="3"/>
  <c r="E21" i="3" l="1"/>
  <c r="E30" i="3" l="1"/>
  <c r="C63" i="3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<sst xmlns="http://schemas.openxmlformats.org/spreadsheetml/2006/main" count="75" uniqueCount="72">
  <si>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</si>
  <si>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</si>
  <si>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</si>
  <si>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</si>
  <si>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</si>
  <si>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</si>
  <si>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</si>
  <si>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</si>
  <si>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</si>
  <si>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</si>
  <si>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</si>
  <si>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</si>
  <si>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</si>
  <si>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</si>
  <si>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</si>
  <si>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</si>
  <si>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</si>
  <si>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</si>
  <si>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</si>
  <si>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</si>
  <si>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</si>
  <si>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</si>
  <si>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</si>
  <si>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</si>
  <si>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</si>
  <si>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</si>
  <si>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</si>
  <si>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</si>
  <si>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</si>
  <si>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</si>
  <si>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</si>
  <si>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</si>
  <si>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</si>
  <si>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</si>
  <si>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</si>
  <si>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</si>
  <si>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</si>
  <si>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</si>
  <si>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</si>
  <si>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</si>
  <si>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</si>
  <si>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</si>
  <si>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</si>
  <si>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</si>
  <si>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</si>
  <si>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</si>
  <si>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</si>
  <si>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</si>
  <si>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</si>
  <si>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</si>
  <si>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</si>
  <si>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</si>
  <si>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</si>
  <si>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</si>
  <si>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</si>
  <si>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</si>
  <si>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</si>
  <si>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</si>
  <si>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</si>
  <si>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</si>
  <si>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</si>
  <si>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</si>
  <si>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</si>
  <si>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</si>
  <si>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</si>
  <si>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</si>
  <si>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</si>
  <si>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</si>
  <si>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</si>
  <si>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</si>
  <si>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</si>
  <si>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enero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</si>
</sst>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C1:L101"/>
  <sheetViews>
    <sheetView showGridLines="0" tabSelected="1" zoomScale="68" zoomScaleNormal="68" workbookViewId="0">
      <selection activeCell="D19" sqref="D19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16384" width="11.453125" style="1"/>
  </cols>
  <sheetData>
    <row r="1" spans="3:11" ht="13">
      <c r="C1" s="55" t="s">
        <v>0</v>
      </c>
      <c r="D1" s="55"/>
      <c r="E1" s="55"/>
    </row>
    <row r="2" spans="3:11" ht="13">
      <c r="C2" s="55" t="s">
        <v>1</v>
      </c>
      <c r="D2" s="55"/>
      <c r="E2" s="55"/>
    </row>
    <row r="3" spans="3:11" ht="13">
      <c r="C3" s="55" t="s">
        <v>65</v>
      </c>
      <c r="D3" s="55"/>
      <c r="E3" s="55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5" t="s">
        <v>3</v>
      </c>
      <c r="D6" s="55"/>
      <c r="E6" s="55"/>
    </row>
    <row r="7" spans="3:11" ht="17.25" customHeight="1">
      <c r="C7" s="56" t="s">
        <v>71</v>
      </c>
      <c r="D7" s="56"/>
      <c r="E7" s="56"/>
    </row>
    <row r="8" spans="3:11" ht="22.5" customHeight="1" thickBot="1">
      <c r="C8" s="54" t="s">
        <v>68</v>
      </c>
      <c r="D8" s="54"/>
      <c r="E8" s="54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(150+307611.42)/1000</f>
        <v>307.76141999999999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991428.57/1000</f>
        <v>991.42856999999992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96018.29/1000</f>
        <v>96.018289999999993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8845.46/1000</f>
        <v>8.8454599999999992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44439.88/1000</f>
        <v>44.439879999999995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35994.77/1000</f>
        <v>35.994769999999995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1489.4883899999998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62019.34/1000</f>
        <v>62.01934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70402.89/1000</f>
        <v>70.402889999999999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819205.15/1000</f>
        <v>819.20515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140329.2/1000</f>
        <v>140.32920000000001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1091.95658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2581.4449699999996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118511.09/1000</f>
        <v>118.51109</v>
      </c>
      <c r="F35" s="9"/>
      <c r="G35" s="42"/>
      <c r="H35" s="10"/>
      <c r="I35" s="10"/>
      <c r="J35" s="10"/>
      <c r="K35" s="2"/>
    </row>
    <row r="36" spans="3:11">
      <c r="C36" s="1" t="s">
        <v>25</v>
      </c>
      <c r="E36" s="7"/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275241.85/1000</f>
        <v>275.24185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393.75293999999997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52074.69/1000</f>
        <v>52.074690000000004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52.074690000000004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>
        <f>990871.04/1000</f>
        <v>990.87103999999999</v>
      </c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38439.5/1000</f>
        <v>38.439500000000002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2135.6173400000002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2581.44497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7" t="s">
        <v>38</v>
      </c>
      <c r="D61" s="57"/>
      <c r="E61" s="57"/>
    </row>
    <row r="62" spans="3:11" ht="13">
      <c r="C62" s="57" t="s">
        <v>1</v>
      </c>
      <c r="D62" s="57"/>
      <c r="E62" s="57"/>
    </row>
    <row r="63" spans="3:11" ht="13">
      <c r="C63" s="57" t="str">
        <f>+C3</f>
        <v>(Compañía Salvadoreña, Subsidiaria de Inversiones Financieras Atlántida, S.A.)</v>
      </c>
      <c r="D63" s="57"/>
      <c r="E63" s="57"/>
    </row>
    <row r="64" spans="3:11" ht="13">
      <c r="C64" s="47" t="s">
        <v>2</v>
      </c>
      <c r="D64" s="47"/>
      <c r="E64" s="47"/>
    </row>
    <row r="65" spans="3:5" ht="13">
      <c r="C65" s="57" t="s">
        <v>39</v>
      </c>
      <c r="D65" s="57"/>
      <c r="E65" s="57"/>
    </row>
    <row r="66" spans="3:5">
      <c r="C66" s="56" t="str">
        <f>+C7</f>
        <v xml:space="preserve">Al 31 de enero 2023 </v>
      </c>
      <c r="D66" s="56"/>
      <c r="E66" s="56"/>
    </row>
    <row r="67" spans="3:5" ht="13" thickBot="1">
      <c r="C67" s="54" t="s">
        <v>68</v>
      </c>
      <c r="D67" s="54"/>
      <c r="E67" s="54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48529.25/1000</f>
        <v>48.529249999999998</v>
      </c>
    </row>
    <row r="74" spans="3:5">
      <c r="C74" s="27" t="s">
        <v>43</v>
      </c>
      <c r="D74" s="27"/>
      <c r="E74" s="22">
        <f>119155.2/1000</f>
        <v>119.15519999999999</v>
      </c>
    </row>
    <row r="75" spans="3:5">
      <c r="C75" s="27"/>
      <c r="D75" s="27"/>
      <c r="E75" s="29">
        <f>SUM(E73:E74)</f>
        <v>167.68445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28976.49/1000</f>
        <v>28.976490000000002</v>
      </c>
    </row>
    <row r="79" spans="3:5">
      <c r="C79" s="27" t="s">
        <v>47</v>
      </c>
      <c r="D79" s="27"/>
      <c r="E79" s="8"/>
    </row>
    <row r="80" spans="3:5">
      <c r="C80" s="27" t="s">
        <v>48</v>
      </c>
      <c r="D80" s="27"/>
      <c r="E80" s="38">
        <f>80025.78/1000</f>
        <v>80.025779999999997</v>
      </c>
    </row>
    <row r="81" spans="3:5">
      <c r="C81" s="27" t="s">
        <v>49</v>
      </c>
      <c r="D81" s="27"/>
      <c r="E81" s="8">
        <f>9219.34/1000</f>
        <v>9.2193400000000008</v>
      </c>
    </row>
    <row r="82" spans="3:5">
      <c r="C82" s="27"/>
      <c r="D82" s="27"/>
      <c r="E82" s="38">
        <f>SUM(E78:E81)</f>
        <v>118.22161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49.46284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8098.47/1000</f>
        <v>8.0984700000000007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57.561309999999999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341.11/1000</f>
        <v>0.34111000000000002</v>
      </c>
    </row>
    <row r="94" spans="3:5">
      <c r="C94" s="27" t="s">
        <v>57</v>
      </c>
      <c r="D94" s="27"/>
      <c r="E94" s="8">
        <f>441.07/1000</f>
        <v>0.44107000000000002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/>
    </row>
    <row r="97" spans="3:6">
      <c r="C97" s="27" t="s">
        <v>66</v>
      </c>
      <c r="D97" s="27"/>
      <c r="E97" s="22">
        <f>18339.63/1000</f>
        <v>18.33963</v>
      </c>
    </row>
    <row r="98" spans="3:6">
      <c r="C98" s="27"/>
      <c r="D98" s="27"/>
      <c r="E98" s="32">
        <f>SUM(E93:E97)</f>
        <v>19.12181</v>
      </c>
    </row>
    <row r="99" spans="3:6" ht="13">
      <c r="C99" s="30" t="s">
        <v>58</v>
      </c>
      <c r="D99" s="27"/>
      <c r="E99" s="39">
        <f>+E90-E98</f>
        <v>38.439499999999995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2"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1.1023622047244095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2023-02-09T22:39:32Z</cp:lastPrinted>
  <dcterms:created xsi:type="dcterms:W3CDTF">2017-02-09T22:50:33Z</dcterms:created>
  <dcterms:modified xsi:type="dcterms:W3CDTF">2023-02-09T22:39:40Z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