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2/12. Diciembre/"/>
    </mc:Choice>
  </mc:AlternateContent>
  <xr:revisionPtr revIDLastSave="440" documentId="13_ncr:1_{918CF8D4-7B9C-4523-9E48-4AC7EDD7BC25}" xr6:coauthVersionLast="47" xr6:coauthVersionMax="47" xr10:uidLastSave="{A16B4A32-2017-45FD-9DEB-016ED5FCFB63}"/>
  <bookViews>
    <workbookView xWindow="-120" yWindow="-120" windowWidth="29040" windowHeight="1584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Gral'!$A$1:$E$75</definedName>
    <definedName name="_xlnm.Print_Area" localSheetId="2">'Estado Resultados Acum'!$A$1:$D$52</definedName>
  </definedNames>
  <calcPr calcId="181029"/>
</workbook>
</file>

<file path=xl/calcChain.xml><?xml version="1.0" encoding="utf-8"?>
<calcChain xmlns="http://schemas.openxmlformats.org/spreadsheetml/2006/main">
  <c r="D67" i="1" l="1"/>
  <c r="E11" i="1"/>
  <c r="D36" i="1"/>
  <c r="E36" i="1"/>
  <c r="E35" i="1"/>
  <c r="E32" i="1"/>
  <c r="E27" i="1"/>
  <c r="E28" i="1"/>
  <c r="E29" i="1"/>
  <c r="E30" i="1"/>
  <c r="D32" i="1"/>
  <c r="D37" i="1" s="1"/>
  <c r="G37" i="5"/>
  <c r="G30" i="5"/>
  <c r="G31" i="5"/>
  <c r="G33" i="5"/>
  <c r="G29" i="5"/>
  <c r="G20" i="5"/>
  <c r="D20" i="5"/>
  <c r="D32" i="5"/>
  <c r="G32" i="5" s="1"/>
  <c r="D57" i="1"/>
  <c r="D61" i="1" s="1"/>
  <c r="D13" i="5"/>
  <c r="G13" i="5" s="1"/>
  <c r="D20" i="6"/>
  <c r="D17" i="1"/>
  <c r="D66" i="1"/>
  <c r="D65" i="1"/>
  <c r="D48" i="1"/>
  <c r="G12" i="5"/>
  <c r="D68" i="1" l="1"/>
  <c r="D71" i="1" s="1"/>
  <c r="D21" i="5"/>
  <c r="D26" i="5" s="1"/>
  <c r="D34" i="5" s="1"/>
  <c r="G17" i="5"/>
  <c r="G18" i="5"/>
  <c r="G19" i="5"/>
  <c r="G24" i="5"/>
  <c r="G38" i="5"/>
  <c r="G39" i="5"/>
  <c r="G40" i="5"/>
  <c r="G11" i="5"/>
  <c r="E70" i="1"/>
  <c r="E69" i="1"/>
  <c r="E67" i="1"/>
  <c r="E66" i="1"/>
  <c r="E65" i="1"/>
  <c r="E59" i="1"/>
  <c r="E58" i="1"/>
  <c r="E56" i="1"/>
  <c r="E55" i="1"/>
  <c r="E54" i="1"/>
  <c r="E47" i="1"/>
  <c r="E46" i="1"/>
  <c r="E44" i="1"/>
  <c r="E42" i="1"/>
  <c r="E40" i="1"/>
  <c r="E31" i="1"/>
  <c r="E22" i="1"/>
  <c r="E21" i="1"/>
  <c r="E20" i="1"/>
  <c r="E19" i="1"/>
  <c r="E16" i="1"/>
  <c r="E15" i="1"/>
  <c r="E14" i="1"/>
  <c r="E13" i="1"/>
  <c r="E12" i="1"/>
  <c r="E10" i="1"/>
  <c r="E9" i="1"/>
  <c r="D23" i="1"/>
  <c r="E17" i="1"/>
  <c r="D42" i="5" l="1"/>
  <c r="G34" i="5"/>
  <c r="E23" i="1"/>
  <c r="D24" i="1"/>
  <c r="D13" i="6"/>
  <c r="D21" i="6" s="1"/>
  <c r="D27" i="6" s="1"/>
  <c r="D32" i="6" s="1"/>
  <c r="D38" i="6" s="1"/>
  <c r="D49" i="1"/>
  <c r="E49" i="1" s="1"/>
  <c r="E48" i="1"/>
  <c r="E37" i="1"/>
  <c r="G21" i="5" l="1"/>
  <c r="E24" i="1"/>
  <c r="D50" i="1"/>
  <c r="E50" i="1" s="1"/>
  <c r="E61" i="1"/>
  <c r="D46" i="6" l="1"/>
  <c r="G26" i="5"/>
  <c r="E71" i="1"/>
  <c r="E57" i="1" l="1"/>
  <c r="G42" i="5" l="1"/>
  <c r="E68" i="1"/>
</calcChain>
</file>

<file path=xl/sharedStrings.xml><?xml version="1.0" encoding="utf-8"?>
<sst xmlns="http://schemas.openxmlformats.org/spreadsheetml/2006/main" count="144" uniqueCount="98">
  <si>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</si>
  <si>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</si>
  <si>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</si>
  <si>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</si>
  <si>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</si>
  <si>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</si>
  <si>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</si>
  <si>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</si>
  <si>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</si>
  <si>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</si>
  <si>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</si>
  <si>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</si>
  <si>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</si>
  <si>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</si>
  <si>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</si>
  <si>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</si>
  <si>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</si>
  <si>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</si>
  <si>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</si>
  <si>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</si>
  <si>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</si>
  <si>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</si>
  <si>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</si>
  <si>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</si>
  <si>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</si>
  <si>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</si>
  <si>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</si>
  <si>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</si>
  <si>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</si>
  <si>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</si>
  <si>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</si>
  <si>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</si>
  <si>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</si>
  <si>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</si>
  <si>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</si>
  <si>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</si>
  <si>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</si>
  <si>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</si>
  <si>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</si>
  <si>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</si>
  <si>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</si>
  <si>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</si>
  <si>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</si>
  <si>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</si>
  <si>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</si>
  <si>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</si>
  <si>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</si>
  <si>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</si>
  <si>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</si>
  <si>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</si>
  <si>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</si>
  <si>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</si>
  <si>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</si>
  <si>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</si>
  <si>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</si>
  <si>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</si>
  <si>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</si>
  <si>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</si>
  <si>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</si>
  <si>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</si>
  <si>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</si>
  <si>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</si>
  <si>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</si>
  <si>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</si>
  <si>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</si>
  <si>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</si>
  <si>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</si>
  <si>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</si>
  <si>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</si>
  <si>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</si>
  <si>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</si>
  <si>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</si>
  <si>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</si>
  <si>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</si>
  <si>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</si>
  <si>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</si>
  <si>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</si>
  <si>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</si>
  <si>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</si>
  <si>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</si>
  <si>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</si>
  <si>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</si>
  <si>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</si>
  <si>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</si>
  <si>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</si>
  <si>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</si>
  <si>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</si>
  <si>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</si>
  <si>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</si>
  <si>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</si>
  <si>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Periodo del 1 de enero al 30 de noviembre de 2022</t>
  </si>
  <si>
    <t>Balance General al 31 de diciembre de 2022</t>
  </si>
  <si>
    <t>Porcion Corriente de Pasivos a Largo Plazo</t>
  </si>
  <si>
    <t>Gastos por obligaciones con instituciones finanieros</t>
  </si>
  <si>
    <t>Periodo del 1 al 31 de diciembre de 2022</t>
  </si>
  <si>
    <t>Pasivo No Corriente</t>
  </si>
  <si>
    <t>Prestamos Bancarios de Largo Plazo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</si>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</sst>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opLeftCell="B1" zoomScaleNormal="100" zoomScaleSheetLayoutView="106" workbookViewId="0">
      <selection activeCell="C18" sqref="C18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  <col min="7" max="7" width="13" customWidth="1"/>
  </cols>
  <sheetData>
    <row r="1" spans="1:5">
      <c r="B1" s="17" t="s">
        <v>0</v>
      </c>
      <c r="C1" s="17"/>
      <c r="D1" s="17"/>
    </row>
    <row r="2" spans="1:5">
      <c r="B2" s="17" t="s">
        <v>25</v>
      </c>
      <c r="C2" s="17"/>
      <c r="D2" s="17"/>
    </row>
    <row r="3" spans="1:5">
      <c r="B3" s="17" t="s">
        <v>36</v>
      </c>
      <c r="C3" s="17"/>
      <c r="D3" s="17"/>
    </row>
    <row r="4" spans="1:5">
      <c r="B4" s="17" t="s">
        <v>91</v>
      </c>
      <c r="C4" s="17"/>
      <c r="D4" s="17"/>
    </row>
    <row r="5" spans="1:5">
      <c r="B5" s="17" t="s">
        <v>97</v>
      </c>
      <c r="C5" s="17"/>
      <c r="D5" s="17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152850.46</v>
      </c>
      <c r="E10" s="3">
        <f t="shared" ref="E10:E71" si="0">ROUND((D10/1000),2)</f>
        <v>152.85</v>
      </c>
    </row>
    <row r="11" spans="1:5" ht="12" customHeight="1">
      <c r="A11">
        <v>113</v>
      </c>
      <c r="B11" t="s">
        <v>22</v>
      </c>
      <c r="D11" s="3">
        <v>1908759.12</v>
      </c>
      <c r="E11" s="3">
        <f>ROUND((D11/1000),2)</f>
        <v>1908.76</v>
      </c>
    </row>
    <row r="12" spans="1:5" ht="12" customHeight="1">
      <c r="B12" t="s">
        <v>41</v>
      </c>
      <c r="D12" s="3">
        <v>351621.03</v>
      </c>
      <c r="E12" s="3">
        <f t="shared" si="0"/>
        <v>351.62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2300.17</v>
      </c>
      <c r="E14" s="3">
        <f t="shared" si="0"/>
        <v>2.2999999999999998</v>
      </c>
    </row>
    <row r="15" spans="1:5" ht="12" customHeight="1">
      <c r="A15">
        <v>118</v>
      </c>
      <c r="B15" t="s">
        <v>20</v>
      </c>
      <c r="D15" s="3">
        <v>34809.879999999997</v>
      </c>
      <c r="E15" s="3">
        <f t="shared" si="0"/>
        <v>34.81</v>
      </c>
    </row>
    <row r="16" spans="1:5" ht="11.25" customHeight="1">
      <c r="A16">
        <v>119</v>
      </c>
      <c r="B16" t="s">
        <v>19</v>
      </c>
      <c r="D16" s="4">
        <v>10188.36</v>
      </c>
      <c r="E16" s="4">
        <f t="shared" si="0"/>
        <v>10.19</v>
      </c>
    </row>
    <row r="17" spans="1:5" ht="15" customHeight="1">
      <c r="B17" s="1"/>
      <c r="C17" s="1"/>
      <c r="D17" s="8">
        <f>SUM(D9:D16)</f>
        <v>2460779.02</v>
      </c>
      <c r="E17" s="8">
        <f t="shared" si="0"/>
        <v>2460.7800000000002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hidden="1" customHeight="1">
      <c r="A19">
        <v>120</v>
      </c>
      <c r="B19" t="s">
        <v>6</v>
      </c>
      <c r="D19" s="3">
        <v>0</v>
      </c>
      <c r="E19" s="3">
        <f t="shared" si="0"/>
        <v>0</v>
      </c>
    </row>
    <row r="20" spans="1:5" ht="12" customHeight="1">
      <c r="A20">
        <v>121</v>
      </c>
      <c r="B20" t="s">
        <v>7</v>
      </c>
      <c r="D20" s="3">
        <v>33078.94</v>
      </c>
      <c r="E20" s="3">
        <f t="shared" si="0"/>
        <v>33.08</v>
      </c>
    </row>
    <row r="21" spans="1:5" ht="12" customHeight="1">
      <c r="B21" t="s">
        <v>63</v>
      </c>
      <c r="C21" s="14"/>
      <c r="D21" s="3">
        <v>5161.55</v>
      </c>
      <c r="E21" s="3">
        <f t="shared" si="0"/>
        <v>5.16</v>
      </c>
    </row>
    <row r="22" spans="1:5" ht="12" customHeight="1">
      <c r="A22">
        <v>125</v>
      </c>
      <c r="B22" t="s">
        <v>8</v>
      </c>
      <c r="D22" s="4">
        <v>2740.91</v>
      </c>
      <c r="E22" s="4">
        <f t="shared" si="0"/>
        <v>2.74</v>
      </c>
    </row>
    <row r="23" spans="1:5" ht="13.5" customHeight="1">
      <c r="B23" s="1"/>
      <c r="C23" s="1"/>
      <c r="D23" s="8">
        <f>SUM(D19:D22)</f>
        <v>40981.400000000009</v>
      </c>
      <c r="E23" s="8">
        <f t="shared" si="0"/>
        <v>40.98</v>
      </c>
    </row>
    <row r="24" spans="1:5" ht="15" customHeight="1" thickBot="1">
      <c r="B24" s="1" t="s">
        <v>9</v>
      </c>
      <c r="C24" s="1"/>
      <c r="D24" s="7">
        <f>D17+D23</f>
        <v>2501760.42</v>
      </c>
      <c r="E24" s="7">
        <f t="shared" si="0"/>
        <v>2501.7600000000002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A27">
        <v>213</v>
      </c>
      <c r="B27" t="s">
        <v>92</v>
      </c>
      <c r="D27" s="3">
        <v>18984.7</v>
      </c>
      <c r="E27" s="3">
        <f t="shared" si="0"/>
        <v>18.98</v>
      </c>
    </row>
    <row r="28" spans="1:5" ht="12" customHeight="1">
      <c r="B28" t="s">
        <v>18</v>
      </c>
      <c r="D28" s="3">
        <v>50438.1</v>
      </c>
      <c r="E28" s="3">
        <f t="shared" si="0"/>
        <v>50.44</v>
      </c>
    </row>
    <row r="29" spans="1:5" ht="12" hidden="1" customHeight="1">
      <c r="B29" t="s">
        <v>17</v>
      </c>
      <c r="D29" s="3">
        <v>0</v>
      </c>
      <c r="E29" s="3">
        <f t="shared" si="0"/>
        <v>0</v>
      </c>
    </row>
    <row r="30" spans="1:5" ht="12" customHeight="1">
      <c r="A30">
        <v>214</v>
      </c>
      <c r="B30" t="s">
        <v>43</v>
      </c>
      <c r="D30" s="3">
        <v>150386.94</v>
      </c>
      <c r="E30" s="3">
        <f t="shared" si="0"/>
        <v>150.38999999999999</v>
      </c>
    </row>
    <row r="31" spans="1:5" ht="12" hidden="1" customHeight="1">
      <c r="B31" t="s">
        <v>66</v>
      </c>
      <c r="D31" s="3">
        <v>0</v>
      </c>
      <c r="E31" s="3">
        <f t="shared" si="0"/>
        <v>0</v>
      </c>
    </row>
    <row r="32" spans="1:5" ht="12" customHeight="1">
      <c r="D32" s="8">
        <f>SUM(D27:D31)</f>
        <v>219809.74</v>
      </c>
      <c r="E32" s="8">
        <f t="shared" si="0"/>
        <v>219.81</v>
      </c>
    </row>
    <row r="33" spans="1:5" ht="8.25" customHeight="1">
      <c r="D33" s="3"/>
      <c r="E33" s="3"/>
    </row>
    <row r="34" spans="1:5" ht="12" customHeight="1">
      <c r="B34" s="1" t="s">
        <v>95</v>
      </c>
      <c r="D34" s="3"/>
      <c r="E34" s="3"/>
    </row>
    <row r="35" spans="1:5" ht="12" customHeight="1">
      <c r="B35" t="s">
        <v>96</v>
      </c>
      <c r="D35" s="3">
        <v>222100.23</v>
      </c>
      <c r="E35" s="3">
        <f t="shared" si="0"/>
        <v>222.1</v>
      </c>
    </row>
    <row r="36" spans="1:5" ht="12" customHeight="1">
      <c r="D36" s="8">
        <f>+D35</f>
        <v>222100.23</v>
      </c>
      <c r="E36" s="8">
        <f>ROUND((D36/1000),2)</f>
        <v>222.1</v>
      </c>
    </row>
    <row r="37" spans="1:5" ht="13.5" customHeight="1">
      <c r="B37" s="1" t="s">
        <v>59</v>
      </c>
      <c r="C37" s="1"/>
      <c r="D37" s="8">
        <f>+D32+D36</f>
        <v>441909.97</v>
      </c>
      <c r="E37" s="8">
        <f t="shared" si="0"/>
        <v>441.91</v>
      </c>
    </row>
    <row r="38" spans="1:5" ht="12" customHeight="1">
      <c r="A38">
        <v>3</v>
      </c>
      <c r="B38" s="1" t="s">
        <v>12</v>
      </c>
      <c r="C38" s="1"/>
      <c r="D38" s="3"/>
      <c r="E38" s="3"/>
    </row>
    <row r="39" spans="1:5" ht="12" customHeight="1">
      <c r="A39">
        <v>31</v>
      </c>
      <c r="B39" s="1" t="s">
        <v>1</v>
      </c>
      <c r="C39" s="1"/>
      <c r="D39" s="3"/>
      <c r="E39" s="3"/>
    </row>
    <row r="40" spans="1:5" ht="12" customHeight="1">
      <c r="A40">
        <v>310</v>
      </c>
      <c r="B40" t="s">
        <v>13</v>
      </c>
      <c r="D40" s="3">
        <v>1300000</v>
      </c>
      <c r="E40" s="3">
        <f t="shared" si="0"/>
        <v>1300</v>
      </c>
    </row>
    <row r="41" spans="1:5" ht="12" customHeight="1">
      <c r="B41" s="1" t="s">
        <v>51</v>
      </c>
      <c r="C41" s="1"/>
      <c r="D41" s="3"/>
      <c r="E41" s="3"/>
    </row>
    <row r="42" spans="1:5" ht="12" customHeight="1">
      <c r="B42" t="s">
        <v>51</v>
      </c>
      <c r="D42" s="3">
        <v>224229.62</v>
      </c>
      <c r="E42" s="3">
        <f t="shared" si="0"/>
        <v>224.23</v>
      </c>
    </row>
    <row r="43" spans="1:5" ht="12" customHeight="1">
      <c r="B43" s="1" t="s">
        <v>2</v>
      </c>
      <c r="C43" s="1"/>
      <c r="D43" s="3"/>
      <c r="E43" s="3"/>
    </row>
    <row r="44" spans="1:5" ht="12" customHeight="1">
      <c r="B44" t="s">
        <v>52</v>
      </c>
      <c r="D44" s="3">
        <v>10107.86</v>
      </c>
      <c r="E44" s="3">
        <f t="shared" si="0"/>
        <v>10.11</v>
      </c>
    </row>
    <row r="45" spans="1:5" ht="12" customHeight="1">
      <c r="A45">
        <v>34</v>
      </c>
      <c r="B45" s="1" t="s">
        <v>14</v>
      </c>
      <c r="C45" s="1"/>
      <c r="D45" s="3"/>
      <c r="E45" s="3"/>
    </row>
    <row r="46" spans="1:5" ht="12" customHeight="1">
      <c r="B46" t="s">
        <v>44</v>
      </c>
      <c r="D46" s="3">
        <v>181054.54</v>
      </c>
      <c r="E46" s="3">
        <f t="shared" si="0"/>
        <v>181.05</v>
      </c>
    </row>
    <row r="47" spans="1:5" ht="12" customHeight="1">
      <c r="A47">
        <v>341</v>
      </c>
      <c r="B47" t="s">
        <v>15</v>
      </c>
      <c r="D47" s="4">
        <v>344458.43</v>
      </c>
      <c r="E47" s="4">
        <f t="shared" si="0"/>
        <v>344.46</v>
      </c>
    </row>
    <row r="48" spans="1:5" ht="13.5" customHeight="1">
      <c r="D48" s="3">
        <f>SUM(D46:D47)</f>
        <v>525512.97</v>
      </c>
      <c r="E48" s="3">
        <f t="shared" si="0"/>
        <v>525.51</v>
      </c>
    </row>
    <row r="49" spans="2:7" ht="13.5" customHeight="1">
      <c r="B49" s="1" t="s">
        <v>60</v>
      </c>
      <c r="C49" s="1"/>
      <c r="D49" s="6">
        <f>SUM(D40:D47)</f>
        <v>2059850.4500000002</v>
      </c>
      <c r="E49" s="6">
        <f t="shared" si="0"/>
        <v>2059.85</v>
      </c>
    </row>
    <row r="50" spans="2:7" ht="15" customHeight="1" thickBot="1">
      <c r="B50" s="1" t="s">
        <v>16</v>
      </c>
      <c r="C50" s="1"/>
      <c r="D50" s="7">
        <f>D37+D49</f>
        <v>2501760.42</v>
      </c>
      <c r="E50" s="7">
        <f t="shared" si="0"/>
        <v>2501.7600000000002</v>
      </c>
      <c r="F50" s="10"/>
      <c r="G50" s="3"/>
    </row>
    <row r="51" spans="2:7" ht="6.75" customHeight="1">
      <c r="B51" s="1"/>
      <c r="C51" s="1"/>
      <c r="D51" s="5"/>
      <c r="E51" s="5"/>
    </row>
    <row r="52" spans="2:7" ht="12" customHeight="1">
      <c r="B52" s="1" t="s">
        <v>53</v>
      </c>
      <c r="C52" s="1"/>
      <c r="D52" s="5"/>
      <c r="E52" s="5"/>
    </row>
    <row r="53" spans="2:7">
      <c r="B53" s="1" t="s">
        <v>54</v>
      </c>
      <c r="C53" s="1"/>
      <c r="D53" s="5"/>
      <c r="E53" s="5"/>
    </row>
    <row r="54" spans="2:7">
      <c r="B54" t="s">
        <v>77</v>
      </c>
      <c r="C54" s="1"/>
      <c r="D54" s="3">
        <v>13044.13</v>
      </c>
      <c r="E54" s="3">
        <f t="shared" si="0"/>
        <v>13.04</v>
      </c>
    </row>
    <row r="55" spans="2:7" hidden="1">
      <c r="B55" t="s">
        <v>61</v>
      </c>
      <c r="C55" s="1"/>
      <c r="D55" s="3">
        <v>0</v>
      </c>
      <c r="E55" s="3">
        <f t="shared" si="0"/>
        <v>0</v>
      </c>
    </row>
    <row r="56" spans="2:7">
      <c r="B56" t="s">
        <v>55</v>
      </c>
      <c r="D56" s="3">
        <v>198404456.22999999</v>
      </c>
      <c r="E56" s="3">
        <f t="shared" si="0"/>
        <v>198404.46</v>
      </c>
    </row>
    <row r="57" spans="2:7" ht="13.5" hidden="1" customHeight="1">
      <c r="B57" s="1"/>
      <c r="C57" s="1"/>
      <c r="D57" s="8">
        <f>SUM(D54:D56)</f>
        <v>198417500.35999998</v>
      </c>
      <c r="E57" s="8">
        <f t="shared" si="0"/>
        <v>198417.5</v>
      </c>
    </row>
    <row r="58" spans="2:7" ht="9.75" hidden="1" customHeight="1">
      <c r="B58" s="1" t="s">
        <v>71</v>
      </c>
      <c r="C58" s="1"/>
      <c r="D58" s="5"/>
      <c r="E58" s="5">
        <f t="shared" si="0"/>
        <v>0</v>
      </c>
    </row>
    <row r="59" spans="2:7" ht="15" hidden="1" customHeight="1">
      <c r="B59" t="s">
        <v>88</v>
      </c>
      <c r="C59" s="1"/>
      <c r="D59" s="3"/>
      <c r="E59" s="3">
        <f t="shared" si="0"/>
        <v>0</v>
      </c>
    </row>
    <row r="60" spans="2:7" ht="5.25" hidden="1" customHeight="1">
      <c r="C60" s="1"/>
      <c r="D60" s="3"/>
      <c r="E60" s="3"/>
    </row>
    <row r="61" spans="2:7" ht="14.25" customHeight="1">
      <c r="B61" s="1" t="s">
        <v>72</v>
      </c>
      <c r="C61" s="1"/>
      <c r="D61" s="8">
        <f>SUM(D57:D59)</f>
        <v>198417500.35999998</v>
      </c>
      <c r="E61" s="8">
        <f t="shared" si="0"/>
        <v>198417.5</v>
      </c>
    </row>
    <row r="62" spans="2:7" ht="13.5" customHeight="1">
      <c r="B62" s="1"/>
      <c r="C62" s="1"/>
      <c r="D62" s="5"/>
      <c r="E62" s="5"/>
    </row>
    <row r="63" spans="2:7" ht="12" customHeight="1">
      <c r="B63" s="1" t="s">
        <v>56</v>
      </c>
      <c r="C63" s="1"/>
    </row>
    <row r="64" spans="2:7" ht="12" customHeight="1">
      <c r="B64" s="1" t="s">
        <v>57</v>
      </c>
      <c r="C64" s="1"/>
      <c r="D64" s="3"/>
      <c r="E64" s="3"/>
    </row>
    <row r="65" spans="2:5">
      <c r="B65" t="s">
        <v>78</v>
      </c>
      <c r="C65" s="1"/>
      <c r="D65" s="3">
        <f>+D54</f>
        <v>13044.13</v>
      </c>
      <c r="E65" s="3">
        <f t="shared" si="0"/>
        <v>13.04</v>
      </c>
    </row>
    <row r="66" spans="2:5" hidden="1">
      <c r="B66" t="s">
        <v>62</v>
      </c>
      <c r="D66" s="3">
        <f>+D55</f>
        <v>0</v>
      </c>
      <c r="E66" s="3">
        <f t="shared" si="0"/>
        <v>0</v>
      </c>
    </row>
    <row r="67" spans="2:5">
      <c r="B67" t="s">
        <v>58</v>
      </c>
      <c r="D67" s="3">
        <f>+D56</f>
        <v>198404456.22999999</v>
      </c>
      <c r="E67" s="3">
        <f t="shared" si="0"/>
        <v>198404.46</v>
      </c>
    </row>
    <row r="68" spans="2:5" ht="15" hidden="1" customHeight="1">
      <c r="B68" s="1"/>
      <c r="C68" s="1"/>
      <c r="D68" s="8">
        <f>SUM(D65:D67)</f>
        <v>198417500.35999998</v>
      </c>
      <c r="E68" s="8">
        <f t="shared" si="0"/>
        <v>198417.5</v>
      </c>
    </row>
    <row r="69" spans="2:5" ht="14.25" hidden="1" customHeight="1">
      <c r="B69" s="1" t="s">
        <v>74</v>
      </c>
      <c r="C69" s="1"/>
      <c r="D69" s="5"/>
      <c r="E69" s="5">
        <f t="shared" si="0"/>
        <v>0</v>
      </c>
    </row>
    <row r="70" spans="2:5" hidden="1">
      <c r="B70" t="s">
        <v>89</v>
      </c>
      <c r="C70" s="1"/>
      <c r="D70" s="3">
        <v>0</v>
      </c>
      <c r="E70" s="3">
        <f t="shared" si="0"/>
        <v>0</v>
      </c>
    </row>
    <row r="71" spans="2:5">
      <c r="B71" s="1" t="s">
        <v>73</v>
      </c>
      <c r="C71" s="1"/>
      <c r="D71" s="8">
        <f>SUM(D68:D70)</f>
        <v>198417500.35999998</v>
      </c>
      <c r="E71" s="8">
        <f t="shared" si="0"/>
        <v>198417.5</v>
      </c>
    </row>
    <row r="72" spans="2:5" ht="10.5" customHeight="1">
      <c r="D72" s="5"/>
    </row>
    <row r="73" spans="2:5" ht="18" customHeight="1"/>
    <row r="74" spans="2:5">
      <c r="B74" s="11" t="s">
        <v>65</v>
      </c>
      <c r="C74" s="19" t="s">
        <v>75</v>
      </c>
      <c r="D74" s="19"/>
      <c r="E74" s="19"/>
    </row>
    <row r="75" spans="2:5" ht="15" customHeight="1">
      <c r="B75" t="s">
        <v>64</v>
      </c>
      <c r="C75" s="18" t="s">
        <v>83</v>
      </c>
      <c r="D75" s="18"/>
      <c r="E75" s="18"/>
    </row>
    <row r="76" spans="2:5" ht="9" customHeight="1"/>
    <row r="77" spans="2:5" hidden="1">
      <c r="B77" t="s">
        <v>37</v>
      </c>
      <c r="C77" t="s">
        <v>39</v>
      </c>
    </row>
    <row r="78" spans="2:5" hidden="1">
      <c r="B78" t="s">
        <v>38</v>
      </c>
      <c r="C78" t="s">
        <v>40</v>
      </c>
    </row>
    <row r="79" spans="2:5" hidden="1"/>
  </sheetData>
  <mergeCells count="6">
    <mergeCell ref="B1:D1"/>
    <mergeCell ref="B5:D5"/>
    <mergeCell ref="B4:D4"/>
    <mergeCell ref="B3:D3"/>
    <mergeCell ref="B2:D2"/>
    <mergeCell ref="C75:E75"/>
  </mergeCells>
  <printOptions horizontalCentered="1"/>
  <pageMargins left="0.78740157480314965" right="0.78740157480314965" top="0.78740157480314965" bottom="0.59055118110236227" header="0.31496062992125984" footer="0.31496062992125984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4"/>
  <sheetViews>
    <sheetView showGridLines="0" tabSelected="1" topLeftCell="B13" zoomScale="95" zoomScaleNormal="95" workbookViewId="0">
      <selection activeCell="H47" sqref="H47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1.42578125" customWidth="1"/>
  </cols>
  <sheetData>
    <row r="2" spans="1:7">
      <c r="B2" s="17" t="s">
        <v>0</v>
      </c>
      <c r="C2" s="17"/>
      <c r="D2" s="17"/>
      <c r="E2" s="9"/>
    </row>
    <row r="3" spans="1:7">
      <c r="B3" s="17" t="s">
        <v>25</v>
      </c>
      <c r="C3" s="17"/>
      <c r="D3" s="17"/>
      <c r="E3" s="9"/>
    </row>
    <row r="4" spans="1:7">
      <c r="B4" s="17" t="s">
        <v>36</v>
      </c>
      <c r="C4" s="17"/>
      <c r="D4" s="17"/>
      <c r="E4" s="9"/>
    </row>
    <row r="5" spans="1:7">
      <c r="B5" s="17" t="s">
        <v>49</v>
      </c>
      <c r="C5" s="17"/>
      <c r="D5" s="17"/>
      <c r="E5" s="9"/>
    </row>
    <row r="6" spans="1:7">
      <c r="B6" s="17" t="s">
        <v>94</v>
      </c>
      <c r="C6" s="17"/>
      <c r="D6" s="17"/>
      <c r="E6" s="9"/>
    </row>
    <row r="7" spans="1:7">
      <c r="B7" s="17" t="s">
        <v>97</v>
      </c>
      <c r="C7" s="17"/>
      <c r="D7" s="17"/>
      <c r="E7" s="9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83680.17</v>
      </c>
      <c r="E11" s="3"/>
      <c r="G11" s="3">
        <f>ROUND((D11/1000),2)</f>
        <v>83.68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83680.17</v>
      </c>
      <c r="E13" s="3"/>
      <c r="G13" s="6">
        <f>ROUND((D13/1000),2)</f>
        <v>83.68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 hidden="1">
      <c r="A17">
        <v>410</v>
      </c>
      <c r="B17" t="s">
        <v>46</v>
      </c>
      <c r="D17" s="3">
        <v>0</v>
      </c>
      <c r="E17" s="3"/>
      <c r="G17" s="3">
        <f t="shared" ref="G17:G42" si="0">ROUND((D17/1000),2)</f>
        <v>0</v>
      </c>
    </row>
    <row r="18" spans="1:7">
      <c r="A18">
        <v>411</v>
      </c>
      <c r="B18" t="s">
        <v>28</v>
      </c>
      <c r="D18" s="3">
        <v>74815.41</v>
      </c>
      <c r="E18" s="3"/>
      <c r="G18" s="3">
        <f t="shared" si="0"/>
        <v>74.819999999999993</v>
      </c>
    </row>
    <row r="19" spans="1:7">
      <c r="A19">
        <v>412</v>
      </c>
      <c r="B19" t="s">
        <v>29</v>
      </c>
      <c r="D19" s="4">
        <v>1793.6</v>
      </c>
      <c r="E19" s="3"/>
      <c r="G19" s="4">
        <f t="shared" si="0"/>
        <v>1.79</v>
      </c>
    </row>
    <row r="20" spans="1:7">
      <c r="D20" s="3">
        <f>SUM(D17:D19)</f>
        <v>76609.010000000009</v>
      </c>
      <c r="E20" s="3"/>
      <c r="G20" s="3">
        <f>ROUND((D20/1000),2)</f>
        <v>76.61</v>
      </c>
    </row>
    <row r="21" spans="1:7" ht="15.75" thickBot="1">
      <c r="B21" s="1" t="s">
        <v>50</v>
      </c>
      <c r="C21" s="1"/>
      <c r="D21" s="7">
        <f>D13-D20</f>
        <v>7071.1599999999889</v>
      </c>
      <c r="E21" s="5"/>
      <c r="G21" s="7">
        <f t="shared" si="0"/>
        <v>7.07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10859.52</v>
      </c>
      <c r="E24" s="3"/>
      <c r="G24" s="3">
        <f t="shared" si="0"/>
        <v>10.86</v>
      </c>
    </row>
    <row r="25" spans="1:7" ht="11.25" customHeight="1">
      <c r="D25" s="3"/>
      <c r="E25" s="3"/>
      <c r="G25" s="3"/>
    </row>
    <row r="26" spans="1:7" ht="15.75" thickBot="1">
      <c r="B26" s="1" t="s">
        <v>82</v>
      </c>
      <c r="C26" s="1"/>
      <c r="D26" s="7">
        <f>D21+D24</f>
        <v>17930.679999999989</v>
      </c>
      <c r="E26" s="5"/>
      <c r="G26" s="7">
        <f t="shared" si="0"/>
        <v>17.93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27.51</v>
      </c>
      <c r="E29" s="3"/>
      <c r="G29" s="3">
        <f>ROUND((D29/1000),2)</f>
        <v>0.03</v>
      </c>
    </row>
    <row r="30" spans="1:7">
      <c r="B30" t="s">
        <v>93</v>
      </c>
      <c r="D30" s="3">
        <v>1479.45</v>
      </c>
      <c r="E30" s="3"/>
      <c r="G30" s="3">
        <f t="shared" ref="G30:G36" si="1">ROUND((D30/1000),2)</f>
        <v>1.48</v>
      </c>
    </row>
    <row r="31" spans="1:7">
      <c r="B31" t="s">
        <v>80</v>
      </c>
      <c r="D31" s="3">
        <v>1356</v>
      </c>
      <c r="E31" s="3"/>
      <c r="G31" s="3">
        <f t="shared" si="1"/>
        <v>1.36</v>
      </c>
    </row>
    <row r="32" spans="1:7">
      <c r="D32" s="6">
        <f>SUM(D29:D31)</f>
        <v>2862.96</v>
      </c>
      <c r="E32" s="3"/>
      <c r="G32" s="6">
        <f>ROUND((D32/1000),2)+0.01</f>
        <v>2.8699999999999997</v>
      </c>
    </row>
    <row r="33" spans="2:7" ht="9" hidden="1" customHeight="1">
      <c r="D33" s="4"/>
      <c r="E33" s="3"/>
      <c r="G33" s="4">
        <f t="shared" si="1"/>
        <v>0</v>
      </c>
    </row>
    <row r="34" spans="2:7" ht="15.75" thickBot="1">
      <c r="B34" s="1" t="s">
        <v>67</v>
      </c>
      <c r="D34" s="16">
        <f>D26-D32</f>
        <v>15067.71999999999</v>
      </c>
      <c r="E34" s="3"/>
      <c r="G34" s="16">
        <f>ROUND((D34/1000),2)-0.01</f>
        <v>15.06</v>
      </c>
    </row>
    <row r="35" spans="2:7" ht="9" customHeight="1">
      <c r="D35" s="3"/>
      <c r="E35" s="3"/>
      <c r="G35" s="3"/>
    </row>
    <row r="36" spans="2:7" ht="15" customHeight="1">
      <c r="B36" s="1" t="s">
        <v>68</v>
      </c>
      <c r="D36" s="3"/>
      <c r="E36" s="3"/>
      <c r="G36" s="3"/>
    </row>
    <row r="37" spans="2:7" ht="15" customHeight="1">
      <c r="B37" t="s">
        <v>68</v>
      </c>
      <c r="D37" s="3">
        <v>633.88</v>
      </c>
      <c r="E37" s="3"/>
      <c r="G37" s="3">
        <f>ROUND((D37/1000),2)+0.01</f>
        <v>0.64</v>
      </c>
    </row>
    <row r="38" spans="2:7" ht="9" hidden="1" customHeight="1">
      <c r="D38" s="3"/>
      <c r="E38" s="3"/>
      <c r="G38" s="3">
        <f t="shared" si="0"/>
        <v>0</v>
      </c>
    </row>
    <row r="39" spans="2:7" ht="15" hidden="1" customHeight="1">
      <c r="B39" s="1" t="s">
        <v>76</v>
      </c>
      <c r="D39" s="3"/>
      <c r="E39" s="3"/>
      <c r="G39" s="3">
        <f t="shared" si="0"/>
        <v>0</v>
      </c>
    </row>
    <row r="40" spans="2:7" hidden="1">
      <c r="B40" t="s">
        <v>76</v>
      </c>
      <c r="D40" s="3">
        <v>0</v>
      </c>
      <c r="E40" s="3"/>
      <c r="G40" s="3">
        <f t="shared" si="0"/>
        <v>0</v>
      </c>
    </row>
    <row r="41" spans="2:7" ht="9" customHeight="1">
      <c r="D41" s="3"/>
      <c r="E41" s="3"/>
      <c r="G41" s="3"/>
    </row>
    <row r="42" spans="2:7" ht="15" customHeight="1" thickBot="1">
      <c r="B42" s="1" t="s">
        <v>81</v>
      </c>
      <c r="D42" s="7">
        <f>+D34+D37</f>
        <v>15701.599999999989</v>
      </c>
      <c r="E42" s="5"/>
      <c r="G42" s="7">
        <f t="shared" si="0"/>
        <v>15.7</v>
      </c>
    </row>
    <row r="43" spans="2:7" ht="11.25" customHeight="1">
      <c r="B43" s="1"/>
      <c r="D43" s="3"/>
      <c r="E43" s="3"/>
    </row>
    <row r="49" spans="2:7">
      <c r="B49" t="s">
        <v>65</v>
      </c>
      <c r="C49" s="18" t="s">
        <v>75</v>
      </c>
      <c r="D49" s="18"/>
      <c r="E49" s="18"/>
      <c r="F49" s="18"/>
      <c r="G49" s="18"/>
    </row>
    <row r="50" spans="2:7">
      <c r="B50" t="s">
        <v>84</v>
      </c>
      <c r="C50" s="18" t="s">
        <v>83</v>
      </c>
      <c r="D50" s="18"/>
      <c r="E50" s="18"/>
      <c r="F50" s="18"/>
      <c r="G50" s="18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8">
    <mergeCell ref="B7:D7"/>
    <mergeCell ref="B2:D2"/>
    <mergeCell ref="B3:D3"/>
    <mergeCell ref="B4:D4"/>
    <mergeCell ref="B5:D5"/>
    <mergeCell ref="B6:D6"/>
    <mergeCell ref="C49:G49"/>
    <mergeCell ref="C50:G50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0" zoomScaleNormal="100" workbookViewId="0">
      <selection activeCell="D19" sqref="D19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7" t="s">
        <v>0</v>
      </c>
      <c r="C2" s="17"/>
      <c r="D2" s="17"/>
    </row>
    <row r="3" spans="1:8">
      <c r="B3" s="17" t="s">
        <v>25</v>
      </c>
      <c r="C3" s="17"/>
      <c r="D3" s="17"/>
    </row>
    <row r="4" spans="1:8">
      <c r="B4" s="17" t="s">
        <v>36</v>
      </c>
      <c r="C4" s="17"/>
      <c r="D4" s="17"/>
    </row>
    <row r="5" spans="1:8">
      <c r="B5" s="17" t="s">
        <v>49</v>
      </c>
      <c r="C5" s="17"/>
      <c r="D5" s="17"/>
    </row>
    <row r="6" spans="1:8">
      <c r="B6" s="17" t="s">
        <v>90</v>
      </c>
      <c r="C6" s="17"/>
      <c r="D6" s="17"/>
    </row>
    <row r="7" spans="1:8">
      <c r="B7" s="17" t="s">
        <v>85</v>
      </c>
      <c r="C7" s="17"/>
      <c r="D7" s="17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1194935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1194935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111888.75</v>
      </c>
    </row>
    <row r="18" spans="1:4">
      <c r="A18">
        <v>411</v>
      </c>
      <c r="B18" t="s">
        <v>28</v>
      </c>
      <c r="D18" s="3">
        <v>640808.85</v>
      </c>
    </row>
    <row r="19" spans="1:4">
      <c r="A19">
        <v>412</v>
      </c>
      <c r="B19" t="s">
        <v>29</v>
      </c>
      <c r="D19" s="4">
        <v>18890.78</v>
      </c>
    </row>
    <row r="20" spans="1:4">
      <c r="D20" s="3">
        <f>SUM(D17:D19)</f>
        <v>771588.38</v>
      </c>
    </row>
    <row r="21" spans="1:4" ht="15.75" thickBot="1">
      <c r="B21" s="1" t="s">
        <v>50</v>
      </c>
      <c r="C21" s="1"/>
      <c r="D21" s="7">
        <f>D13-D20</f>
        <v>423346.62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94250.96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517597.58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517597.58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2169.14</v>
      </c>
    </row>
    <row r="36" spans="2:9" hidden="1">
      <c r="B36" t="s">
        <v>80</v>
      </c>
      <c r="D36" s="3">
        <v>0</v>
      </c>
    </row>
    <row r="37" spans="2:9" ht="8.25" hidden="1" customHeight="1"/>
    <row r="38" spans="2:9" ht="15.75" hidden="1" customHeight="1" thickBot="1">
      <c r="B38" s="1" t="s">
        <v>67</v>
      </c>
      <c r="D38" s="7">
        <f>D32-D35-D36</f>
        <v>515428.44</v>
      </c>
    </row>
    <row r="39" spans="2:9" ht="8.25" hidden="1" customHeight="1">
      <c r="B39" s="1"/>
    </row>
    <row r="40" spans="2:9" ht="15" hidden="1" customHeight="1">
      <c r="B40" s="1" t="s">
        <v>68</v>
      </c>
    </row>
    <row r="41" spans="2:9" ht="15" hidden="1" customHeight="1">
      <c r="B41" t="s">
        <v>68</v>
      </c>
      <c r="D41" s="3">
        <v>0</v>
      </c>
    </row>
    <row r="42" spans="2:9" ht="8.25" hidden="1" customHeight="1"/>
    <row r="43" spans="2:9" ht="12" hidden="1" customHeight="1">
      <c r="B43" s="1" t="s">
        <v>76</v>
      </c>
    </row>
    <row r="44" spans="2:9" ht="15" hidden="1" customHeight="1">
      <c r="B44" t="s">
        <v>76</v>
      </c>
      <c r="D44" s="12">
        <v>0</v>
      </c>
    </row>
    <row r="45" spans="2:9" ht="8.25" hidden="1" customHeight="1"/>
    <row r="46" spans="2:9" ht="15.75" thickBot="1">
      <c r="B46" s="1" t="s">
        <v>87</v>
      </c>
      <c r="D46" s="7">
        <f>D38+D41-D44</f>
        <v>515428.44</v>
      </c>
      <c r="E46" s="10"/>
    </row>
    <row r="51" spans="2:3">
      <c r="B51" t="s">
        <v>65</v>
      </c>
      <c r="C51" t="s">
        <v>75</v>
      </c>
    </row>
    <row r="52" spans="2:3">
      <c r="B52" t="s">
        <v>64</v>
      </c>
      <c r="C52" t="s">
        <v>86</v>
      </c>
    </row>
    <row r="55" spans="2:3" ht="15" hidden="1" customHeight="1">
      <c r="B55" t="s">
        <v>37</v>
      </c>
      <c r="C55" t="s">
        <v>39</v>
      </c>
    </row>
    <row r="56" spans="2:3" ht="15" hidden="1" customHeight="1">
      <c r="B56" t="s">
        <v>38</v>
      </c>
      <c r="C56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2023-01-18T16:31:31Z</cp:lastPrinted>
  <dcterms:created xsi:type="dcterms:W3CDTF">2012-01-02T21:57:10Z</dcterms:created>
  <dcterms:modified xsi:type="dcterms:W3CDTF">2023-01-18T21:13:45Z</dcterms:modified>
</cp:coreProperties>
</file>