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sultores y Asesor\Documents\Grupo EMCO\DIVISION ACERO\ALUTECH\ALUTECH EL SALVADOR\Emision de Bonos\Bolsa de El Salvador\Reportes Regulatorios\Mensuales\2022\"/>
    </mc:Choice>
  </mc:AlternateContent>
  <xr:revisionPtr revIDLastSave="0" documentId="8_{C1DBB9B8-161B-4041-8407-8066D7BD4D2D}" xr6:coauthVersionLast="47" xr6:coauthVersionMax="47" xr10:uidLastSave="{00000000-0000-0000-0000-000000000000}"/>
  <bookViews>
    <workbookView xWindow="-110" yWindow="-110" windowWidth="19420" windowHeight="1042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" l="1"/>
  <c r="I10" i="3"/>
  <c r="G4" i="3"/>
  <c r="I16" i="3" l="1"/>
  <c r="I18" i="3" s="1"/>
  <c r="I20" i="3" s="1"/>
  <c r="I23" i="3" s="1"/>
  <c r="I28" i="1"/>
  <c r="I68" i="1"/>
  <c r="I71" i="1" s="1"/>
  <c r="I57" i="1"/>
  <c r="I46" i="1"/>
  <c r="I19" i="1"/>
  <c r="I58" i="1" l="1"/>
  <c r="I72" i="1" s="1"/>
  <c r="I29" i="1"/>
  <c r="I82" i="1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<sst xmlns="http://schemas.openxmlformats.org/spreadsheetml/2006/main" count="92" uniqueCount="84">
  <si>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</si>
  <si>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</si>
  <si>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</si>
  <si>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</si>
  <si>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</si>
  <si>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</si>
  <si>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</si>
  <si>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</si>
  <si>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</si>
  <si>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</si>
  <si>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</si>
  <si>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</si>
  <si>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</si>
  <si>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</si>
  <si>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</si>
  <si>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</si>
  <si>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</si>
  <si>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</si>
  <si>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</si>
  <si>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</si>
  <si>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</si>
  <si>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</si>
  <si>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</si>
  <si>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</si>
  <si>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</si>
  <si>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</si>
  <si>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</si>
  <si>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</si>
  <si>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</si>
  <si>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</si>
  <si>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</si>
  <si>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</si>
  <si>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</si>
  <si>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</si>
  <si>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</si>
  <si>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</si>
  <si>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</si>
  <si>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</si>
  <si>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</si>
  <si>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</si>
  <si>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</si>
  <si>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</si>
  <si>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</si>
  <si>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</si>
  <si>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</si>
  <si>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</si>
  <si>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</si>
  <si>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</si>
  <si>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</si>
  <si>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</si>
  <si>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</si>
  <si>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</si>
  <si>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</si>
  <si>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</si>
  <si>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</si>
  <si>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</si>
  <si>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</si>
  <si>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</si>
  <si>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</si>
  <si>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</si>
  <si>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</si>
  <si>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</si>
  <si>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</si>
  <si>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</si>
  <si>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</si>
  <si>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</si>
  <si>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</si>
  <si>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</si>
  <si>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</si>
  <si>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</si>
  <si>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</si>
  <si>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</si>
  <si>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</si>
  <si>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</si>
  <si>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</si>
  <si>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</si>
  <si>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</si>
  <si>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</si>
  <si>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</si>
  <si>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</si>
  <si>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</si>
  <si>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Erick Sención López</t>
  </si>
  <si>
    <t>Reserva de Capital</t>
  </si>
  <si>
    <t>Al 30 de noviembre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</si>
</sst>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</cellStyleXfs>
  <cellXfs count="52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7" fontId="6" fillId="0" borderId="0" xfId="2" applyNumberFormat="1" applyFont="1" applyFill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3" fillId="2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5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0" fontId="3" fillId="0" borderId="0" xfId="38124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</cellXfs>
  <cellStyles count="38125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2"/>
  <sheetViews>
    <sheetView showGridLines="0" tabSelected="1" workbookViewId="0">
      <selection activeCell="I66" sqref="I66:I67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4.6328125" style="35" customWidth="1"/>
    <col min="11" max="11" width="11.54296875" style="35"/>
  </cols>
  <sheetData>
    <row r="1" spans="1:9">
      <c r="G1" t="s">
        <v>66</v>
      </c>
    </row>
    <row r="2" spans="1:9">
      <c r="G2" t="s">
        <v>65</v>
      </c>
    </row>
    <row r="3" spans="1:9">
      <c r="G3" t="s">
        <v>67</v>
      </c>
    </row>
    <row r="4" spans="1:9">
      <c r="G4" t="s">
        <v>83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7">
        <v>2022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50">
        <v>38602715.368099242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13500000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42848805.380641207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44">
        <v>166869178.23193946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44">
        <v>924000</v>
      </c>
    </row>
    <row r="15" spans="1:9" s="35" customFormat="1">
      <c r="A15" s="31"/>
      <c r="B15" s="31" t="s">
        <v>80</v>
      </c>
      <c r="C15" s="31"/>
      <c r="D15" s="31"/>
      <c r="E15" s="31"/>
      <c r="F15" s="31"/>
      <c r="G15" s="31"/>
      <c r="H15" s="7"/>
      <c r="I15" s="44">
        <v>2903524.1800449868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54600329.856175549</v>
      </c>
    </row>
    <row r="17" spans="1:9">
      <c r="A17" s="2"/>
      <c r="B17" s="2" t="s">
        <v>9</v>
      </c>
      <c r="C17" s="2"/>
      <c r="D17" s="2"/>
      <c r="E17" s="2"/>
      <c r="F17" s="2"/>
      <c r="G17" s="2"/>
      <c r="H17" s="7"/>
      <c r="I17" s="8">
        <v>176371203.38591367</v>
      </c>
    </row>
    <row r="18" spans="1:9" s="35" customFormat="1">
      <c r="A18" s="2"/>
      <c r="B18" s="2" t="s">
        <v>10</v>
      </c>
      <c r="C18" s="2"/>
      <c r="D18" s="2"/>
      <c r="E18" s="2"/>
      <c r="F18" s="2"/>
      <c r="G18" s="2"/>
      <c r="H18" s="7"/>
      <c r="I18" s="9">
        <v>6465296.2757475516</v>
      </c>
    </row>
    <row r="19" spans="1:9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503085052.67856169</v>
      </c>
    </row>
    <row r="20" spans="1:9">
      <c r="A20" s="2"/>
      <c r="B20" s="2"/>
      <c r="C20" s="2"/>
      <c r="D20" s="2"/>
      <c r="E20" s="2"/>
      <c r="F20" s="2"/>
      <c r="G20" s="2"/>
      <c r="H20" s="7"/>
      <c r="I20" s="8"/>
    </row>
    <row r="21" spans="1:9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9">
      <c r="A22" s="2"/>
      <c r="B22" s="25" t="s">
        <v>73</v>
      </c>
      <c r="C22" s="2"/>
      <c r="D22" s="2"/>
      <c r="E22" s="2"/>
      <c r="F22" s="2"/>
      <c r="G22" s="2"/>
      <c r="H22" s="7"/>
      <c r="I22" s="50">
        <v>8000000</v>
      </c>
    </row>
    <row r="23" spans="1:9">
      <c r="A23" s="2"/>
      <c r="B23" s="2" t="s">
        <v>13</v>
      </c>
      <c r="C23" s="2"/>
      <c r="D23" s="2"/>
      <c r="E23" s="2"/>
      <c r="F23" s="2"/>
      <c r="G23" s="2"/>
      <c r="H23" s="7"/>
      <c r="I23" s="8">
        <v>25798025.519747503</v>
      </c>
    </row>
    <row r="24" spans="1:9">
      <c r="A24" s="2"/>
      <c r="B24" s="2" t="s">
        <v>14</v>
      </c>
      <c r="C24" s="2"/>
      <c r="D24" s="2"/>
      <c r="E24" s="2"/>
      <c r="F24" s="2"/>
      <c r="G24" s="2"/>
      <c r="H24" s="7"/>
      <c r="I24" s="8">
        <v>6422081.0151970759</v>
      </c>
    </row>
    <row r="25" spans="1:9">
      <c r="A25" s="2"/>
      <c r="B25" s="2" t="s">
        <v>15</v>
      </c>
      <c r="C25" s="2"/>
      <c r="D25" s="2"/>
      <c r="E25" s="2"/>
      <c r="F25" s="2"/>
      <c r="G25" s="2"/>
      <c r="H25" s="7"/>
      <c r="I25" s="8">
        <v>123353390.02025232</v>
      </c>
    </row>
    <row r="26" spans="1:9">
      <c r="A26" s="2"/>
      <c r="B26" s="26" t="s">
        <v>74</v>
      </c>
      <c r="C26" s="2"/>
      <c r="D26" s="2"/>
      <c r="E26" s="2"/>
      <c r="F26" s="2"/>
      <c r="G26" s="2"/>
      <c r="H26" s="7"/>
      <c r="I26" s="8">
        <v>13787507.814233825</v>
      </c>
    </row>
    <row r="27" spans="1:9">
      <c r="A27" s="2"/>
      <c r="B27" s="2" t="s">
        <v>16</v>
      </c>
      <c r="C27" s="2"/>
      <c r="D27" s="2"/>
      <c r="E27" s="2"/>
      <c r="F27" s="2"/>
      <c r="G27" s="2"/>
      <c r="H27" s="7"/>
      <c r="I27" s="9">
        <v>711297.49671717628</v>
      </c>
    </row>
    <row r="28" spans="1:9">
      <c r="A28" s="2"/>
      <c r="B28" s="2"/>
      <c r="C28" s="2"/>
      <c r="D28" s="2"/>
      <c r="E28" s="2"/>
      <c r="F28" s="2" t="s">
        <v>17</v>
      </c>
      <c r="G28" s="2"/>
      <c r="H28" s="7"/>
      <c r="I28" s="9">
        <f>SUM(I22:I27)</f>
        <v>178072301.86614791</v>
      </c>
    </row>
    <row r="29" spans="1:9">
      <c r="A29" s="2"/>
      <c r="B29" s="2"/>
      <c r="C29" s="2"/>
      <c r="D29" s="2"/>
      <c r="E29" s="2"/>
      <c r="F29" s="4" t="s">
        <v>18</v>
      </c>
      <c r="G29" s="4"/>
      <c r="H29" s="32"/>
      <c r="I29" s="33">
        <f>+I28+I19</f>
        <v>681157354.54470956</v>
      </c>
    </row>
    <row r="30" spans="1:9">
      <c r="A30" s="2"/>
      <c r="B30" s="2"/>
      <c r="C30" s="2"/>
      <c r="D30" s="2"/>
      <c r="E30" s="2"/>
      <c r="F30" s="2"/>
      <c r="G30" s="2"/>
      <c r="H30" s="7"/>
      <c r="I30" s="11"/>
    </row>
    <row r="31" spans="1:9">
      <c r="A31" s="4" t="s">
        <v>19</v>
      </c>
      <c r="B31" s="2"/>
      <c r="C31" s="2"/>
      <c r="D31" s="2"/>
      <c r="E31" s="2"/>
      <c r="F31" s="2"/>
      <c r="G31" s="2"/>
      <c r="H31" s="7"/>
      <c r="I31" s="12"/>
    </row>
    <row r="32" spans="1:9">
      <c r="A32" s="2" t="s">
        <v>20</v>
      </c>
      <c r="B32" s="2"/>
      <c r="C32" s="2"/>
      <c r="D32" s="2"/>
      <c r="E32" s="2"/>
      <c r="F32" s="2"/>
      <c r="G32" s="2"/>
      <c r="H32" s="7"/>
      <c r="I32" s="13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50">
        <v>44233597.346253179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4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8">
        <v>25467462.877735101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8">
        <v>139363319.3084414</v>
      </c>
    </row>
    <row r="37" spans="1:9">
      <c r="A37" s="2"/>
      <c r="B37" s="2" t="s">
        <v>68</v>
      </c>
      <c r="C37" s="2"/>
      <c r="D37" s="2"/>
      <c r="E37" s="2"/>
      <c r="F37" s="2"/>
      <c r="G37" s="2"/>
      <c r="H37" s="7"/>
      <c r="I37" s="8">
        <v>18340061.153886639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8">
        <v>85680.819999999992</v>
      </c>
    </row>
    <row r="40" spans="1:9">
      <c r="A40" s="2"/>
      <c r="B40" s="2" t="s">
        <v>71</v>
      </c>
      <c r="C40" s="2"/>
      <c r="D40" s="2"/>
      <c r="E40" s="2"/>
      <c r="F40" s="2"/>
      <c r="G40" s="2"/>
      <c r="H40" s="7"/>
      <c r="I40" s="8"/>
    </row>
    <row r="41" spans="1:9">
      <c r="A41" s="2"/>
      <c r="B41" s="2"/>
      <c r="C41" s="2" t="s">
        <v>26</v>
      </c>
      <c r="D41" s="2"/>
      <c r="E41" s="2"/>
      <c r="F41" s="2"/>
      <c r="G41" s="2"/>
      <c r="H41" s="7"/>
      <c r="I41" s="8">
        <v>2089952.1886832595</v>
      </c>
    </row>
    <row r="42" spans="1:9">
      <c r="A42" s="2"/>
      <c r="B42" s="27" t="s">
        <v>75</v>
      </c>
      <c r="C42" s="2"/>
      <c r="D42" s="2"/>
      <c r="E42" s="2"/>
      <c r="F42" s="2"/>
      <c r="G42" s="2"/>
      <c r="H42" s="7"/>
      <c r="I42" s="8"/>
    </row>
    <row r="43" spans="1:9">
      <c r="A43" s="2"/>
      <c r="B43" s="2"/>
      <c r="C43" s="28" t="s">
        <v>76</v>
      </c>
      <c r="D43" s="2"/>
      <c r="E43" s="2"/>
      <c r="F43" s="2"/>
      <c r="G43" s="2"/>
      <c r="H43" s="7"/>
      <c r="I43" s="8">
        <v>1795426.3</v>
      </c>
    </row>
    <row r="44" spans="1:9">
      <c r="A44" s="2"/>
      <c r="B44" s="2" t="s">
        <v>27</v>
      </c>
      <c r="C44" s="2"/>
      <c r="D44" s="2"/>
      <c r="E44" s="2"/>
      <c r="F44" s="2"/>
      <c r="G44" s="2"/>
      <c r="H44" s="7"/>
      <c r="I44" s="8">
        <v>2247574.884875569</v>
      </c>
    </row>
    <row r="45" spans="1:9">
      <c r="A45" s="2"/>
      <c r="B45" s="2" t="s">
        <v>28</v>
      </c>
      <c r="C45" s="2"/>
      <c r="D45" s="2"/>
      <c r="E45" s="2"/>
      <c r="F45" s="2"/>
      <c r="G45" s="2"/>
      <c r="H45" s="7"/>
      <c r="I45" s="45">
        <v>11172022.923763361</v>
      </c>
    </row>
    <row r="46" spans="1:9">
      <c r="A46" s="2"/>
      <c r="B46" s="2"/>
      <c r="C46" s="2"/>
      <c r="D46" s="2"/>
      <c r="E46" s="2"/>
      <c r="F46" s="2" t="s">
        <v>29</v>
      </c>
      <c r="G46" s="2"/>
      <c r="H46" s="7"/>
      <c r="I46" s="9">
        <f>SUM(I33:I45)</f>
        <v>244795097.80363855</v>
      </c>
    </row>
    <row r="47" spans="1:9">
      <c r="A47" s="2"/>
      <c r="B47" s="2"/>
      <c r="C47" s="2"/>
      <c r="D47" s="2"/>
      <c r="E47" s="2"/>
      <c r="F47" s="2"/>
      <c r="G47" s="2"/>
      <c r="H47" s="7"/>
      <c r="I47" s="9"/>
    </row>
    <row r="48" spans="1:9">
      <c r="A48" s="2"/>
      <c r="B48" s="2" t="s">
        <v>30</v>
      </c>
      <c r="C48" s="2"/>
      <c r="D48" s="2"/>
      <c r="E48" s="2"/>
      <c r="F48" s="2"/>
      <c r="G48" s="2"/>
      <c r="H48" s="7"/>
      <c r="I48" s="9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46">
        <v>113927196.73456378</v>
      </c>
    </row>
    <row r="50" spans="1:9">
      <c r="A50" s="2"/>
      <c r="B50" s="2" t="s">
        <v>72</v>
      </c>
      <c r="C50" s="2"/>
      <c r="D50" s="2"/>
      <c r="E50" s="2"/>
      <c r="F50" s="2"/>
      <c r="G50" s="2"/>
      <c r="H50" s="7"/>
      <c r="I50" s="51">
        <v>101282.87907508911</v>
      </c>
    </row>
    <row r="51" spans="1:9">
      <c r="A51" s="2"/>
      <c r="B51" s="2" t="s">
        <v>70</v>
      </c>
      <c r="C51" s="2"/>
      <c r="D51" s="2"/>
      <c r="E51" s="2"/>
      <c r="F51" s="2"/>
      <c r="G51" s="2"/>
      <c r="H51" s="7"/>
      <c r="I51" s="51">
        <v>5242094.2338598007</v>
      </c>
    </row>
    <row r="52" spans="1:9">
      <c r="A52" s="2"/>
      <c r="B52" s="29" t="s">
        <v>77</v>
      </c>
      <c r="C52" s="2"/>
      <c r="D52" s="2"/>
      <c r="E52" s="2"/>
      <c r="F52" s="2"/>
      <c r="G52" s="2"/>
      <c r="H52" s="7"/>
      <c r="I52" s="51">
        <v>9847093.4796129819</v>
      </c>
    </row>
    <row r="53" spans="1:9">
      <c r="A53" s="2"/>
      <c r="B53" s="2" t="s">
        <v>69</v>
      </c>
      <c r="C53" s="2"/>
      <c r="D53" s="2"/>
      <c r="E53" s="2"/>
      <c r="F53" s="2"/>
      <c r="G53" s="2"/>
      <c r="H53" s="7"/>
      <c r="I53" s="51">
        <v>24000000</v>
      </c>
    </row>
    <row r="54" spans="1:9">
      <c r="A54" s="2"/>
      <c r="B54" s="30" t="s">
        <v>78</v>
      </c>
      <c r="C54" s="2"/>
      <c r="D54" s="2"/>
      <c r="E54" s="2"/>
      <c r="F54" s="2"/>
      <c r="G54" s="2"/>
      <c r="H54" s="7"/>
      <c r="I54" s="51">
        <v>29330799.77587761</v>
      </c>
    </row>
    <row r="55" spans="1:9">
      <c r="A55" s="2"/>
      <c r="B55" s="31" t="s">
        <v>79</v>
      </c>
      <c r="C55" s="2"/>
      <c r="D55" s="2"/>
      <c r="E55" s="2"/>
      <c r="F55" s="2"/>
      <c r="G55" s="2"/>
      <c r="H55" s="7"/>
      <c r="I55" s="51">
        <v>2512165.5635135244</v>
      </c>
    </row>
    <row r="56" spans="1:9">
      <c r="A56" s="2"/>
      <c r="B56" s="2" t="s">
        <v>32</v>
      </c>
      <c r="C56" s="2"/>
      <c r="D56" s="2"/>
      <c r="E56" s="2"/>
      <c r="F56" s="2"/>
      <c r="G56" s="2"/>
      <c r="H56" s="7"/>
      <c r="I56" s="47">
        <v>924994.15935251128</v>
      </c>
    </row>
    <row r="57" spans="1:9">
      <c r="A57" s="2"/>
      <c r="B57" s="2"/>
      <c r="C57" s="2"/>
      <c r="D57" s="2"/>
      <c r="E57" s="2"/>
      <c r="F57" s="2" t="s">
        <v>33</v>
      </c>
      <c r="G57" s="2"/>
      <c r="H57" s="7"/>
      <c r="I57" s="9">
        <f>SUM(I49:I56)</f>
        <v>185885626.82585528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9">
        <f>+I57+I46</f>
        <v>430680724.62949383</v>
      </c>
    </row>
    <row r="59" spans="1:9">
      <c r="A59" s="2"/>
      <c r="B59" s="2"/>
      <c r="C59" s="2"/>
      <c r="D59" s="2"/>
      <c r="E59" s="2"/>
      <c r="F59" s="2"/>
      <c r="G59" s="2"/>
      <c r="H59" s="7"/>
      <c r="I59" s="9"/>
    </row>
    <row r="60" spans="1:9">
      <c r="A60" s="2" t="s">
        <v>35</v>
      </c>
      <c r="B60" s="2"/>
      <c r="C60" s="2"/>
      <c r="D60" s="2"/>
      <c r="E60" s="2"/>
      <c r="F60" s="2"/>
      <c r="G60" s="2"/>
      <c r="H60" s="7"/>
      <c r="I60" s="8"/>
    </row>
    <row r="61" spans="1:9">
      <c r="A61" s="2"/>
      <c r="B61" s="2" t="s">
        <v>36</v>
      </c>
      <c r="C61" s="2"/>
      <c r="D61" s="2"/>
      <c r="E61" s="2"/>
      <c r="F61" s="2"/>
      <c r="G61" s="2"/>
      <c r="H61" s="7"/>
      <c r="I61" s="8">
        <v>83653296.700000003</v>
      </c>
    </row>
    <row r="62" spans="1:9">
      <c r="A62" s="2"/>
      <c r="B62" s="2" t="s">
        <v>57</v>
      </c>
      <c r="C62" s="2"/>
      <c r="D62" s="2"/>
      <c r="E62" s="2"/>
      <c r="F62" s="2"/>
      <c r="G62" s="2"/>
      <c r="H62" s="7"/>
      <c r="I62" s="8">
        <v>75490.633754780865</v>
      </c>
    </row>
    <row r="63" spans="1:9">
      <c r="A63" s="2"/>
      <c r="B63" s="2" t="s">
        <v>58</v>
      </c>
      <c r="C63" s="2"/>
      <c r="D63" s="2"/>
      <c r="E63" s="2"/>
      <c r="F63" s="2"/>
      <c r="G63" s="2"/>
      <c r="H63" s="7"/>
      <c r="I63" s="8">
        <v>284982.15547272773</v>
      </c>
    </row>
    <row r="64" spans="1:9">
      <c r="A64" s="2"/>
      <c r="B64" s="2" t="s">
        <v>37</v>
      </c>
      <c r="C64" s="2"/>
      <c r="D64" s="2"/>
      <c r="E64" s="2"/>
      <c r="F64" s="2"/>
      <c r="G64" s="2"/>
      <c r="H64" s="2"/>
      <c r="I64" s="8">
        <v>4372757.079938611</v>
      </c>
    </row>
    <row r="65" spans="1:9">
      <c r="A65" s="31"/>
      <c r="B65" s="31" t="s">
        <v>82</v>
      </c>
      <c r="C65" s="31"/>
      <c r="D65" s="31"/>
      <c r="E65" s="31"/>
      <c r="F65" s="31"/>
      <c r="G65" s="31"/>
      <c r="H65" s="31"/>
      <c r="I65" s="8">
        <v>55960713.569149062</v>
      </c>
    </row>
    <row r="66" spans="1:9" s="35" customFormat="1">
      <c r="A66" s="2"/>
      <c r="B66" s="2" t="s">
        <v>38</v>
      </c>
      <c r="C66" s="2"/>
      <c r="D66" s="2"/>
      <c r="E66" s="2"/>
      <c r="F66" s="2"/>
      <c r="G66" s="2"/>
      <c r="H66" s="2"/>
      <c r="I66" s="8">
        <v>-6435482.8599346429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9">
        <v>106648725.66280624</v>
      </c>
    </row>
    <row r="68" spans="1:9">
      <c r="A68" s="2"/>
      <c r="B68" s="2"/>
      <c r="C68" s="2"/>
      <c r="D68" s="2"/>
      <c r="E68" s="2"/>
      <c r="F68" s="2"/>
      <c r="G68" s="2"/>
      <c r="H68" s="2"/>
      <c r="I68" s="9">
        <f>SUM(I61:I67)</f>
        <v>244560482.94118676</v>
      </c>
    </row>
    <row r="69" spans="1:9">
      <c r="A69" s="2"/>
      <c r="B69" s="2" t="s">
        <v>59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60</v>
      </c>
      <c r="D70" s="2"/>
      <c r="E70" s="2"/>
      <c r="F70" s="2"/>
      <c r="G70" s="2"/>
      <c r="H70" s="2"/>
      <c r="I70" s="48">
        <v>5916146.9694784908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9">
        <f>SUM(I68:I70)</f>
        <v>250476629.91066524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33">
        <f>+I71+I58</f>
        <v>681157354.54015911</v>
      </c>
    </row>
    <row r="76" spans="1:9">
      <c r="G76" s="35" t="s">
        <v>81</v>
      </c>
      <c r="I76" t="s">
        <v>43</v>
      </c>
    </row>
    <row r="77" spans="1:9">
      <c r="G77" t="s">
        <v>42</v>
      </c>
      <c r="I77" t="s">
        <v>44</v>
      </c>
    </row>
    <row r="82" spans="9:9">
      <c r="I82" s="24">
        <f>I72-I29</f>
        <v>-4.5504570007324219E-3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K29"/>
  <sheetViews>
    <sheetView showGridLines="0" topLeftCell="A21" workbookViewId="0">
      <selection activeCell="I18" sqref="I18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4.1796875" style="34" customWidth="1"/>
    <col min="11" max="11" width="13.36328125" bestFit="1" customWidth="1"/>
  </cols>
  <sheetData>
    <row r="1" spans="1:11">
      <c r="G1" t="s">
        <v>66</v>
      </c>
      <c r="J1" s="35"/>
    </row>
    <row r="2" spans="1:11">
      <c r="G2" t="s">
        <v>65</v>
      </c>
      <c r="J2" s="35"/>
    </row>
    <row r="3" spans="1:11">
      <c r="G3" t="s">
        <v>64</v>
      </c>
      <c r="J3" s="35"/>
    </row>
    <row r="4" spans="1:11">
      <c r="G4" t="str">
        <f>BG!G4</f>
        <v>Al 30 de noviembre de 2022</v>
      </c>
      <c r="J4" s="35"/>
    </row>
    <row r="5" spans="1:11">
      <c r="B5" s="2"/>
      <c r="C5" s="2"/>
      <c r="D5" s="2"/>
      <c r="E5" s="2"/>
      <c r="F5" s="2"/>
      <c r="G5" s="1" t="s">
        <v>0</v>
      </c>
      <c r="H5" s="3"/>
      <c r="I5" s="3"/>
      <c r="J5" s="35"/>
    </row>
    <row r="6" spans="1:11">
      <c r="A6" s="15"/>
      <c r="B6" s="16"/>
      <c r="C6" s="16"/>
      <c r="D6" s="16"/>
      <c r="E6" s="16"/>
      <c r="F6" s="16"/>
      <c r="G6" s="16"/>
      <c r="H6" s="17"/>
      <c r="I6" s="17">
        <v>2022</v>
      </c>
      <c r="J6" s="35"/>
    </row>
    <row r="7" spans="1:11">
      <c r="A7" s="18"/>
      <c r="B7" s="16"/>
      <c r="C7" s="16"/>
      <c r="D7" s="16"/>
      <c r="E7" s="16"/>
      <c r="F7" s="16"/>
      <c r="G7" s="16"/>
      <c r="H7" s="19"/>
      <c r="I7" s="17"/>
      <c r="J7" s="35"/>
    </row>
    <row r="8" spans="1:11">
      <c r="A8" s="20" t="s">
        <v>45</v>
      </c>
      <c r="B8" s="20"/>
      <c r="C8" s="20"/>
      <c r="D8" s="20"/>
      <c r="E8" s="20"/>
      <c r="F8" s="20"/>
      <c r="G8" s="20"/>
      <c r="H8" s="21"/>
      <c r="I8" s="36">
        <v>475269279.93425369</v>
      </c>
      <c r="J8" s="35"/>
      <c r="K8" s="36"/>
    </row>
    <row r="9" spans="1:11">
      <c r="A9" s="20" t="s">
        <v>46</v>
      </c>
      <c r="B9" s="20"/>
      <c r="C9" s="20"/>
      <c r="D9" s="20"/>
      <c r="E9" s="20"/>
      <c r="F9" s="20"/>
      <c r="G9" s="20"/>
      <c r="H9" s="21"/>
      <c r="I9" s="41">
        <v>-371356723.92403448</v>
      </c>
      <c r="J9" s="35"/>
      <c r="K9" s="9"/>
    </row>
    <row r="10" spans="1:11">
      <c r="A10" s="20" t="s">
        <v>47</v>
      </c>
      <c r="B10" s="20"/>
      <c r="C10" s="20"/>
      <c r="D10" s="20"/>
      <c r="E10" s="20"/>
      <c r="F10" s="20"/>
      <c r="G10" s="20"/>
      <c r="H10" s="21"/>
      <c r="I10" s="38">
        <f>SUM(I8:I9)</f>
        <v>103912556.01021922</v>
      </c>
      <c r="J10" s="35"/>
      <c r="K10" s="8"/>
    </row>
    <row r="11" spans="1:11">
      <c r="A11" s="20" t="s">
        <v>48</v>
      </c>
      <c r="B11" s="20"/>
      <c r="C11" s="20"/>
      <c r="D11" s="20"/>
      <c r="E11" s="20"/>
      <c r="F11" s="20"/>
      <c r="G11" s="20"/>
      <c r="H11" s="21"/>
      <c r="I11" s="39"/>
      <c r="J11" s="35"/>
      <c r="K11" s="39"/>
    </row>
    <row r="12" spans="1:11">
      <c r="A12" s="20"/>
      <c r="B12" s="20" t="s">
        <v>49</v>
      </c>
      <c r="C12" s="20"/>
      <c r="D12" s="20"/>
      <c r="E12" s="20"/>
      <c r="F12" s="20"/>
      <c r="G12" s="20"/>
      <c r="H12" s="21"/>
      <c r="I12" s="42">
        <v>-15046767.819313621</v>
      </c>
      <c r="J12" s="35"/>
      <c r="K12" s="8"/>
    </row>
    <row r="13" spans="1:11">
      <c r="A13" s="20"/>
      <c r="B13" s="20" t="s">
        <v>50</v>
      </c>
      <c r="C13" s="20"/>
      <c r="D13" s="20"/>
      <c r="E13" s="20"/>
      <c r="F13" s="20"/>
      <c r="G13" s="20"/>
      <c r="H13" s="21"/>
      <c r="I13" s="42">
        <v>-43422440.80468075</v>
      </c>
      <c r="J13" s="35"/>
      <c r="K13" s="8"/>
    </row>
    <row r="14" spans="1:11">
      <c r="A14" s="20"/>
      <c r="B14" s="20" t="s">
        <v>51</v>
      </c>
      <c r="C14" s="20"/>
      <c r="D14" s="20"/>
      <c r="E14" s="20"/>
      <c r="F14" s="20"/>
      <c r="G14" s="20"/>
      <c r="H14" s="21"/>
      <c r="I14" s="37">
        <v>21572926.188117035</v>
      </c>
      <c r="J14" s="35"/>
      <c r="K14" s="9"/>
    </row>
    <row r="15" spans="1:11">
      <c r="A15" s="20"/>
      <c r="B15" s="20"/>
      <c r="C15" s="20"/>
      <c r="D15" s="20"/>
      <c r="E15" s="20"/>
      <c r="F15" s="20"/>
      <c r="G15" s="20"/>
      <c r="H15" s="21"/>
      <c r="I15" s="41">
        <f>SUM(I12:I14)</f>
        <v>-36896282.435877338</v>
      </c>
      <c r="J15" s="35"/>
      <c r="K15" s="9"/>
    </row>
    <row r="16" spans="1:11">
      <c r="A16" s="20" t="s">
        <v>52</v>
      </c>
      <c r="B16" s="20"/>
      <c r="C16" s="20"/>
      <c r="D16" s="20"/>
      <c r="E16" s="20"/>
      <c r="F16" s="20"/>
      <c r="G16" s="20"/>
      <c r="H16" s="21"/>
      <c r="I16" s="38">
        <f>I10+I15</f>
        <v>67016273.574341878</v>
      </c>
      <c r="J16" s="35"/>
      <c r="K16" s="8"/>
    </row>
    <row r="17" spans="1:11">
      <c r="A17" s="20" t="s">
        <v>53</v>
      </c>
      <c r="B17" s="20"/>
      <c r="C17" s="20"/>
      <c r="D17" s="20"/>
      <c r="E17" s="20"/>
      <c r="F17" s="20"/>
      <c r="G17" s="20"/>
      <c r="H17" s="21"/>
      <c r="I17" s="9">
        <v>-11468052.607804894</v>
      </c>
      <c r="J17" s="35"/>
      <c r="K17" s="9"/>
    </row>
    <row r="18" spans="1:11">
      <c r="A18" s="20" t="s">
        <v>54</v>
      </c>
      <c r="B18" s="20"/>
      <c r="C18" s="20"/>
      <c r="D18" s="20"/>
      <c r="E18" s="20"/>
      <c r="F18" s="20"/>
      <c r="G18" s="20"/>
      <c r="H18" s="21"/>
      <c r="I18" s="38">
        <f>SUM(I16:I17)</f>
        <v>55548220.966536984</v>
      </c>
      <c r="J18" s="35"/>
      <c r="K18" s="8"/>
    </row>
    <row r="19" spans="1:11">
      <c r="A19" s="20" t="s">
        <v>55</v>
      </c>
      <c r="B19" s="20"/>
      <c r="C19" s="20"/>
      <c r="D19" s="20"/>
      <c r="E19" s="20"/>
      <c r="F19" s="20"/>
      <c r="G19" s="20"/>
      <c r="H19" s="21"/>
      <c r="I19" s="9">
        <v>-9459822.1915929522</v>
      </c>
      <c r="J19" s="35"/>
      <c r="K19" s="9"/>
    </row>
    <row r="20" spans="1:11">
      <c r="A20" s="20" t="s">
        <v>56</v>
      </c>
      <c r="B20" s="20"/>
      <c r="C20" s="20"/>
      <c r="D20" s="20"/>
      <c r="E20" s="20"/>
      <c r="F20" s="20"/>
      <c r="G20" s="20"/>
      <c r="H20" s="21"/>
      <c r="I20" s="40">
        <f>SUM(I18:I19)</f>
        <v>46088398.77494403</v>
      </c>
      <c r="J20" s="35"/>
      <c r="K20" s="43"/>
    </row>
    <row r="21" spans="1:11">
      <c r="A21" s="20"/>
      <c r="B21" s="20"/>
      <c r="C21" s="20"/>
      <c r="D21" s="20"/>
      <c r="E21" s="20"/>
      <c r="F21" s="20"/>
      <c r="G21" s="20"/>
      <c r="H21" s="21"/>
      <c r="I21" s="22"/>
      <c r="J21" s="35"/>
      <c r="K21" s="49"/>
    </row>
    <row r="22" spans="1:11">
      <c r="A22" s="23" t="s">
        <v>61</v>
      </c>
      <c r="B22" s="20"/>
      <c r="C22" s="20"/>
      <c r="D22" s="20"/>
      <c r="E22" s="20"/>
      <c r="F22" s="20"/>
      <c r="G22" s="20"/>
      <c r="H22" s="20"/>
      <c r="I22" s="22"/>
      <c r="J22" s="35"/>
      <c r="K22" s="49"/>
    </row>
    <row r="23" spans="1:11">
      <c r="A23" s="20"/>
      <c r="B23" s="20" t="s">
        <v>62</v>
      </c>
      <c r="C23" s="20"/>
      <c r="D23" s="20"/>
      <c r="E23" s="20"/>
      <c r="F23" s="20"/>
      <c r="G23" s="20"/>
      <c r="H23" s="20"/>
      <c r="I23" s="10">
        <f>I20-I24</f>
        <v>43854160.586554118</v>
      </c>
      <c r="J23" s="35"/>
      <c r="K23" s="43"/>
    </row>
    <row r="24" spans="1:11">
      <c r="A24" s="20"/>
      <c r="B24" s="20" t="s">
        <v>63</v>
      </c>
      <c r="C24" s="20"/>
      <c r="D24" s="20"/>
      <c r="E24" s="20"/>
      <c r="F24" s="20"/>
      <c r="G24" s="20"/>
      <c r="H24" s="20"/>
      <c r="I24" s="43">
        <v>2234238.1883899095</v>
      </c>
      <c r="J24" s="35"/>
      <c r="K24" s="43"/>
    </row>
    <row r="28" spans="1:11">
      <c r="F28" t="s">
        <v>81</v>
      </c>
      <c r="H28" t="s">
        <v>43</v>
      </c>
    </row>
    <row r="29" spans="1:11">
      <c r="F29" t="s">
        <v>42</v>
      </c>
      <c r="H29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Consulting Analytics</cp:lastModifiedBy>
  <cp:lastPrinted>2021-08-04T22:26:00Z</cp:lastPrinted>
  <dcterms:created xsi:type="dcterms:W3CDTF">2021-08-04T22:11:35Z</dcterms:created>
  <dcterms:modified xsi:type="dcterms:W3CDTF">2022-12-22T05:06:36Z</dcterms:modified>
</cp:coreProperties>
</file>