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5" documentId="8_{2AEBD6A4-6E0C-41EE-A87C-AB5CD374E091}" xr6:coauthVersionLast="47" xr6:coauthVersionMax="47" xr10:uidLastSave="{54F599A5-33C3-449C-AEAC-AA65403D6E0C}"/>
  <bookViews>
    <workbookView xWindow="-110" yWindow="-110" windowWidth="19420" windowHeight="10300" xr2:uid="{24BC2D54-1652-4539-B1F0-F87924CD2EE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C92" i="1"/>
  <c r="C91" i="1"/>
  <c r="C90" i="1"/>
  <c r="C89" i="1"/>
  <c r="C88" i="1"/>
  <c r="C87" i="1"/>
  <c r="C86" i="1"/>
  <c r="C83" i="1"/>
  <c r="C79" i="1"/>
  <c r="C78" i="1"/>
  <c r="C77" i="1"/>
  <c r="C76" i="1"/>
  <c r="C72" i="1"/>
  <c r="C71" i="1"/>
  <c r="C70" i="1"/>
  <c r="C69" i="1"/>
  <c r="C68" i="1"/>
  <c r="C67" i="1"/>
  <c r="C66" i="1"/>
  <c r="C65" i="1"/>
  <c r="C64" i="1"/>
  <c r="C60" i="1"/>
  <c r="C59" i="1"/>
  <c r="C58" i="1"/>
  <c r="C55" i="1"/>
  <c r="C42" i="1"/>
  <c r="C40" i="1"/>
  <c r="C37" i="1"/>
  <c r="C35" i="1"/>
  <c r="C30" i="1"/>
  <c r="C24" i="1"/>
  <c r="C16" i="1"/>
  <c r="C6" i="1"/>
  <c r="C21" i="1" l="1"/>
  <c r="C23" i="1"/>
  <c r="C75" i="1"/>
  <c r="C34" i="1"/>
  <c r="C57" i="1"/>
  <c r="C85" i="1"/>
  <c r="C63" i="1"/>
  <c r="C46" i="1" l="1"/>
  <c r="C97" i="1"/>
  <c r="C81" i="1"/>
  <c r="C96" i="1"/>
  <c r="C99" i="1" l="1"/>
</calcChain>
</file>

<file path=xl/sharedStrings.xml><?xml version="1.0" encoding="utf-8"?>
<sst xmlns="http://schemas.openxmlformats.org/spreadsheetml/2006/main" count="109" uniqueCount="91">
  <si>
    <t>CENTRAL DE DEPOSITO DE VALORES, S.A. DE C.V.</t>
  </si>
  <si>
    <t>BALANCE GENERAL AL 30 DE NOVIEMBRE DE 2022</t>
  </si>
  <si>
    <t>(Cifras en US$)</t>
  </si>
  <si>
    <t>2022 NOVIEMBRE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</si>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</sst>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43" fontId="2" fillId="0" borderId="0" xfId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43" fontId="3" fillId="0" borderId="0" xfId="1" applyFont="1" applyFill="1" applyBorder="1"/>
    <xf numFmtId="43" fontId="2" fillId="0" borderId="0" xfId="1" applyFont="1" applyFill="1" applyBorder="1"/>
    <xf numFmtId="43" fontId="2" fillId="0" borderId="3" xfId="1" applyFont="1" applyFill="1" applyBorder="1"/>
    <xf numFmtId="43" fontId="2" fillId="0" borderId="2" xfId="1" applyFont="1" applyFill="1" applyBorder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NOV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Miles2"/>
      <sheetName val="ER ACUM PRES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1353022.9799999997</v>
          </cell>
        </row>
        <row r="10">
          <cell r="O10">
            <v>15303.5</v>
          </cell>
        </row>
        <row r="11">
          <cell r="O11">
            <v>7700</v>
          </cell>
        </row>
        <row r="15">
          <cell r="O15">
            <v>130644.90999999999</v>
          </cell>
        </row>
        <row r="16">
          <cell r="O16">
            <v>53970.69000000001</v>
          </cell>
        </row>
        <row r="17">
          <cell r="O17">
            <v>35678.15</v>
          </cell>
        </row>
        <row r="18">
          <cell r="O18">
            <v>924</v>
          </cell>
        </row>
        <row r="19">
          <cell r="O19">
            <v>411894.89</v>
          </cell>
        </row>
        <row r="20">
          <cell r="O20">
            <v>58876.61</v>
          </cell>
        </row>
        <row r="21">
          <cell r="O21">
            <v>289899.49</v>
          </cell>
        </row>
        <row r="22">
          <cell r="O22">
            <v>24092</v>
          </cell>
        </row>
        <row r="23">
          <cell r="O23">
            <v>4714.96</v>
          </cell>
        </row>
        <row r="26">
          <cell r="O26">
            <v>7180.0599999999995</v>
          </cell>
        </row>
        <row r="27">
          <cell r="O27">
            <v>0</v>
          </cell>
        </row>
        <row r="28">
          <cell r="O28">
            <v>3132.8399999999997</v>
          </cell>
        </row>
        <row r="29">
          <cell r="O29">
            <v>0</v>
          </cell>
        </row>
        <row r="33">
          <cell r="O33">
            <v>142171.99</v>
          </cell>
        </row>
        <row r="36">
          <cell r="O36">
            <v>1678.7400000000002</v>
          </cell>
        </row>
        <row r="37">
          <cell r="O37">
            <v>14.4</v>
          </cell>
        </row>
        <row r="38">
          <cell r="O38">
            <v>0</v>
          </cell>
        </row>
        <row r="39">
          <cell r="O39">
            <v>11578.76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986.33999999999992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62E-8260-4038-9BC7-71291E3405D1}">
  <dimension ref="A1:E111"/>
  <sheetViews>
    <sheetView showGridLines="0" tabSelected="1" workbookViewId="0">
      <selection activeCell="B50" sqref="B50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6" bestFit="1" customWidth="1"/>
    <col min="4" max="16384" width="13.6328125" style="3"/>
  </cols>
  <sheetData>
    <row r="1" spans="1:3" ht="14.25" customHeight="1" x14ac:dyDescent="0.35">
      <c r="A1" s="1" t="s">
        <v>0</v>
      </c>
      <c r="B1" s="2"/>
      <c r="C1" s="2"/>
    </row>
    <row r="2" spans="1:3" ht="14.25" customHeight="1" x14ac:dyDescent="0.35">
      <c r="A2" s="4" t="s">
        <v>1</v>
      </c>
      <c r="B2" s="5"/>
      <c r="C2" s="5"/>
    </row>
    <row r="3" spans="1:3" ht="14.25" customHeight="1" x14ac:dyDescent="0.35">
      <c r="A3" s="4" t="s">
        <v>2</v>
      </c>
      <c r="B3" s="6"/>
      <c r="C3" s="6"/>
    </row>
    <row r="4" spans="1:3" ht="14.25" customHeight="1" thickBot="1" x14ac:dyDescent="0.4">
      <c r="A4" s="7"/>
      <c r="B4" s="8"/>
      <c r="C4" s="9" t="s">
        <v>3</v>
      </c>
    </row>
    <row r="5" spans="1:3" ht="14.25" customHeight="1" x14ac:dyDescent="0.35">
      <c r="A5" s="12" t="s">
        <v>4</v>
      </c>
      <c r="C5" s="13"/>
    </row>
    <row r="6" spans="1:3" ht="14.25" customHeight="1" x14ac:dyDescent="0.35">
      <c r="A6" s="12" t="s">
        <v>5</v>
      </c>
      <c r="C6" s="15">
        <f>SUM(C7:C15)</f>
        <v>3028562.7600000002</v>
      </c>
    </row>
    <row r="7" spans="1:3" ht="14.25" customHeight="1" x14ac:dyDescent="0.35">
      <c r="A7" s="12"/>
      <c r="B7" s="3" t="s">
        <v>6</v>
      </c>
      <c r="C7" s="14">
        <v>300</v>
      </c>
    </row>
    <row r="8" spans="1:3" ht="14.25" customHeight="1" x14ac:dyDescent="0.35">
      <c r="A8" s="12"/>
      <c r="B8" s="17" t="s">
        <v>7</v>
      </c>
      <c r="C8" s="16">
        <v>314349.12</v>
      </c>
    </row>
    <row r="9" spans="1:3" ht="14.25" customHeight="1" x14ac:dyDescent="0.35">
      <c r="A9" s="12"/>
      <c r="B9" s="4" t="s">
        <v>8</v>
      </c>
      <c r="C9" s="16">
        <v>161497.37</v>
      </c>
    </row>
    <row r="10" spans="1:3" ht="14.25" customHeight="1" x14ac:dyDescent="0.35">
      <c r="A10" s="12"/>
      <c r="B10" s="3" t="s">
        <v>9</v>
      </c>
      <c r="C10" s="16">
        <v>2213333.14</v>
      </c>
    </row>
    <row r="11" spans="1:3" ht="14.25" customHeight="1" x14ac:dyDescent="0.35">
      <c r="A11" s="12"/>
      <c r="B11" s="17" t="s">
        <v>10</v>
      </c>
      <c r="C11" s="16">
        <v>193102.18</v>
      </c>
    </row>
    <row r="12" spans="1:3" ht="14.25" customHeight="1" x14ac:dyDescent="0.35">
      <c r="A12" s="12"/>
      <c r="B12" s="17" t="s">
        <v>11</v>
      </c>
      <c r="C12" s="16">
        <v>1495.72</v>
      </c>
    </row>
    <row r="13" spans="1:3" ht="14.25" customHeight="1" x14ac:dyDescent="0.35">
      <c r="A13" s="12"/>
      <c r="B13" s="3" t="s">
        <v>12</v>
      </c>
      <c r="C13" s="16">
        <v>26440.67</v>
      </c>
    </row>
    <row r="14" spans="1:3" ht="14.25" customHeight="1" x14ac:dyDescent="0.35">
      <c r="A14" s="12"/>
      <c r="B14" s="3" t="s">
        <v>13</v>
      </c>
      <c r="C14" s="14">
        <v>33556.92</v>
      </c>
    </row>
    <row r="15" spans="1:3" ht="14.25" customHeight="1" x14ac:dyDescent="0.35">
      <c r="A15" s="12"/>
      <c r="B15" s="3" t="s">
        <v>14</v>
      </c>
      <c r="C15" s="18">
        <v>84487.64</v>
      </c>
    </row>
    <row r="16" spans="1:3" ht="14.25" customHeight="1" x14ac:dyDescent="0.35">
      <c r="A16" s="19" t="s">
        <v>15</v>
      </c>
      <c r="C16" s="15">
        <f>SUM(C17:C20)</f>
        <v>62564.7</v>
      </c>
    </row>
    <row r="17" spans="1:5" ht="14.25" customHeight="1" x14ac:dyDescent="0.35">
      <c r="A17" s="12"/>
      <c r="B17" s="3" t="s">
        <v>16</v>
      </c>
      <c r="C17" s="14">
        <v>45029.11</v>
      </c>
    </row>
    <row r="18" spans="1:5" ht="14.25" customHeight="1" x14ac:dyDescent="0.35">
      <c r="A18" s="12"/>
      <c r="B18" s="3" t="s">
        <v>17</v>
      </c>
      <c r="C18" s="14">
        <v>0</v>
      </c>
    </row>
    <row r="19" spans="1:5" ht="14.25" customHeight="1" x14ac:dyDescent="0.35">
      <c r="A19" s="12"/>
      <c r="B19" s="3" t="s">
        <v>18</v>
      </c>
      <c r="C19" s="20">
        <v>0</v>
      </c>
    </row>
    <row r="20" spans="1:5" ht="13.5" customHeight="1" x14ac:dyDescent="0.35">
      <c r="A20" s="12"/>
      <c r="B20" s="3" t="s">
        <v>19</v>
      </c>
      <c r="C20" s="18">
        <v>17535.59</v>
      </c>
    </row>
    <row r="21" spans="1:5" ht="14.25" customHeight="1" thickBot="1" x14ac:dyDescent="0.4">
      <c r="A21" s="12"/>
      <c r="B21" s="12" t="s">
        <v>20</v>
      </c>
      <c r="C21" s="22">
        <f>C16+C6</f>
        <v>3091127.4600000004</v>
      </c>
    </row>
    <row r="22" spans="1:5" ht="14.25" customHeight="1" thickTop="1" x14ac:dyDescent="0.35">
      <c r="A22" s="12"/>
      <c r="C22" s="14"/>
    </row>
    <row r="23" spans="1:5" ht="14.25" customHeight="1" x14ac:dyDescent="0.35">
      <c r="A23" s="12" t="s">
        <v>21</v>
      </c>
      <c r="C23" s="15">
        <f>C24+C30</f>
        <v>288687.13</v>
      </c>
      <c r="D23" s="11"/>
      <c r="E23" s="11"/>
    </row>
    <row r="24" spans="1:5" ht="14.25" customHeight="1" x14ac:dyDescent="0.35">
      <c r="A24" s="12" t="s">
        <v>22</v>
      </c>
      <c r="C24" s="21">
        <f>SUM(C25:C29)</f>
        <v>248728.52000000002</v>
      </c>
      <c r="D24" s="11"/>
      <c r="E24" s="11"/>
    </row>
    <row r="25" spans="1:5" ht="14.25" customHeight="1" x14ac:dyDescent="0.35">
      <c r="A25" s="12"/>
      <c r="B25" s="3" t="s">
        <v>23</v>
      </c>
      <c r="C25" s="20">
        <v>448.27</v>
      </c>
      <c r="D25" s="11"/>
      <c r="E25" s="11"/>
    </row>
    <row r="26" spans="1:5" ht="14.25" customHeight="1" x14ac:dyDescent="0.35">
      <c r="A26" s="12"/>
      <c r="B26" s="17" t="s">
        <v>24</v>
      </c>
      <c r="C26" s="14">
        <v>24468.66</v>
      </c>
      <c r="D26" s="11"/>
      <c r="E26" s="11"/>
    </row>
    <row r="27" spans="1:5" ht="14.25" customHeight="1" x14ac:dyDescent="0.35">
      <c r="A27" s="12"/>
      <c r="B27" s="3" t="s">
        <v>25</v>
      </c>
      <c r="C27" s="16">
        <v>50404.800000000003</v>
      </c>
      <c r="D27" s="11"/>
      <c r="E27" s="11"/>
    </row>
    <row r="28" spans="1:5" ht="14.25" customHeight="1" x14ac:dyDescent="0.35">
      <c r="A28" s="12"/>
      <c r="B28" s="3" t="s">
        <v>26</v>
      </c>
      <c r="C28" s="14">
        <v>26748.81</v>
      </c>
      <c r="D28" s="11"/>
      <c r="E28" s="11"/>
    </row>
    <row r="29" spans="1:5" ht="14.25" customHeight="1" x14ac:dyDescent="0.35">
      <c r="A29" s="12"/>
      <c r="B29" s="3" t="s">
        <v>27</v>
      </c>
      <c r="C29" s="14">
        <v>146657.98000000001</v>
      </c>
      <c r="D29" s="11"/>
      <c r="E29" s="11"/>
    </row>
    <row r="30" spans="1:5" ht="14.25" customHeight="1" x14ac:dyDescent="0.35">
      <c r="A30" s="12" t="s">
        <v>28</v>
      </c>
      <c r="C30" s="23">
        <f>SUM(C31:C32)</f>
        <v>39958.61</v>
      </c>
      <c r="D30" s="11"/>
      <c r="E30" s="11"/>
    </row>
    <row r="31" spans="1:5" ht="14.25" customHeight="1" x14ac:dyDescent="0.35">
      <c r="A31" s="12"/>
      <c r="B31" s="3" t="s">
        <v>29</v>
      </c>
      <c r="C31" s="14">
        <v>0</v>
      </c>
      <c r="D31" s="11"/>
      <c r="E31" s="11"/>
    </row>
    <row r="32" spans="1:5" ht="14.25" customHeight="1" x14ac:dyDescent="0.35">
      <c r="A32" s="12"/>
      <c r="B32" s="17" t="s">
        <v>30</v>
      </c>
      <c r="C32" s="18">
        <v>39958.61</v>
      </c>
      <c r="D32" s="11"/>
      <c r="E32" s="11"/>
    </row>
    <row r="33" spans="1:5" ht="14.25" customHeight="1" x14ac:dyDescent="0.35">
      <c r="A33" s="12"/>
      <c r="C33" s="14"/>
      <c r="D33" s="11"/>
      <c r="E33" s="11"/>
    </row>
    <row r="34" spans="1:5" ht="14.25" customHeight="1" x14ac:dyDescent="0.35">
      <c r="A34" s="12" t="s">
        <v>31</v>
      </c>
      <c r="C34" s="15">
        <f>C35+C37+C42+C40</f>
        <v>2802440.33</v>
      </c>
      <c r="D34" s="11"/>
      <c r="E34" s="11"/>
    </row>
    <row r="35" spans="1:5" ht="14.25" customHeight="1" x14ac:dyDescent="0.35">
      <c r="A35" s="12" t="s">
        <v>32</v>
      </c>
      <c r="C35" s="15">
        <f>SUM(C36:C36)</f>
        <v>2000000</v>
      </c>
    </row>
    <row r="36" spans="1:5" ht="14.25" customHeight="1" x14ac:dyDescent="0.35">
      <c r="A36" s="12"/>
      <c r="B36" s="3" t="s">
        <v>33</v>
      </c>
      <c r="C36" s="14">
        <v>2000000</v>
      </c>
    </row>
    <row r="37" spans="1:5" ht="14.25" customHeight="1" x14ac:dyDescent="0.35">
      <c r="A37" s="12" t="s">
        <v>34</v>
      </c>
      <c r="C37" s="15">
        <f>SUM(C38:C39)</f>
        <v>417777.91999999998</v>
      </c>
    </row>
    <row r="38" spans="1:5" ht="14.25" customHeight="1" x14ac:dyDescent="0.35">
      <c r="A38" s="12"/>
      <c r="B38" s="3" t="s">
        <v>35</v>
      </c>
      <c r="C38" s="20">
        <v>296627.55</v>
      </c>
    </row>
    <row r="39" spans="1:5" ht="14.25" customHeight="1" x14ac:dyDescent="0.35">
      <c r="A39" s="12"/>
      <c r="B39" s="3" t="s">
        <v>36</v>
      </c>
      <c r="C39" s="20">
        <v>121150.37</v>
      </c>
    </row>
    <row r="40" spans="1:5" ht="14.25" customHeight="1" x14ac:dyDescent="0.35">
      <c r="A40" s="12" t="s">
        <v>37</v>
      </c>
      <c r="C40" s="15">
        <f>SUM(C41:C41)</f>
        <v>-57822.25</v>
      </c>
    </row>
    <row r="41" spans="1:5" ht="14.25" customHeight="1" x14ac:dyDescent="0.35">
      <c r="A41" s="12"/>
      <c r="B41" s="3" t="s">
        <v>38</v>
      </c>
      <c r="C41" s="20">
        <v>-57822.25</v>
      </c>
    </row>
    <row r="42" spans="1:5" ht="14.25" customHeight="1" x14ac:dyDescent="0.35">
      <c r="A42" s="12" t="s">
        <v>39</v>
      </c>
      <c r="C42" s="15">
        <f>+C44+C43</f>
        <v>442484.66</v>
      </c>
    </row>
    <row r="43" spans="1:5" ht="14.25" customHeight="1" x14ac:dyDescent="0.35">
      <c r="A43" s="12"/>
      <c r="B43" s="17" t="s">
        <v>40</v>
      </c>
      <c r="C43" s="14">
        <v>83961.06</v>
      </c>
    </row>
    <row r="44" spans="1:5" ht="14.25" customHeight="1" x14ac:dyDescent="0.35">
      <c r="A44" s="12"/>
      <c r="B44" s="3" t="s">
        <v>41</v>
      </c>
      <c r="C44" s="18">
        <v>358523.6</v>
      </c>
    </row>
    <row r="45" spans="1:5" ht="14.25" customHeight="1" x14ac:dyDescent="0.35">
      <c r="A45" s="12"/>
      <c r="C45" s="14"/>
    </row>
    <row r="46" spans="1:5" ht="14.25" customHeight="1" thickBot="1" x14ac:dyDescent="0.4">
      <c r="A46" s="12"/>
      <c r="B46" s="12" t="s">
        <v>42</v>
      </c>
      <c r="C46" s="22">
        <f>C34+C23</f>
        <v>3091127.46</v>
      </c>
    </row>
    <row r="47" spans="1:5" ht="14.25" customHeight="1" thickTop="1" x14ac:dyDescent="0.35">
      <c r="A47" s="12"/>
      <c r="C47" s="14"/>
    </row>
    <row r="48" spans="1:5" ht="14.25" customHeight="1" x14ac:dyDescent="0.35">
      <c r="A48" s="12"/>
      <c r="C48" s="14"/>
    </row>
    <row r="49" spans="1:3" ht="14.25" customHeight="1" x14ac:dyDescent="0.35">
      <c r="A49" s="12"/>
      <c r="C49" s="14"/>
    </row>
    <row r="50" spans="1:3" ht="14.25" customHeight="1" x14ac:dyDescent="0.35">
      <c r="A50" s="12"/>
      <c r="C50" s="14"/>
    </row>
    <row r="52" spans="1:3" ht="14.25" customHeight="1" x14ac:dyDescent="0.35">
      <c r="A52" s="1" t="s">
        <v>0</v>
      </c>
      <c r="B52" s="2"/>
      <c r="C52" s="2"/>
    </row>
    <row r="53" spans="1:3" ht="14.25" customHeight="1" x14ac:dyDescent="0.35">
      <c r="A53" s="4" t="s">
        <v>43</v>
      </c>
      <c r="B53" s="5"/>
      <c r="C53" s="5"/>
    </row>
    <row r="54" spans="1:3" ht="14.25" customHeight="1" x14ac:dyDescent="0.35">
      <c r="A54" s="6"/>
      <c r="B54" s="24" t="s">
        <v>2</v>
      </c>
      <c r="C54" s="24"/>
    </row>
    <row r="55" spans="1:3" ht="14.25" customHeight="1" thickBot="1" x14ac:dyDescent="0.4">
      <c r="A55" s="7"/>
      <c r="B55" s="8"/>
      <c r="C55" s="10" t="str">
        <f>C4</f>
        <v>2022 NOVIEMBRE</v>
      </c>
    </row>
    <row r="57" spans="1:3" ht="14.25" customHeight="1" x14ac:dyDescent="0.35">
      <c r="A57" s="1" t="s">
        <v>44</v>
      </c>
      <c r="B57" s="1" t="s">
        <v>45</v>
      </c>
      <c r="C57" s="25">
        <f>SUM(C58:C60)</f>
        <v>1376026.4799999997</v>
      </c>
    </row>
    <row r="58" spans="1:3" ht="14.25" customHeight="1" x14ac:dyDescent="0.35">
      <c r="A58" s="4" t="s">
        <v>46</v>
      </c>
      <c r="B58" s="17" t="s">
        <v>47</v>
      </c>
      <c r="C58" s="16">
        <f>'[1]R Msual'!O9</f>
        <v>1353022.9799999997</v>
      </c>
    </row>
    <row r="59" spans="1:3" ht="14.25" customHeight="1" x14ac:dyDescent="0.35">
      <c r="A59" s="4" t="s">
        <v>48</v>
      </c>
      <c r="B59" s="4" t="s">
        <v>49</v>
      </c>
      <c r="C59" s="16">
        <f>'[1]R Msual'!O10</f>
        <v>15303.5</v>
      </c>
    </row>
    <row r="60" spans="1:3" ht="14.25" customHeight="1" x14ac:dyDescent="0.35">
      <c r="A60" s="4" t="s">
        <v>50</v>
      </c>
      <c r="B60" s="4" t="s">
        <v>51</v>
      </c>
      <c r="C60" s="16">
        <f>'[1]R Msual'!O11</f>
        <v>7700</v>
      </c>
    </row>
    <row r="61" spans="1:3" ht="14.25" customHeight="1" x14ac:dyDescent="0.35">
      <c r="A61" s="17" t="s">
        <v>52</v>
      </c>
      <c r="B61" s="4" t="s">
        <v>53</v>
      </c>
      <c r="C61" s="16">
        <v>0</v>
      </c>
    </row>
    <row r="63" spans="1:3" ht="14.25" customHeight="1" x14ac:dyDescent="0.35">
      <c r="A63" s="1" t="s">
        <v>44</v>
      </c>
      <c r="B63" s="1" t="s">
        <v>54</v>
      </c>
      <c r="C63" s="25">
        <f>SUM(C64:C72)</f>
        <v>1010695.7</v>
      </c>
    </row>
    <row r="64" spans="1:3" ht="14.25" customHeight="1" x14ac:dyDescent="0.35">
      <c r="A64" s="4" t="s">
        <v>46</v>
      </c>
      <c r="B64" s="4" t="s">
        <v>55</v>
      </c>
      <c r="C64" s="16">
        <f>'[1]R Msual'!O15</f>
        <v>130644.90999999999</v>
      </c>
    </row>
    <row r="65" spans="1:3" ht="14.25" customHeight="1" x14ac:dyDescent="0.35">
      <c r="A65" s="4" t="s">
        <v>48</v>
      </c>
      <c r="B65" s="4" t="s">
        <v>56</v>
      </c>
      <c r="C65" s="16">
        <f>'[1]R Msual'!O16</f>
        <v>53970.69000000001</v>
      </c>
    </row>
    <row r="66" spans="1:3" ht="14.25" customHeight="1" x14ac:dyDescent="0.35">
      <c r="A66" s="4" t="s">
        <v>50</v>
      </c>
      <c r="B66" s="4" t="s">
        <v>57</v>
      </c>
      <c r="C66" s="16">
        <f>'[1]R Msual'!O17</f>
        <v>35678.15</v>
      </c>
    </row>
    <row r="67" spans="1:3" ht="14.25" customHeight="1" x14ac:dyDescent="0.35">
      <c r="A67" s="4" t="s">
        <v>52</v>
      </c>
      <c r="B67" s="4" t="s">
        <v>58</v>
      </c>
      <c r="C67" s="16">
        <f>'[1]R Msual'!O18</f>
        <v>924</v>
      </c>
    </row>
    <row r="68" spans="1:3" ht="14.25" customHeight="1" x14ac:dyDescent="0.35">
      <c r="A68" s="4" t="s">
        <v>59</v>
      </c>
      <c r="B68" s="4" t="s">
        <v>60</v>
      </c>
      <c r="C68" s="16">
        <f>'[1]R Msual'!O19</f>
        <v>411894.89</v>
      </c>
    </row>
    <row r="69" spans="1:3" ht="14.25" customHeight="1" x14ac:dyDescent="0.35">
      <c r="A69" s="4" t="s">
        <v>61</v>
      </c>
      <c r="B69" s="4" t="s">
        <v>62</v>
      </c>
      <c r="C69" s="16">
        <f>'[1]R Msual'!O20</f>
        <v>58876.61</v>
      </c>
    </row>
    <row r="70" spans="1:3" ht="14.25" customHeight="1" x14ac:dyDescent="0.35">
      <c r="A70" s="4" t="s">
        <v>63</v>
      </c>
      <c r="B70" s="4" t="s">
        <v>64</v>
      </c>
      <c r="C70" s="16">
        <f>'[1]R Msual'!O21</f>
        <v>289899.49</v>
      </c>
    </row>
    <row r="71" spans="1:3" ht="14.25" customHeight="1" x14ac:dyDescent="0.35">
      <c r="A71" s="4" t="s">
        <v>65</v>
      </c>
      <c r="B71" s="4" t="s">
        <v>66</v>
      </c>
      <c r="C71" s="16">
        <f>'[1]R Msual'!O22</f>
        <v>24092</v>
      </c>
    </row>
    <row r="72" spans="1:3" ht="14.25" customHeight="1" x14ac:dyDescent="0.35">
      <c r="A72" s="4" t="s">
        <v>67</v>
      </c>
      <c r="B72" s="4" t="s">
        <v>68</v>
      </c>
      <c r="C72" s="16">
        <f>'[1]R Msual'!O23</f>
        <v>4714.96</v>
      </c>
    </row>
    <row r="73" spans="1:3" ht="14.25" customHeight="1" x14ac:dyDescent="0.35">
      <c r="A73" s="4"/>
      <c r="B73" s="4"/>
    </row>
    <row r="74" spans="1:3" ht="14.25" customHeight="1" x14ac:dyDescent="0.35">
      <c r="A74" s="4"/>
      <c r="B74" s="4"/>
    </row>
    <row r="75" spans="1:3" ht="14.25" customHeight="1" x14ac:dyDescent="0.35">
      <c r="A75" s="1" t="s">
        <v>44</v>
      </c>
      <c r="B75" s="1" t="s">
        <v>69</v>
      </c>
      <c r="C75" s="25">
        <f>SUM(C76:C79)</f>
        <v>10312.9</v>
      </c>
    </row>
    <row r="76" spans="1:3" ht="14.25" customHeight="1" x14ac:dyDescent="0.35">
      <c r="A76" s="4" t="s">
        <v>46</v>
      </c>
      <c r="B76" s="17" t="s">
        <v>70</v>
      </c>
      <c r="C76" s="16">
        <f>'[1]R Msual'!O26</f>
        <v>7180.0599999999995</v>
      </c>
    </row>
    <row r="77" spans="1:3" ht="14.25" customHeight="1" x14ac:dyDescent="0.35">
      <c r="A77" s="4" t="s">
        <v>48</v>
      </c>
      <c r="B77" s="4" t="s">
        <v>71</v>
      </c>
      <c r="C77" s="16">
        <f>'[1]R Msual'!O27</f>
        <v>0</v>
      </c>
    </row>
    <row r="78" spans="1:3" ht="14.25" customHeight="1" x14ac:dyDescent="0.35">
      <c r="A78" s="4" t="s">
        <v>50</v>
      </c>
      <c r="B78" s="4" t="s">
        <v>72</v>
      </c>
      <c r="C78" s="16">
        <f>'[1]R Msual'!O28</f>
        <v>3132.8399999999997</v>
      </c>
    </row>
    <row r="79" spans="1:3" ht="14.25" customHeight="1" x14ac:dyDescent="0.35">
      <c r="A79" s="4"/>
      <c r="B79" s="4"/>
      <c r="C79" s="16">
        <f>'[1]R Msual'!O29</f>
        <v>0</v>
      </c>
    </row>
    <row r="80" spans="1:3" ht="14.25" customHeight="1" x14ac:dyDescent="0.35">
      <c r="A80" s="4"/>
      <c r="B80" s="4"/>
    </row>
    <row r="81" spans="1:5" ht="14.25" customHeight="1" thickBot="1" x14ac:dyDescent="0.4">
      <c r="A81" s="4"/>
      <c r="B81" s="1" t="s">
        <v>73</v>
      </c>
      <c r="C81" s="26">
        <f>C57-C63-C75</f>
        <v>355017.87999999977</v>
      </c>
    </row>
    <row r="82" spans="1:5" ht="14.25" customHeight="1" thickTop="1" x14ac:dyDescent="0.35">
      <c r="A82" s="4"/>
      <c r="B82" s="1"/>
    </row>
    <row r="83" spans="1:5" ht="14.25" customHeight="1" x14ac:dyDescent="0.35">
      <c r="A83" s="4" t="s">
        <v>74</v>
      </c>
      <c r="B83" s="1" t="s">
        <v>75</v>
      </c>
      <c r="C83" s="25">
        <f>'[1]R Msual'!O33</f>
        <v>142171.99</v>
      </c>
    </row>
    <row r="84" spans="1:5" ht="14.25" customHeight="1" x14ac:dyDescent="0.35">
      <c r="A84" s="4"/>
      <c r="B84" s="4"/>
    </row>
    <row r="85" spans="1:5" ht="14.25" customHeight="1" x14ac:dyDescent="0.35">
      <c r="A85" s="4" t="s">
        <v>74</v>
      </c>
      <c r="B85" s="1" t="s">
        <v>76</v>
      </c>
      <c r="C85" s="25">
        <f>SUM(C86:C91)</f>
        <v>13271.900000000001</v>
      </c>
    </row>
    <row r="86" spans="1:5" ht="14.25" customHeight="1" x14ac:dyDescent="0.35">
      <c r="A86" s="4" t="s">
        <v>46</v>
      </c>
      <c r="B86" s="4" t="s">
        <v>77</v>
      </c>
      <c r="C86" s="16">
        <f>'[1]R Msual'!O36</f>
        <v>1678.7400000000002</v>
      </c>
    </row>
    <row r="87" spans="1:5" ht="14.25" customHeight="1" x14ac:dyDescent="0.35">
      <c r="A87" s="4" t="s">
        <v>48</v>
      </c>
      <c r="B87" s="4" t="s">
        <v>78</v>
      </c>
      <c r="C87" s="16">
        <f>'[1]R Msual'!O37</f>
        <v>14.4</v>
      </c>
    </row>
    <row r="88" spans="1:5" ht="14.25" customHeight="1" x14ac:dyDescent="0.35">
      <c r="A88" s="4" t="s">
        <v>50</v>
      </c>
      <c r="B88" s="4" t="s">
        <v>79</v>
      </c>
      <c r="C88" s="16">
        <f>'[1]R Msual'!O38</f>
        <v>0</v>
      </c>
    </row>
    <row r="89" spans="1:5" ht="14.25" customHeight="1" x14ac:dyDescent="0.35">
      <c r="A89" s="4" t="s">
        <v>52</v>
      </c>
      <c r="B89" s="4" t="s">
        <v>80</v>
      </c>
      <c r="C89" s="16">
        <f>'[1]R Msual'!O39</f>
        <v>11578.76</v>
      </c>
    </row>
    <row r="90" spans="1:5" ht="14.25" customHeight="1" x14ac:dyDescent="0.35">
      <c r="A90" s="4" t="s">
        <v>59</v>
      </c>
      <c r="B90" s="4" t="s">
        <v>81</v>
      </c>
      <c r="C90" s="16">
        <f>'[1]R Msual'!O40</f>
        <v>0</v>
      </c>
    </row>
    <row r="91" spans="1:5" ht="14.25" customHeight="1" x14ac:dyDescent="0.35">
      <c r="A91" s="4" t="s">
        <v>61</v>
      </c>
      <c r="B91" s="4" t="s">
        <v>82</v>
      </c>
      <c r="C91" s="16">
        <f>'[1]R Msual'!O41</f>
        <v>0</v>
      </c>
      <c r="D91" s="12"/>
      <c r="E91" s="12"/>
    </row>
    <row r="92" spans="1:5" ht="14.25" customHeight="1" x14ac:dyDescent="0.35">
      <c r="A92" s="1" t="s">
        <v>83</v>
      </c>
      <c r="B92" s="1" t="s">
        <v>84</v>
      </c>
      <c r="C92" s="25">
        <f>'[1]R Msual'!O43</f>
        <v>986.33999999999992</v>
      </c>
      <c r="D92" s="12"/>
      <c r="E92" s="12"/>
    </row>
    <row r="93" spans="1:5" ht="14.25" customHeight="1" x14ac:dyDescent="0.35">
      <c r="A93" s="1" t="s">
        <v>85</v>
      </c>
      <c r="B93" s="1" t="s">
        <v>86</v>
      </c>
      <c r="C93" s="16">
        <f>'[1]R Msual'!O44</f>
        <v>0</v>
      </c>
      <c r="D93" s="12"/>
      <c r="E93" s="12"/>
    </row>
    <row r="94" spans="1:5" ht="14.25" customHeight="1" x14ac:dyDescent="0.35">
      <c r="A94" s="1"/>
      <c r="B94" s="1" t="s">
        <v>87</v>
      </c>
      <c r="C94" s="25">
        <v>0</v>
      </c>
    </row>
    <row r="95" spans="1:5" ht="14.25" customHeight="1" x14ac:dyDescent="0.35">
      <c r="A95" s="4"/>
      <c r="B95" s="4"/>
    </row>
    <row r="96" spans="1:5" ht="14.25" customHeight="1" x14ac:dyDescent="0.35">
      <c r="A96" s="4"/>
      <c r="B96" s="19" t="s">
        <v>88</v>
      </c>
      <c r="C96" s="27">
        <f>C57+C83+C92</f>
        <v>1519184.8099999998</v>
      </c>
    </row>
    <row r="97" spans="1:5" ht="14.25" customHeight="1" x14ac:dyDescent="0.35">
      <c r="A97" s="4"/>
      <c r="B97" s="19" t="s">
        <v>89</v>
      </c>
      <c r="C97" s="27">
        <f>C63+C75+C85+C93+C94</f>
        <v>1034280.5</v>
      </c>
    </row>
    <row r="98" spans="1:5" ht="14.25" customHeight="1" x14ac:dyDescent="0.35">
      <c r="A98" s="1"/>
      <c r="B98" s="1"/>
    </row>
    <row r="99" spans="1:5" ht="14.25" customHeight="1" thickBot="1" x14ac:dyDescent="0.4">
      <c r="A99" s="4"/>
      <c r="B99" s="19" t="s">
        <v>90</v>
      </c>
      <c r="C99" s="28">
        <f>C96-C97</f>
        <v>484904.30999999982</v>
      </c>
    </row>
    <row r="100" spans="1:5" ht="14.25" customHeight="1" thickTop="1" x14ac:dyDescent="0.35">
      <c r="B100" s="29"/>
    </row>
    <row r="101" spans="1:5" ht="14.25" customHeight="1" x14ac:dyDescent="0.35">
      <c r="B101" s="19"/>
    </row>
    <row r="109" spans="1:5" s="12" customFormat="1" ht="14.25" customHeight="1" x14ac:dyDescent="0.35">
      <c r="A109" s="3"/>
      <c r="B109" s="3"/>
      <c r="C109" s="16"/>
      <c r="D109" s="3"/>
      <c r="E109" s="3"/>
    </row>
    <row r="110" spans="1:5" s="12" customFormat="1" ht="14.25" customHeight="1" x14ac:dyDescent="0.35">
      <c r="A110" s="3"/>
      <c r="B110" s="3"/>
      <c r="C110" s="16"/>
      <c r="D110" s="3"/>
      <c r="E110" s="3"/>
    </row>
    <row r="111" spans="1:5" s="12" customFormat="1" ht="14.25" customHeight="1" x14ac:dyDescent="0.35">
      <c r="A111" s="3"/>
      <c r="B111" s="3"/>
      <c r="C111" s="16"/>
      <c r="D111" s="3"/>
      <c r="E111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2022-12-20T18:49:40Z</cp:lastPrinted>
  <dcterms:created xsi:type="dcterms:W3CDTF">2022-12-20T18:47:35Z</dcterms:created>
  <dcterms:modified xsi:type="dcterms:W3CDTF">2022-12-20T18:50:17Z</dcterms:modified>
</cp:coreProperties>
</file>