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ber.romero\Documents\ABANK\08 ComunicaciónHechosRelevantes\Balances\balances 2022\11 noviembre\"/>
    </mc:Choice>
  </mc:AlternateContent>
  <xr:revisionPtr revIDLastSave="0" documentId="13_ncr:1_{C3D3C720-05BF-4F0A-8147-0FF9C6E3D5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" sheetId="2" r:id="rId1"/>
    <sheet name="ER" sheetId="4" r:id="rId2"/>
  </sheets>
  <definedNames>
    <definedName name="_xlnm.Print_Area" localSheetId="0">BAL!$B$1:$F$77</definedName>
    <definedName name="_xlnm.Print_Area" localSheetId="1">ER!$B$1:$D$51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E29" i="2"/>
  <c r="E34" i="2"/>
  <c r="F26" i="4" l="1"/>
  <c r="F18" i="4"/>
  <c r="G17" i="4"/>
  <c r="G30" i="4"/>
  <c r="G33" i="4"/>
  <c r="F8" i="4"/>
  <c r="F24" i="4" s="1"/>
  <c r="F31" i="4" s="1"/>
  <c r="E36" i="4"/>
  <c r="G36" i="4" s="1"/>
  <c r="E35" i="4"/>
  <c r="G35" i="4" s="1"/>
  <c r="E33" i="4"/>
  <c r="E32" i="4"/>
  <c r="G32" i="4" s="1"/>
  <c r="E30" i="4"/>
  <c r="E29" i="4"/>
  <c r="G29" i="4" s="1"/>
  <c r="E28" i="4"/>
  <c r="G28" i="4" s="1"/>
  <c r="E27" i="4"/>
  <c r="G27" i="4" s="1"/>
  <c r="E25" i="4"/>
  <c r="G25" i="4" s="1"/>
  <c r="E23" i="4"/>
  <c r="G23" i="4" s="1"/>
  <c r="E22" i="4"/>
  <c r="G22" i="4" s="1"/>
  <c r="E20" i="4"/>
  <c r="G20" i="4" s="1"/>
  <c r="E19" i="4"/>
  <c r="G19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E8" i="4" l="1"/>
  <c r="G8" i="4" s="1"/>
  <c r="G9" i="4"/>
  <c r="F34" i="4"/>
  <c r="F37" i="4" l="1"/>
  <c r="E18" i="4" l="1"/>
  <c r="G18" i="4" s="1"/>
  <c r="E14" i="2"/>
  <c r="D51" i="4" l="1"/>
  <c r="E20" i="2" l="1"/>
  <c r="E37" i="2" l="1"/>
  <c r="E36" i="2" l="1"/>
  <c r="D26" i="4" l="1"/>
  <c r="E26" i="4" s="1"/>
  <c r="G26" i="4" s="1"/>
  <c r="D8" i="4"/>
  <c r="D24" i="4" s="1"/>
  <c r="E24" i="4" l="1"/>
  <c r="G24" i="4" s="1"/>
  <c r="D31" i="4" l="1"/>
  <c r="E31" i="4" s="1"/>
  <c r="G31" i="4" s="1"/>
  <c r="D34" i="4" l="1"/>
  <c r="E34" i="4" s="1"/>
  <c r="G34" i="4" s="1"/>
  <c r="E41" i="2"/>
  <c r="D37" i="4" l="1"/>
  <c r="E42" i="2"/>
  <c r="E37" i="4" l="1"/>
  <c r="G37" i="4" s="1"/>
</calcChain>
</file>

<file path=xl/sharedStrings.xml><?xml version="1.0" encoding="utf-8"?>
<sst xmlns="http://schemas.openxmlformats.org/spreadsheetml/2006/main" count="64" uniqueCount="57">
  <si>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</si>
  <si>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</si>
  <si>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</si>
  <si>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</si>
  <si>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</si>
  <si>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</si>
  <si>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</si>
  <si>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</si>
  <si>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</si>
  <si>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</si>
  <si>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</si>
  <si>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</si>
  <si>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USD$</t>
  </si>
  <si>
    <t xml:space="preserve">Diversos </t>
  </si>
  <si>
    <t>Total Activo</t>
  </si>
  <si>
    <t>Total Pasivo</t>
  </si>
  <si>
    <t>TOTAL PASIVO Y PATRIMONIO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</si>
  <si>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</si>
  <si>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</si>
  <si>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</si>
  <si>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</si>
  <si>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</si>
  <si>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</si>
  <si>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</si>
  <si>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</si>
  <si>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</si>
  <si>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</si>
  <si>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</si>
  <si>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</si>
  <si>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</si>
  <si>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</si>
  <si>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</si>
  <si>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</si>
  <si>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</si>
  <si>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</si>
  <si>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</si>
  <si>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</si>
  <si>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</si>
  <si>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Impuesto Sobre la Renta</t>
  </si>
  <si>
    <t>BALANCE GENERAL</t>
  </si>
  <si>
    <t>Contribución Especial</t>
  </si>
  <si>
    <t>Operaciones en moneda extranjera</t>
  </si>
  <si>
    <t>Otros Ingresos y Gastos (neto)</t>
  </si>
  <si>
    <t>Cartera de Préstamos ( neto)</t>
  </si>
  <si>
    <t>Reservas de capital, resultados acumulados y patrimonio no ganado</t>
  </si>
  <si>
    <t>BANCO ABANK, S.A.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</si>
  <si>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</si>
  <si>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</si>
  <si>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</si>
  <si>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</si>
  <si>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Préstamos de otros bancos</t>
  </si>
  <si>
    <t>Intereses sobre préstamos</t>
  </si>
  <si>
    <t>Utilidad (Pérdida) de Operación</t>
  </si>
  <si>
    <t>Títulos de emisión propias</t>
  </si>
  <si>
    <t>Intereses sobre emisión de obligaciones</t>
  </si>
  <si>
    <t>POR EL PERIODO DEL 01 AL 30 DE NOVIEMBRE DE 2022</t>
  </si>
  <si>
    <t>AL 30 DE NOVIEMBRE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</si>
</sst>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_(* #,##0.0_);_(* \(#,##0.0\);_(* &quot;-&quot;??_);_(@_)"/>
    <numFmt numFmtId="173" formatCode="0.0"/>
    <numFmt numFmtId="174" formatCode="#,##0.00_ ;\-#,##0.00\ "/>
    <numFmt numFmtId="175" formatCode="_([$$-409]* #,##0.0_);_([$$-409]* \(#,##0.0\);_([$$-409]* &quot;-&quot;??_);_(@_)"/>
    <numFmt numFmtId="176" formatCode="#,##0.0;[Red]\-#,##0.0"/>
    <numFmt numFmtId="177" formatCode="#,##0.0;\-#,##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38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3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165" fontId="0" fillId="2" borderId="0" xfId="1" applyFont="1" applyFill="1" applyBorder="1"/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73" fontId="6" fillId="2" borderId="0" xfId="0" applyNumberFormat="1" applyFont="1" applyFill="1" applyBorder="1"/>
    <xf numFmtId="172" fontId="6" fillId="2" borderId="0" xfId="1" applyNumberFormat="1" applyFont="1" applyFill="1" applyBorder="1"/>
    <xf numFmtId="43" fontId="6" fillId="2" borderId="0" xfId="0" applyNumberFormat="1" applyFont="1" applyFill="1" applyBorder="1"/>
    <xf numFmtId="172" fontId="6" fillId="2" borderId="0" xfId="1" applyNumberFormat="1" applyFont="1" applyFill="1" applyBorder="1" applyAlignment="1">
      <alignment vertical="center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175" fontId="6" fillId="2" borderId="0" xfId="0" applyNumberFormat="1" applyFont="1" applyFill="1" applyBorder="1"/>
    <xf numFmtId="175" fontId="3" fillId="2" borderId="12" xfId="0" applyNumberFormat="1" applyFont="1" applyFill="1" applyBorder="1" applyAlignment="1">
      <alignment vertical="top" wrapText="1"/>
    </xf>
    <xf numFmtId="172" fontId="6" fillId="2" borderId="12" xfId="1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top" wrapText="1"/>
    </xf>
    <xf numFmtId="177" fontId="3" fillId="2" borderId="15" xfId="0" applyNumberFormat="1" applyFont="1" applyFill="1" applyBorder="1" applyAlignment="1">
      <alignment vertical="top" wrapText="1"/>
    </xf>
    <xf numFmtId="176" fontId="3" fillId="2" borderId="13" xfId="0" applyNumberFormat="1" applyFont="1" applyFill="1" applyBorder="1" applyAlignment="1">
      <alignment vertical="top" wrapText="1"/>
    </xf>
    <xf numFmtId="165" fontId="6" fillId="2" borderId="0" xfId="1" applyFont="1" applyFill="1" applyBorder="1"/>
    <xf numFmtId="171" fontId="0" fillId="0" borderId="17" xfId="4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169" fontId="3" fillId="2" borderId="17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74" fontId="0" fillId="2" borderId="21" xfId="0" applyNumberFormat="1" applyFill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horizontal="right" vertical="top" wrapText="1"/>
    </xf>
    <xf numFmtId="40" fontId="4" fillId="2" borderId="21" xfId="0" applyNumberFormat="1" applyFont="1" applyFill="1" applyBorder="1" applyAlignment="1">
      <alignment vertical="top" wrapText="1"/>
    </xf>
    <xf numFmtId="40" fontId="3" fillId="2" borderId="17" xfId="0" applyNumberFormat="1" applyFont="1" applyFill="1" applyBorder="1" applyAlignment="1">
      <alignment vertical="top" wrapText="1"/>
    </xf>
    <xf numFmtId="168" fontId="0" fillId="2" borderId="21" xfId="0" applyNumberFormat="1" applyFill="1" applyBorder="1" applyAlignment="1">
      <alignment vertical="top"/>
    </xf>
    <xf numFmtId="40" fontId="3" fillId="2" borderId="16" xfId="0" applyNumberFormat="1" applyFont="1" applyFill="1" applyBorder="1" applyAlignment="1">
      <alignment vertical="top" wrapText="1"/>
    </xf>
    <xf numFmtId="171" fontId="0" fillId="0" borderId="21" xfId="4" applyNumberFormat="1" applyFont="1" applyFill="1" applyBorder="1" applyAlignment="1">
      <alignment vertical="center"/>
    </xf>
    <xf numFmtId="171" fontId="0" fillId="0" borderId="21" xfId="4" applyNumberFormat="1" applyFont="1" applyFill="1" applyBorder="1" applyAlignment="1">
      <alignment horizontal="right" vertical="center"/>
    </xf>
    <xf numFmtId="0" fontId="6" fillId="0" borderId="21" xfId="0" applyFont="1" applyFill="1" applyBorder="1"/>
    <xf numFmtId="0" fontId="4" fillId="0" borderId="14" xfId="0" applyFont="1" applyFill="1" applyBorder="1" applyAlignment="1">
      <alignment horizontal="left" vertical="center" wrapText="1"/>
    </xf>
    <xf numFmtId="174" fontId="0" fillId="2" borderId="16" xfId="0" applyNumberFormat="1" applyFill="1" applyBorder="1" applyAlignment="1">
      <alignment vertical="center"/>
    </xf>
    <xf numFmtId="39" fontId="3" fillId="2" borderId="21" xfId="0" applyNumberFormat="1" applyFont="1" applyFill="1" applyBorder="1" applyAlignment="1">
      <alignment vertical="top" wrapText="1"/>
    </xf>
    <xf numFmtId="165" fontId="6" fillId="2" borderId="17" xfId="1" applyNumberFormat="1" applyFont="1" applyFill="1" applyBorder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39" fontId="4" fillId="2" borderId="21" xfId="0" applyNumberFormat="1" applyFont="1" applyFill="1" applyBorder="1" applyAlignment="1">
      <alignment vertical="top" wrapText="1"/>
    </xf>
    <xf numFmtId="39" fontId="4" fillId="2" borderId="17" xfId="0" applyNumberFormat="1" applyFont="1" applyFill="1" applyBorder="1" applyAlignment="1">
      <alignment vertical="top" wrapText="1"/>
    </xf>
    <xf numFmtId="164" fontId="3" fillId="2" borderId="22" xfId="11" applyFont="1" applyFill="1" applyBorder="1" applyAlignment="1">
      <alignment vertical="top" wrapText="1"/>
    </xf>
    <xf numFmtId="165" fontId="4" fillId="0" borderId="21" xfId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14" xfId="0" applyFont="1" applyFill="1" applyBorder="1"/>
    <xf numFmtId="0" fontId="6" fillId="0" borderId="23" xfId="0" applyFont="1" applyFill="1" applyBorder="1"/>
    <xf numFmtId="0" fontId="6" fillId="0" borderId="1" xfId="0" applyFont="1" applyFill="1" applyBorder="1"/>
    <xf numFmtId="0" fontId="6" fillId="0" borderId="17" xfId="0" applyFont="1" applyFill="1" applyBorder="1"/>
    <xf numFmtId="168" fontId="6" fillId="2" borderId="0" xfId="0" applyNumberFormat="1" applyFont="1" applyFill="1" applyBorder="1"/>
    <xf numFmtId="49" fontId="7" fillId="2" borderId="0" xfId="0" applyNumberFormat="1" applyFont="1" applyFill="1" applyBorder="1" applyAlignment="1">
      <alignment horizontal="center" vertical="center" wrapText="1"/>
    </xf>
    <xf numFmtId="165" fontId="0" fillId="2" borderId="1" xfId="1" applyFont="1" applyFill="1" applyBorder="1"/>
    <xf numFmtId="165" fontId="6" fillId="0" borderId="0" xfId="4" applyFont="1" applyFill="1" applyBorder="1" applyAlignment="1">
      <alignment vertical="center"/>
    </xf>
    <xf numFmtId="165" fontId="6" fillId="0" borderId="1" xfId="4" applyFont="1" applyFill="1" applyBorder="1" applyAlignment="1">
      <alignment vertical="center"/>
    </xf>
    <xf numFmtId="174" fontId="0" fillId="2" borderId="17" xfId="0" applyNumberFormat="1" applyFill="1" applyBorder="1" applyAlignment="1">
      <alignment vertical="top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46</xdr:row>
      <xdr:rowOff>19049</xdr:rowOff>
    </xdr:from>
    <xdr:to>
      <xdr:col>1</xdr:col>
      <xdr:colOff>1933576</xdr:colOff>
      <xdr:row>48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46</xdr:row>
      <xdr:rowOff>38100</xdr:rowOff>
    </xdr:from>
    <xdr:to>
      <xdr:col>5</xdr:col>
      <xdr:colOff>0</xdr:colOff>
      <xdr:row>48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53</xdr:row>
      <xdr:rowOff>9524</xdr:rowOff>
    </xdr:from>
    <xdr:to>
      <xdr:col>1</xdr:col>
      <xdr:colOff>2105026</xdr:colOff>
      <xdr:row>55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53</xdr:row>
      <xdr:rowOff>19050</xdr:rowOff>
    </xdr:from>
    <xdr:to>
      <xdr:col>5</xdr:col>
      <xdr:colOff>0</xdr:colOff>
      <xdr:row>55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58</xdr:row>
      <xdr:rowOff>149225</xdr:rowOff>
    </xdr:from>
    <xdr:to>
      <xdr:col>5</xdr:col>
      <xdr:colOff>0</xdr:colOff>
      <xdr:row>61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68</xdr:row>
      <xdr:rowOff>10085</xdr:rowOff>
    </xdr:from>
    <xdr:to>
      <xdr:col>5</xdr:col>
      <xdr:colOff>449580</xdr:colOff>
      <xdr:row>70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67</xdr:row>
      <xdr:rowOff>120463</xdr:rowOff>
    </xdr:from>
    <xdr:to>
      <xdr:col>1</xdr:col>
      <xdr:colOff>2202180</xdr:colOff>
      <xdr:row>70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 Mendoza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de Administración y Finanzas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1592580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1405890</xdr:colOff>
      <xdr:row>0</xdr:row>
      <xdr:rowOff>834390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40</xdr:row>
      <xdr:rowOff>9526</xdr:rowOff>
    </xdr:from>
    <xdr:to>
      <xdr:col>3</xdr:col>
      <xdr:colOff>1577340</xdr:colOff>
      <xdr:row>43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39</xdr:row>
      <xdr:rowOff>85726</xdr:rowOff>
    </xdr:from>
    <xdr:to>
      <xdr:col>1</xdr:col>
      <xdr:colOff>2491740</xdr:colOff>
      <xdr:row>42</xdr:row>
      <xdr:rowOff>60960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7408546"/>
          <a:ext cx="2244091" cy="5543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Marco Mendoza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Director de Administración y Finanzas.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1594484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1413510</xdr:colOff>
      <xdr:row>0</xdr:row>
      <xdr:rowOff>832485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showGridLines="0" tabSelected="1" topLeftCell="A29" zoomScale="94" zoomScaleNormal="94" workbookViewId="0">
      <selection activeCell="G12" sqref="G12"/>
    </sheetView>
  </sheetViews>
  <sheetFormatPr baseColWidth="10" defaultColWidth="9.140625" defaultRowHeight="12.75" x14ac:dyDescent="0.2"/>
  <cols>
    <col min="1" max="1" width="7" style="2" customWidth="1"/>
    <col min="2" max="2" width="59.7109375" style="2" customWidth="1"/>
    <col min="3" max="3" width="11.85546875" style="2" customWidth="1"/>
    <col min="4" max="4" width="19.42578125" style="2" customWidth="1"/>
    <col min="5" max="5" width="19.28515625" style="2" customWidth="1"/>
    <col min="6" max="6" width="15.5703125" style="3" customWidth="1"/>
    <col min="7" max="7" width="18.5703125" style="2" customWidth="1"/>
    <col min="8" max="8" width="19.42578125" style="2" customWidth="1"/>
    <col min="9" max="9" width="30.7109375" style="2" customWidth="1"/>
    <col min="10" max="10" width="20.28515625" style="2" customWidth="1"/>
    <col min="11" max="11" width="30.28515625" style="2" customWidth="1"/>
    <col min="12" max="12" width="25.85546875" style="2" customWidth="1"/>
    <col min="13" max="13" width="25" style="2" customWidth="1"/>
    <col min="14" max="14" width="37.140625" style="2" customWidth="1"/>
    <col min="15" max="15" width="58.85546875" style="2" customWidth="1"/>
    <col min="16" max="16" width="30.140625" style="2" customWidth="1"/>
    <col min="17" max="17" width="25" style="2" customWidth="1"/>
    <col min="18" max="18" width="19.7109375" style="2" customWidth="1"/>
    <col min="19" max="16384" width="9.140625" style="2"/>
  </cols>
  <sheetData>
    <row r="1" spans="1:18" ht="76.5" customHeight="1" x14ac:dyDescent="0.2">
      <c r="A1" s="1"/>
      <c r="B1" s="121"/>
      <c r="C1" s="122"/>
      <c r="D1" s="122"/>
      <c r="E1" s="122"/>
      <c r="F1" s="4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" x14ac:dyDescent="0.2">
      <c r="A2" s="1"/>
      <c r="B2" s="126" t="s">
        <v>45</v>
      </c>
      <c r="C2" s="127"/>
      <c r="D2" s="127"/>
      <c r="E2" s="127"/>
      <c r="F2" s="128"/>
    </row>
    <row r="3" spans="1:18" ht="15" x14ac:dyDescent="0.2">
      <c r="A3" s="1"/>
      <c r="B3" s="126" t="s">
        <v>39</v>
      </c>
      <c r="C3" s="127"/>
      <c r="D3" s="127"/>
      <c r="E3" s="127"/>
      <c r="F3" s="128"/>
    </row>
    <row r="4" spans="1:18" ht="15" x14ac:dyDescent="0.2">
      <c r="A4" s="1"/>
      <c r="B4" s="126" t="s">
        <v>56</v>
      </c>
      <c r="C4" s="127"/>
      <c r="D4" s="127"/>
      <c r="E4" s="127"/>
      <c r="F4" s="128"/>
    </row>
    <row r="5" spans="1:18" x14ac:dyDescent="0.2">
      <c r="A5" s="1"/>
      <c r="B5" s="123" t="s">
        <v>47</v>
      </c>
      <c r="C5" s="124"/>
      <c r="D5" s="124"/>
      <c r="E5" s="124"/>
      <c r="F5" s="125"/>
    </row>
    <row r="6" spans="1:18" x14ac:dyDescent="0.2">
      <c r="A6" s="1"/>
      <c r="B6" s="64"/>
      <c r="C6" s="65"/>
      <c r="D6" s="65"/>
      <c r="E6" s="65"/>
      <c r="F6" s="23"/>
    </row>
    <row r="7" spans="1:18" x14ac:dyDescent="0.2">
      <c r="A7" s="1"/>
      <c r="B7" s="64"/>
      <c r="C7" s="65"/>
      <c r="D7" s="65"/>
      <c r="E7" s="114"/>
      <c r="F7" s="18"/>
    </row>
    <row r="8" spans="1:18" x14ac:dyDescent="0.2">
      <c r="A8" s="1"/>
      <c r="B8" s="19" t="s">
        <v>0</v>
      </c>
      <c r="C8" s="5"/>
      <c r="D8" s="65"/>
      <c r="E8" s="65"/>
      <c r="F8" s="18"/>
    </row>
    <row r="9" spans="1:18" x14ac:dyDescent="0.2">
      <c r="A9" s="1"/>
      <c r="B9" s="20" t="s">
        <v>1</v>
      </c>
      <c r="C9" s="6"/>
      <c r="D9" s="4"/>
      <c r="E9" s="4"/>
      <c r="F9" s="18"/>
    </row>
    <row r="10" spans="1:18" ht="17.45" customHeight="1" x14ac:dyDescent="0.2">
      <c r="A10" s="1"/>
      <c r="B10" s="21" t="s">
        <v>17</v>
      </c>
      <c r="C10" s="4"/>
      <c r="D10" s="6" t="s">
        <v>12</v>
      </c>
      <c r="E10" s="53">
        <v>17841070.57</v>
      </c>
      <c r="F10" s="18"/>
    </row>
    <row r="11" spans="1:18" ht="18.600000000000001" customHeight="1" x14ac:dyDescent="0.2">
      <c r="A11" s="1"/>
      <c r="B11" s="21" t="s">
        <v>18</v>
      </c>
      <c r="C11" s="4"/>
      <c r="D11" s="4"/>
      <c r="E11" s="53">
        <v>0</v>
      </c>
      <c r="F11" s="18"/>
    </row>
    <row r="12" spans="1:18" ht="21" customHeight="1" x14ac:dyDescent="0.2">
      <c r="A12" s="1"/>
      <c r="B12" s="21" t="s">
        <v>19</v>
      </c>
      <c r="C12" s="4"/>
      <c r="D12" s="4"/>
      <c r="E12" s="53">
        <v>13097004.190000001</v>
      </c>
      <c r="F12" s="18"/>
    </row>
    <row r="13" spans="1:18" ht="19.5" customHeight="1" x14ac:dyDescent="0.2">
      <c r="A13" s="1"/>
      <c r="B13" s="21" t="s">
        <v>43</v>
      </c>
      <c r="C13" s="4"/>
      <c r="D13" s="4"/>
      <c r="E13" s="53">
        <v>110916370.83999999</v>
      </c>
      <c r="F13" s="18"/>
    </row>
    <row r="14" spans="1:18" ht="22.5" customHeight="1" x14ac:dyDescent="0.2">
      <c r="A14" s="1"/>
      <c r="B14" s="21"/>
      <c r="C14" s="4"/>
      <c r="D14" s="4"/>
      <c r="E14" s="59">
        <f>SUM(E10:E13)</f>
        <v>141854445.59999999</v>
      </c>
      <c r="F14" s="18"/>
    </row>
    <row r="15" spans="1:18" x14ac:dyDescent="0.2">
      <c r="A15" s="1"/>
      <c r="B15" s="20" t="s">
        <v>2</v>
      </c>
      <c r="C15" s="6"/>
      <c r="D15" s="6"/>
      <c r="E15" s="56"/>
      <c r="F15" s="18"/>
    </row>
    <row r="16" spans="1:18" ht="23.25" customHeight="1" x14ac:dyDescent="0.2">
      <c r="A16" s="1"/>
      <c r="B16" s="21" t="s">
        <v>13</v>
      </c>
      <c r="C16" s="4"/>
      <c r="D16" s="4"/>
      <c r="E16" s="53">
        <v>9357906.1799999997</v>
      </c>
      <c r="F16" s="18"/>
    </row>
    <row r="17" spans="1:6" x14ac:dyDescent="0.2">
      <c r="A17" s="1"/>
      <c r="B17" s="20" t="s">
        <v>3</v>
      </c>
      <c r="C17" s="6"/>
      <c r="D17" s="6"/>
      <c r="E17" s="56"/>
      <c r="F17" s="18"/>
    </row>
    <row r="18" spans="1:6" ht="12" customHeight="1" x14ac:dyDescent="0.2">
      <c r="A18" s="1"/>
      <c r="B18" s="21" t="s">
        <v>20</v>
      </c>
      <c r="C18" s="4"/>
      <c r="D18" s="4"/>
      <c r="E18" s="115">
        <v>2435596.87</v>
      </c>
      <c r="F18" s="18"/>
    </row>
    <row r="19" spans="1:6" x14ac:dyDescent="0.2">
      <c r="A19" s="1"/>
      <c r="B19" s="21"/>
      <c r="C19" s="4"/>
      <c r="D19" s="4"/>
      <c r="E19" s="55"/>
      <c r="F19" s="18"/>
    </row>
    <row r="20" spans="1:6" ht="13.5" thickBot="1" x14ac:dyDescent="0.25">
      <c r="A20" s="1"/>
      <c r="B20" s="119" t="s">
        <v>14</v>
      </c>
      <c r="C20" s="120"/>
      <c r="D20" s="16" t="s">
        <v>12</v>
      </c>
      <c r="E20" s="58">
        <f>+E14+E16+E18</f>
        <v>153647948.65000001</v>
      </c>
      <c r="F20" s="54"/>
    </row>
    <row r="21" spans="1:6" ht="13.15" customHeight="1" thickTop="1" x14ac:dyDescent="0.2">
      <c r="A21" s="1"/>
      <c r="B21" s="62"/>
      <c r="C21" s="63"/>
      <c r="D21" s="6"/>
      <c r="E21" s="56"/>
      <c r="F21" s="71"/>
    </row>
    <row r="22" spans="1:6" x14ac:dyDescent="0.2">
      <c r="A22" s="1"/>
      <c r="B22" s="19" t="s">
        <v>4</v>
      </c>
      <c r="C22" s="5"/>
      <c r="D22" s="65"/>
      <c r="E22" s="57"/>
      <c r="F22" s="18"/>
    </row>
    <row r="23" spans="1:6" x14ac:dyDescent="0.2">
      <c r="A23" s="1"/>
      <c r="B23" s="20" t="s">
        <v>5</v>
      </c>
      <c r="C23" s="6"/>
      <c r="D23" s="6"/>
      <c r="E23" s="56"/>
      <c r="F23" s="18"/>
    </row>
    <row r="24" spans="1:6" ht="20.25" customHeight="1" x14ac:dyDescent="0.2">
      <c r="A24" s="1"/>
      <c r="B24" s="21" t="s">
        <v>21</v>
      </c>
      <c r="C24" s="4"/>
      <c r="D24" s="4"/>
      <c r="E24" s="53">
        <v>104035827.59</v>
      </c>
      <c r="F24" s="61"/>
    </row>
    <row r="25" spans="1:6" ht="18" customHeight="1" x14ac:dyDescent="0.2">
      <c r="A25" s="1"/>
      <c r="B25" s="21" t="s">
        <v>50</v>
      </c>
      <c r="C25" s="4"/>
      <c r="D25" s="4"/>
      <c r="E25" s="53">
        <v>6064429.2200000007</v>
      </c>
      <c r="F25" s="61"/>
    </row>
    <row r="26" spans="1:6" ht="15.6" customHeight="1" x14ac:dyDescent="0.2">
      <c r="A26" s="1"/>
      <c r="B26" s="21" t="s">
        <v>18</v>
      </c>
      <c r="C26" s="4"/>
      <c r="D26" s="4"/>
      <c r="E26" s="53">
        <v>0</v>
      </c>
      <c r="F26" s="61"/>
    </row>
    <row r="27" spans="1:6" ht="15.6" customHeight="1" x14ac:dyDescent="0.2">
      <c r="A27" s="1"/>
      <c r="B27" s="21" t="s">
        <v>53</v>
      </c>
      <c r="C27" s="4"/>
      <c r="D27" s="4"/>
      <c r="E27" s="53">
        <v>7573461.9800000004</v>
      </c>
      <c r="F27" s="61"/>
    </row>
    <row r="28" spans="1:6" ht="18.75" customHeight="1" x14ac:dyDescent="0.2">
      <c r="A28" s="1"/>
      <c r="B28" s="21" t="s">
        <v>6</v>
      </c>
      <c r="C28" s="4"/>
      <c r="D28" s="4"/>
      <c r="E28" s="53">
        <v>1281792.1200000001</v>
      </c>
      <c r="F28" s="61"/>
    </row>
    <row r="29" spans="1:6" ht="12.75" customHeight="1" x14ac:dyDescent="0.2">
      <c r="A29" s="1"/>
      <c r="B29" s="22"/>
      <c r="C29" s="1"/>
      <c r="D29" s="1"/>
      <c r="E29" s="73">
        <f>+E24+E25+E28+E26+E27</f>
        <v>118955510.91000001</v>
      </c>
      <c r="F29" s="61"/>
    </row>
    <row r="30" spans="1:6" x14ac:dyDescent="0.2">
      <c r="A30" s="1"/>
      <c r="B30" s="20" t="s">
        <v>7</v>
      </c>
      <c r="C30" s="6"/>
      <c r="D30" s="6"/>
      <c r="E30" s="56"/>
      <c r="F30" s="61"/>
    </row>
    <row r="31" spans="1:6" x14ac:dyDescent="0.2">
      <c r="A31" s="1"/>
      <c r="B31" s="21" t="s">
        <v>8</v>
      </c>
      <c r="C31" s="4"/>
      <c r="D31" s="4"/>
      <c r="E31" s="116">
        <v>2604804.69</v>
      </c>
      <c r="F31" s="61"/>
    </row>
    <row r="32" spans="1:6" x14ac:dyDescent="0.2">
      <c r="A32" s="1"/>
      <c r="B32" s="21" t="s">
        <v>9</v>
      </c>
      <c r="C32" s="4"/>
      <c r="D32" s="4"/>
      <c r="E32" s="116">
        <v>1415197.7499999998</v>
      </c>
      <c r="F32" s="61"/>
    </row>
    <row r="33" spans="1:6" x14ac:dyDescent="0.2">
      <c r="A33" s="1"/>
      <c r="B33" s="21" t="s">
        <v>6</v>
      </c>
      <c r="C33" s="4"/>
      <c r="D33" s="4"/>
      <c r="E33" s="117">
        <v>158649.50999999998</v>
      </c>
      <c r="F33" s="61"/>
    </row>
    <row r="34" spans="1:6" ht="22.9" customHeight="1" x14ac:dyDescent="0.2">
      <c r="A34" s="1"/>
      <c r="B34" s="21"/>
      <c r="C34" s="4"/>
      <c r="D34" s="4"/>
      <c r="E34" s="115">
        <f>+E31+E32+E33</f>
        <v>4178651.9499999993</v>
      </c>
      <c r="F34" s="61"/>
    </row>
    <row r="35" spans="1:6" ht="13.9" customHeight="1" x14ac:dyDescent="0.2">
      <c r="A35" s="1"/>
      <c r="B35" s="21"/>
      <c r="C35" s="4"/>
      <c r="D35" s="4"/>
      <c r="E35" s="60"/>
      <c r="F35" s="61"/>
    </row>
    <row r="36" spans="1:6" ht="17.45" customHeight="1" x14ac:dyDescent="0.2">
      <c r="A36" s="1"/>
      <c r="B36" s="48" t="s">
        <v>15</v>
      </c>
      <c r="C36" s="47"/>
      <c r="D36" s="45"/>
      <c r="E36" s="73">
        <f>+E29+E34</f>
        <v>123134162.86000001</v>
      </c>
      <c r="F36" s="72"/>
    </row>
    <row r="37" spans="1:6" ht="21.6" customHeight="1" x14ac:dyDescent="0.2">
      <c r="A37" s="1"/>
      <c r="B37" s="46" t="s">
        <v>10</v>
      </c>
      <c r="C37" s="47"/>
      <c r="D37" s="47"/>
      <c r="E37" s="50">
        <f>+E38+E39</f>
        <v>30513785.789999999</v>
      </c>
      <c r="F37" s="18"/>
    </row>
    <row r="38" spans="1:6" ht="21.6" customHeight="1" x14ac:dyDescent="0.2">
      <c r="A38" s="1"/>
      <c r="B38" s="44" t="s">
        <v>11</v>
      </c>
      <c r="C38" s="45"/>
      <c r="D38" s="45"/>
      <c r="E38" s="53">
        <v>20333675</v>
      </c>
      <c r="F38" s="61"/>
    </row>
    <row r="39" spans="1:6" ht="21.6" customHeight="1" x14ac:dyDescent="0.2">
      <c r="A39" s="1"/>
      <c r="B39" s="44" t="s">
        <v>44</v>
      </c>
      <c r="C39" s="47"/>
      <c r="D39" s="47"/>
      <c r="E39" s="53">
        <v>10180110.789999999</v>
      </c>
      <c r="F39" s="61"/>
    </row>
    <row r="40" spans="1:6" x14ac:dyDescent="0.2">
      <c r="B40" s="21"/>
      <c r="C40" s="4"/>
      <c r="D40" s="4"/>
      <c r="E40" s="43"/>
      <c r="F40" s="18"/>
    </row>
    <row r="41" spans="1:6" ht="15" x14ac:dyDescent="0.35">
      <c r="B41" s="24" t="s">
        <v>16</v>
      </c>
      <c r="C41" s="6"/>
      <c r="D41" s="6" t="s">
        <v>12</v>
      </c>
      <c r="E41" s="49">
        <f>+E36+E37</f>
        <v>153647948.65000001</v>
      </c>
      <c r="F41" s="18"/>
    </row>
    <row r="42" spans="1:6" x14ac:dyDescent="0.2">
      <c r="B42" s="25"/>
      <c r="C42" s="26"/>
      <c r="E42" s="53">
        <f>+E20-E41</f>
        <v>0</v>
      </c>
      <c r="F42" s="61"/>
    </row>
    <row r="43" spans="1:6" x14ac:dyDescent="0.2">
      <c r="B43" s="25"/>
      <c r="C43" s="26"/>
      <c r="E43" s="43"/>
      <c r="F43" s="18"/>
    </row>
    <row r="44" spans="1:6" x14ac:dyDescent="0.2">
      <c r="B44" s="27"/>
      <c r="D44" s="15"/>
      <c r="E44" s="43"/>
      <c r="F44" s="18"/>
    </row>
    <row r="45" spans="1:6" x14ac:dyDescent="0.2">
      <c r="B45" s="27"/>
      <c r="F45" s="18"/>
    </row>
    <row r="46" spans="1:6" hidden="1" x14ac:dyDescent="0.2">
      <c r="B46" s="27"/>
      <c r="F46" s="18"/>
    </row>
    <row r="47" spans="1:6" hidden="1" x14ac:dyDescent="0.2">
      <c r="B47" s="27"/>
      <c r="F47" s="18"/>
    </row>
    <row r="48" spans="1:6" hidden="1" x14ac:dyDescent="0.2">
      <c r="B48" s="27"/>
      <c r="F48" s="18"/>
    </row>
    <row r="49" spans="2:6" hidden="1" x14ac:dyDescent="0.2">
      <c r="B49" s="27"/>
      <c r="F49" s="18"/>
    </row>
    <row r="50" spans="2:6" hidden="1" x14ac:dyDescent="0.2">
      <c r="B50" s="27"/>
      <c r="F50" s="18"/>
    </row>
    <row r="51" spans="2:6" hidden="1" x14ac:dyDescent="0.2">
      <c r="B51" s="27"/>
      <c r="F51" s="18"/>
    </row>
    <row r="52" spans="2:6" hidden="1" x14ac:dyDescent="0.2">
      <c r="B52" s="27"/>
      <c r="F52" s="18"/>
    </row>
    <row r="53" spans="2:6" hidden="1" x14ac:dyDescent="0.2">
      <c r="B53" s="27"/>
      <c r="F53" s="18"/>
    </row>
    <row r="54" spans="2:6" hidden="1" x14ac:dyDescent="0.2">
      <c r="B54" s="27"/>
      <c r="F54" s="18"/>
    </row>
    <row r="55" spans="2:6" hidden="1" x14ac:dyDescent="0.2">
      <c r="B55" s="28"/>
      <c r="C55" s="7"/>
      <c r="F55" s="18"/>
    </row>
    <row r="56" spans="2:6" hidden="1" x14ac:dyDescent="0.2">
      <c r="B56" s="29"/>
      <c r="C56" s="9"/>
      <c r="F56" s="18"/>
    </row>
    <row r="57" spans="2:6" hidden="1" x14ac:dyDescent="0.2">
      <c r="B57" s="27"/>
      <c r="F57" s="18"/>
    </row>
    <row r="58" spans="2:6" hidden="1" x14ac:dyDescent="0.2">
      <c r="B58" s="27"/>
      <c r="F58" s="18"/>
    </row>
    <row r="59" spans="2:6" hidden="1" x14ac:dyDescent="0.2">
      <c r="B59" s="27"/>
      <c r="F59" s="18"/>
    </row>
    <row r="60" spans="2:6" hidden="1" x14ac:dyDescent="0.2">
      <c r="B60" s="27"/>
      <c r="F60" s="18"/>
    </row>
    <row r="61" spans="2:6" hidden="1" x14ac:dyDescent="0.2">
      <c r="B61" s="27"/>
      <c r="F61" s="18"/>
    </row>
    <row r="62" spans="2:6" hidden="1" x14ac:dyDescent="0.2">
      <c r="B62" s="27"/>
      <c r="F62" s="18"/>
    </row>
    <row r="63" spans="2:6" hidden="1" x14ac:dyDescent="0.2">
      <c r="B63" s="27"/>
      <c r="F63" s="18"/>
    </row>
    <row r="64" spans="2:6" hidden="1" x14ac:dyDescent="0.2">
      <c r="B64" s="27"/>
      <c r="F64" s="18"/>
    </row>
    <row r="65" spans="2:6" hidden="1" x14ac:dyDescent="0.2">
      <c r="B65" s="27"/>
      <c r="F65" s="18"/>
    </row>
    <row r="66" spans="2:6" hidden="1" x14ac:dyDescent="0.2">
      <c r="B66" s="27"/>
      <c r="F66" s="18"/>
    </row>
    <row r="67" spans="2:6" x14ac:dyDescent="0.2">
      <c r="B67" s="27"/>
      <c r="F67" s="18"/>
    </row>
    <row r="68" spans="2:6" x14ac:dyDescent="0.2">
      <c r="B68" s="27"/>
      <c r="F68" s="18"/>
    </row>
    <row r="69" spans="2:6" x14ac:dyDescent="0.2">
      <c r="B69" s="27"/>
      <c r="F69" s="18"/>
    </row>
    <row r="70" spans="2:6" x14ac:dyDescent="0.2">
      <c r="B70" s="27"/>
      <c r="F70" s="18"/>
    </row>
    <row r="71" spans="2:6" x14ac:dyDescent="0.2">
      <c r="B71" s="27"/>
      <c r="F71" s="18"/>
    </row>
    <row r="72" spans="2:6" x14ac:dyDescent="0.2">
      <c r="B72" s="27"/>
      <c r="F72" s="18"/>
    </row>
    <row r="73" spans="2:6" x14ac:dyDescent="0.2">
      <c r="B73" s="27"/>
      <c r="F73" s="18"/>
    </row>
    <row r="74" spans="2:6" x14ac:dyDescent="0.2">
      <c r="B74" s="27"/>
      <c r="F74" s="18"/>
    </row>
    <row r="75" spans="2:6" x14ac:dyDescent="0.2">
      <c r="B75" s="27"/>
      <c r="F75" s="18"/>
    </row>
    <row r="76" spans="2:6" x14ac:dyDescent="0.2">
      <c r="B76" s="27"/>
      <c r="F76" s="18"/>
    </row>
    <row r="77" spans="2:6" ht="13.5" thickBot="1" x14ac:dyDescent="0.25">
      <c r="B77" s="30"/>
      <c r="C77" s="31"/>
      <c r="D77" s="31"/>
      <c r="E77" s="31"/>
      <c r="F77" s="32"/>
    </row>
    <row r="78" spans="2:6" x14ac:dyDescent="0.2">
      <c r="F78" s="2"/>
    </row>
    <row r="79" spans="2:6" x14ac:dyDescent="0.2">
      <c r="F79" s="2"/>
    </row>
    <row r="80" spans="2:6" x14ac:dyDescent="0.2">
      <c r="F80" s="2"/>
    </row>
    <row r="81" spans="4:6" x14ac:dyDescent="0.2">
      <c r="D81" s="53"/>
      <c r="F81" s="2"/>
    </row>
    <row r="82" spans="4:6" x14ac:dyDescent="0.2">
      <c r="D82" s="53"/>
      <c r="F82" s="2"/>
    </row>
    <row r="83" spans="4:6" x14ac:dyDescent="0.2">
      <c r="D83" s="53"/>
      <c r="F83" s="2"/>
    </row>
    <row r="84" spans="4:6" x14ac:dyDescent="0.2">
      <c r="D84" s="53"/>
      <c r="E84" s="43"/>
      <c r="F84" s="2"/>
    </row>
    <row r="85" spans="4:6" x14ac:dyDescent="0.2">
      <c r="D85" s="53"/>
      <c r="F85" s="2"/>
    </row>
    <row r="86" spans="4:6" x14ac:dyDescent="0.2">
      <c r="D86" s="53"/>
    </row>
    <row r="87" spans="4:6" x14ac:dyDescent="0.2">
      <c r="D87" s="53"/>
    </row>
    <row r="88" spans="4:6" x14ac:dyDescent="0.2">
      <c r="D88" s="53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7"/>
  <sheetViews>
    <sheetView showGridLines="0" topLeftCell="B37" zoomScaleNormal="100" workbookViewId="0">
      <selection activeCell="I37" sqref="I37"/>
    </sheetView>
  </sheetViews>
  <sheetFormatPr baseColWidth="10" defaultColWidth="9.140625" defaultRowHeight="12.75" x14ac:dyDescent="0.2"/>
  <cols>
    <col min="1" max="1" width="5.140625" style="10" hidden="1" customWidth="1"/>
    <col min="2" max="2" width="45.5703125" style="10" customWidth="1"/>
    <col min="3" max="3" width="25.85546875" style="10" customWidth="1"/>
    <col min="4" max="4" width="25.28515625" style="10" customWidth="1"/>
    <col min="5" max="5" width="18" style="8" hidden="1" customWidth="1"/>
    <col min="6" max="6" width="25.140625" style="8" hidden="1" customWidth="1"/>
    <col min="7" max="7" width="18.7109375" style="8" hidden="1" customWidth="1"/>
    <col min="8" max="8" width="19.28515625" style="8" customWidth="1"/>
    <col min="9" max="9" width="15" style="8" customWidth="1"/>
    <col min="10" max="16384" width="9.140625" style="8"/>
  </cols>
  <sheetData>
    <row r="1" spans="1:9" ht="72" customHeight="1" x14ac:dyDescent="0.2">
      <c r="A1" s="33"/>
      <c r="B1" s="39"/>
      <c r="C1" s="40"/>
      <c r="D1" s="51"/>
    </row>
    <row r="2" spans="1:9" x14ac:dyDescent="0.2">
      <c r="A2" s="34"/>
      <c r="B2" s="129" t="s">
        <v>45</v>
      </c>
      <c r="C2" s="130"/>
      <c r="D2" s="131"/>
    </row>
    <row r="3" spans="1:9" x14ac:dyDescent="0.2">
      <c r="A3" s="34"/>
      <c r="B3" s="132" t="s">
        <v>22</v>
      </c>
      <c r="C3" s="133"/>
      <c r="D3" s="134"/>
    </row>
    <row r="4" spans="1:9" ht="12.75" customHeight="1" x14ac:dyDescent="0.2">
      <c r="A4" s="34"/>
      <c r="B4" s="132" t="s">
        <v>55</v>
      </c>
      <c r="C4" s="133"/>
      <c r="D4" s="134"/>
    </row>
    <row r="5" spans="1:9" ht="12.75" customHeight="1" thickBot="1" x14ac:dyDescent="0.25">
      <c r="A5" s="34"/>
      <c r="B5" s="135" t="s">
        <v>47</v>
      </c>
      <c r="C5" s="136"/>
      <c r="D5" s="137"/>
    </row>
    <row r="6" spans="1:9" ht="12.75" customHeight="1" x14ac:dyDescent="0.2">
      <c r="A6" s="34"/>
      <c r="B6" s="37"/>
      <c r="C6" s="38"/>
      <c r="D6" s="42"/>
    </row>
    <row r="7" spans="1:9" ht="28.9" customHeight="1" x14ac:dyDescent="0.2">
      <c r="A7" s="34"/>
      <c r="B7" s="82"/>
      <c r="C7" s="83"/>
      <c r="D7" s="84"/>
    </row>
    <row r="8" spans="1:9" x14ac:dyDescent="0.2">
      <c r="A8" s="34"/>
      <c r="B8" s="85" t="s">
        <v>23</v>
      </c>
      <c r="C8" s="13"/>
      <c r="D8" s="86">
        <f>+SUM(D9:D16)</f>
        <v>38993547.29999999</v>
      </c>
      <c r="E8" s="75">
        <f>+SUM(E9:E16)</f>
        <v>38993.547299999998</v>
      </c>
      <c r="F8" s="75">
        <f>+SUM(F9:F16)</f>
        <v>28712.5</v>
      </c>
      <c r="G8" s="68">
        <f>+E8-F8</f>
        <v>10281.047299999998</v>
      </c>
      <c r="H8" s="80"/>
      <c r="I8" s="80"/>
    </row>
    <row r="9" spans="1:9" ht="15.6" customHeight="1" x14ac:dyDescent="0.2">
      <c r="A9" s="34"/>
      <c r="B9" s="87" t="s">
        <v>24</v>
      </c>
      <c r="C9" s="11"/>
      <c r="D9" s="88">
        <v>36395866.869999997</v>
      </c>
      <c r="E9" s="67">
        <f>+D9/1000</f>
        <v>36395.866869999998</v>
      </c>
      <c r="F9" s="67">
        <v>26108.6</v>
      </c>
      <c r="G9" s="68">
        <f t="shared" ref="G9:G37" si="0">+E9-F9</f>
        <v>10287.266869999999</v>
      </c>
      <c r="H9" s="80"/>
      <c r="I9" s="80"/>
    </row>
    <row r="10" spans="1:9" ht="14.45" customHeight="1" x14ac:dyDescent="0.2">
      <c r="A10" s="34"/>
      <c r="B10" s="87" t="s">
        <v>25</v>
      </c>
      <c r="C10" s="11"/>
      <c r="D10" s="88">
        <v>101488.16</v>
      </c>
      <c r="E10" s="67">
        <f t="shared" ref="E10:E37" si="1">+D10/1000</f>
        <v>101.48816000000001</v>
      </c>
      <c r="F10" s="66">
        <v>0.2</v>
      </c>
      <c r="G10" s="68">
        <f t="shared" si="0"/>
        <v>101.28816</v>
      </c>
      <c r="H10" s="80"/>
      <c r="I10" s="80"/>
    </row>
    <row r="11" spans="1:9" ht="12" customHeight="1" x14ac:dyDescent="0.2">
      <c r="A11" s="34"/>
      <c r="B11" s="87" t="s">
        <v>26</v>
      </c>
      <c r="C11" s="11"/>
      <c r="D11" s="88">
        <v>615835.77</v>
      </c>
      <c r="E11" s="67">
        <f t="shared" si="1"/>
        <v>615.83577000000002</v>
      </c>
      <c r="F11" s="8">
        <v>684.9</v>
      </c>
      <c r="G11" s="68">
        <f t="shared" si="0"/>
        <v>-69.064229999999952</v>
      </c>
      <c r="H11" s="80"/>
      <c r="I11" s="80"/>
    </row>
    <row r="12" spans="1:9" hidden="1" x14ac:dyDescent="0.2">
      <c r="A12" s="34"/>
      <c r="B12" s="89" t="s">
        <v>46</v>
      </c>
      <c r="C12" s="11"/>
      <c r="D12" s="88">
        <v>0</v>
      </c>
      <c r="E12" s="67">
        <f t="shared" si="1"/>
        <v>0</v>
      </c>
      <c r="F12" s="8">
        <v>40.5</v>
      </c>
      <c r="G12" s="68">
        <f t="shared" si="0"/>
        <v>-40.5</v>
      </c>
      <c r="H12" s="80"/>
      <c r="I12" s="80"/>
    </row>
    <row r="13" spans="1:9" ht="15.6" customHeight="1" x14ac:dyDescent="0.2">
      <c r="A13" s="34"/>
      <c r="B13" s="87" t="s">
        <v>27</v>
      </c>
      <c r="C13" s="11"/>
      <c r="D13" s="88">
        <v>14006.16</v>
      </c>
      <c r="E13" s="67">
        <f t="shared" si="1"/>
        <v>14.006159999999999</v>
      </c>
      <c r="F13" s="66">
        <v>2.5</v>
      </c>
      <c r="G13" s="68">
        <f t="shared" si="0"/>
        <v>11.506159999999999</v>
      </c>
      <c r="H13" s="80"/>
      <c r="I13" s="80"/>
    </row>
    <row r="14" spans="1:9" x14ac:dyDescent="0.2">
      <c r="A14" s="34"/>
      <c r="B14" s="87" t="s">
        <v>28</v>
      </c>
      <c r="C14" s="11"/>
      <c r="D14" s="88">
        <v>81329.36</v>
      </c>
      <c r="E14" s="67">
        <f t="shared" si="1"/>
        <v>81.329359999999994</v>
      </c>
      <c r="F14" s="8">
        <v>76.3</v>
      </c>
      <c r="G14" s="68">
        <f t="shared" si="0"/>
        <v>5.0293599999999969</v>
      </c>
      <c r="H14" s="80"/>
      <c r="I14" s="80"/>
    </row>
    <row r="15" spans="1:9" ht="4.9000000000000004" hidden="1" customHeight="1" x14ac:dyDescent="0.2">
      <c r="A15" s="34"/>
      <c r="B15" s="87" t="s">
        <v>41</v>
      </c>
      <c r="C15" s="11"/>
      <c r="D15" s="88">
        <v>0</v>
      </c>
      <c r="E15" s="67">
        <f t="shared" si="1"/>
        <v>0</v>
      </c>
      <c r="G15" s="68">
        <f t="shared" si="0"/>
        <v>0</v>
      </c>
      <c r="H15" s="80"/>
      <c r="I15" s="80"/>
    </row>
    <row r="16" spans="1:9" x14ac:dyDescent="0.2">
      <c r="A16" s="34"/>
      <c r="B16" s="87" t="s">
        <v>29</v>
      </c>
      <c r="C16" s="11"/>
      <c r="D16" s="118">
        <v>1785020.98</v>
      </c>
      <c r="E16" s="67">
        <f t="shared" si="1"/>
        <v>1785.02098</v>
      </c>
      <c r="F16" s="66">
        <v>1799.5</v>
      </c>
      <c r="G16" s="68">
        <f t="shared" si="0"/>
        <v>-14.479019999999991</v>
      </c>
      <c r="H16" s="80"/>
      <c r="I16" s="80"/>
    </row>
    <row r="17" spans="1:9" x14ac:dyDescent="0.2">
      <c r="A17" s="34"/>
      <c r="B17" s="90"/>
      <c r="C17" s="14"/>
      <c r="D17" s="88"/>
      <c r="E17" s="67"/>
      <c r="G17" s="68">
        <f t="shared" si="0"/>
        <v>0</v>
      </c>
      <c r="H17" s="80"/>
    </row>
    <row r="18" spans="1:9" x14ac:dyDescent="0.2">
      <c r="A18" s="34"/>
      <c r="B18" s="85" t="s">
        <v>30</v>
      </c>
      <c r="C18" s="13"/>
      <c r="D18" s="92">
        <f>+D19+D22+D20+D21+D23</f>
        <v>17000879.240000002</v>
      </c>
      <c r="E18" s="67">
        <f t="shared" si="1"/>
        <v>17000.879240000002</v>
      </c>
      <c r="F18" s="77">
        <f>+F19+F22+F20</f>
        <v>2841.3</v>
      </c>
      <c r="G18" s="68">
        <f t="shared" si="0"/>
        <v>14159.579240000003</v>
      </c>
      <c r="H18" s="80"/>
    </row>
    <row r="19" spans="1:9" x14ac:dyDescent="0.2">
      <c r="A19" s="34"/>
      <c r="B19" s="87" t="s">
        <v>31</v>
      </c>
      <c r="C19" s="11"/>
      <c r="D19" s="93">
        <v>4049123.3000000003</v>
      </c>
      <c r="E19" s="67">
        <f t="shared" si="1"/>
        <v>4049.1233000000002</v>
      </c>
      <c r="F19" s="67">
        <v>2422</v>
      </c>
      <c r="G19" s="68">
        <f t="shared" si="0"/>
        <v>1627.1233000000002</v>
      </c>
      <c r="H19" s="80"/>
    </row>
    <row r="20" spans="1:9" x14ac:dyDescent="0.2">
      <c r="A20" s="34"/>
      <c r="B20" s="87" t="s">
        <v>51</v>
      </c>
      <c r="C20" s="11"/>
      <c r="D20" s="93">
        <v>289690.63</v>
      </c>
      <c r="E20" s="67">
        <f t="shared" si="1"/>
        <v>289.69063</v>
      </c>
      <c r="F20" s="8">
        <v>15.8</v>
      </c>
      <c r="G20" s="68">
        <f t="shared" si="0"/>
        <v>273.89062999999999</v>
      </c>
      <c r="H20" s="80"/>
    </row>
    <row r="21" spans="1:9" x14ac:dyDescent="0.2">
      <c r="A21" s="34"/>
      <c r="B21" s="87" t="s">
        <v>54</v>
      </c>
      <c r="C21" s="11"/>
      <c r="D21" s="93">
        <v>226727.36000000002</v>
      </c>
      <c r="E21" s="67"/>
      <c r="G21" s="68"/>
      <c r="H21" s="80"/>
    </row>
    <row r="22" spans="1:9" ht="16.5" customHeight="1" x14ac:dyDescent="0.2">
      <c r="A22" s="34"/>
      <c r="B22" s="87" t="s">
        <v>29</v>
      </c>
      <c r="C22" s="11"/>
      <c r="D22" s="93">
        <v>978378.25</v>
      </c>
      <c r="E22" s="67">
        <f t="shared" si="1"/>
        <v>978.37824999999998</v>
      </c>
      <c r="F22" s="8">
        <v>403.5</v>
      </c>
      <c r="G22" s="68">
        <f t="shared" si="0"/>
        <v>574.87824999999998</v>
      </c>
      <c r="H22" s="80"/>
    </row>
    <row r="23" spans="1:9" ht="19.899999999999999" customHeight="1" x14ac:dyDescent="0.2">
      <c r="A23" s="34"/>
      <c r="B23" s="87" t="s">
        <v>32</v>
      </c>
      <c r="C23" s="13"/>
      <c r="D23" s="93">
        <v>11456959.699999999</v>
      </c>
      <c r="E23" s="67">
        <f t="shared" si="1"/>
        <v>11456.959699999999</v>
      </c>
      <c r="F23" s="67">
        <v>4929.8</v>
      </c>
      <c r="G23" s="68">
        <f t="shared" si="0"/>
        <v>6527.1596999999992</v>
      </c>
      <c r="H23" s="80"/>
    </row>
    <row r="24" spans="1:9" x14ac:dyDescent="0.2">
      <c r="A24" s="34"/>
      <c r="B24" s="85" t="s">
        <v>33</v>
      </c>
      <c r="C24" s="13"/>
      <c r="D24" s="94">
        <f>+D8-D18</f>
        <v>21992668.059999987</v>
      </c>
      <c r="E24" s="67">
        <f t="shared" si="1"/>
        <v>21992.668059999989</v>
      </c>
      <c r="F24" s="79">
        <f>F8-F18-F23</f>
        <v>20941.400000000001</v>
      </c>
      <c r="G24" s="68">
        <f t="shared" si="0"/>
        <v>1051.2680599999876</v>
      </c>
      <c r="H24" s="80"/>
    </row>
    <row r="25" spans="1:9" x14ac:dyDescent="0.2">
      <c r="A25" s="34"/>
      <c r="B25" s="90"/>
      <c r="C25" s="14"/>
      <c r="D25" s="91"/>
      <c r="E25" s="67">
        <f t="shared" si="1"/>
        <v>0</v>
      </c>
      <c r="G25" s="68">
        <f t="shared" si="0"/>
        <v>0</v>
      </c>
      <c r="H25" s="80"/>
    </row>
    <row r="26" spans="1:9" x14ac:dyDescent="0.2">
      <c r="A26" s="34"/>
      <c r="B26" s="85" t="s">
        <v>34</v>
      </c>
      <c r="C26" s="13"/>
      <c r="D26" s="92">
        <f>+SUM(D27:D29)</f>
        <v>19808770.440000001</v>
      </c>
      <c r="E26" s="67">
        <f t="shared" si="1"/>
        <v>19808.77044</v>
      </c>
      <c r="F26" s="77">
        <f>+SUM(F27:F29)</f>
        <v>21601</v>
      </c>
      <c r="G26" s="68">
        <f t="shared" si="0"/>
        <v>-1792.2295599999998</v>
      </c>
      <c r="H26" s="80"/>
    </row>
    <row r="27" spans="1:9" ht="20.45" customHeight="1" x14ac:dyDescent="0.2">
      <c r="A27" s="34"/>
      <c r="B27" s="87" t="s">
        <v>35</v>
      </c>
      <c r="C27" s="11"/>
      <c r="D27" s="95">
        <v>9700489.3000000007</v>
      </c>
      <c r="E27" s="67">
        <f t="shared" si="1"/>
        <v>9700.4893000000011</v>
      </c>
      <c r="F27" s="67">
        <v>9421</v>
      </c>
      <c r="G27" s="68">
        <f t="shared" si="0"/>
        <v>279.48930000000109</v>
      </c>
      <c r="H27" s="80"/>
    </row>
    <row r="28" spans="1:9" ht="18" customHeight="1" x14ac:dyDescent="0.2">
      <c r="A28" s="34"/>
      <c r="B28" s="87" t="s">
        <v>36</v>
      </c>
      <c r="C28" s="11"/>
      <c r="D28" s="96">
        <v>8584858.5199999996</v>
      </c>
      <c r="E28" s="67">
        <f t="shared" si="1"/>
        <v>8584.8585199999998</v>
      </c>
      <c r="F28" s="67">
        <v>10550.9</v>
      </c>
      <c r="G28" s="68">
        <f t="shared" si="0"/>
        <v>-1966.0414799999999</v>
      </c>
      <c r="H28" s="80"/>
    </row>
    <row r="29" spans="1:9" ht="15.6" customHeight="1" x14ac:dyDescent="0.2">
      <c r="A29" s="34"/>
      <c r="B29" s="87" t="s">
        <v>37</v>
      </c>
      <c r="C29" s="11"/>
      <c r="D29" s="81">
        <v>1523422.62</v>
      </c>
      <c r="E29" s="67">
        <f t="shared" si="1"/>
        <v>1523.4226200000001</v>
      </c>
      <c r="F29" s="67">
        <v>1629.1</v>
      </c>
      <c r="G29" s="68">
        <f t="shared" si="0"/>
        <v>-105.67737999999986</v>
      </c>
      <c r="H29" s="80"/>
    </row>
    <row r="30" spans="1:9" x14ac:dyDescent="0.2">
      <c r="A30" s="34"/>
      <c r="B30" s="90"/>
      <c r="C30" s="14"/>
      <c r="D30" s="97"/>
      <c r="E30" s="67">
        <f t="shared" si="1"/>
        <v>0</v>
      </c>
      <c r="G30" s="68">
        <f t="shared" si="0"/>
        <v>0</v>
      </c>
      <c r="H30" s="80"/>
      <c r="I30" s="80"/>
    </row>
    <row r="31" spans="1:9" x14ac:dyDescent="0.2">
      <c r="A31" s="34"/>
      <c r="B31" s="85" t="s">
        <v>52</v>
      </c>
      <c r="C31" s="13"/>
      <c r="D31" s="86">
        <f>+D24-D26</f>
        <v>2183897.6199999861</v>
      </c>
      <c r="E31" s="67">
        <f t="shared" si="1"/>
        <v>2183.8976199999861</v>
      </c>
      <c r="F31" s="75">
        <f>+F24-F26</f>
        <v>-659.59999999999854</v>
      </c>
      <c r="G31" s="68">
        <f t="shared" si="0"/>
        <v>2843.4976199999846</v>
      </c>
      <c r="H31" s="80"/>
    </row>
    <row r="32" spans="1:9" ht="29.25" customHeight="1" x14ac:dyDescent="0.2">
      <c r="A32" s="34"/>
      <c r="B32" s="98" t="s">
        <v>42</v>
      </c>
      <c r="C32" s="13"/>
      <c r="D32" s="99">
        <v>1899343.8800000001</v>
      </c>
      <c r="E32" s="67">
        <f t="shared" si="1"/>
        <v>1899.3438800000001</v>
      </c>
      <c r="F32" s="67">
        <v>2938.8</v>
      </c>
      <c r="G32" s="68">
        <f t="shared" si="0"/>
        <v>-1039.4561200000001</v>
      </c>
      <c r="H32" s="80"/>
    </row>
    <row r="33" spans="1:8" ht="12.6" customHeight="1" x14ac:dyDescent="0.2">
      <c r="A33" s="34"/>
      <c r="B33" s="87"/>
      <c r="C33" s="13"/>
      <c r="D33" s="100"/>
      <c r="E33" s="67">
        <f t="shared" si="1"/>
        <v>0</v>
      </c>
      <c r="G33" s="68">
        <f t="shared" si="0"/>
        <v>0</v>
      </c>
      <c r="H33" s="80"/>
    </row>
    <row r="34" spans="1:8" ht="27.6" customHeight="1" x14ac:dyDescent="0.2">
      <c r="A34" s="34"/>
      <c r="B34" s="85" t="s">
        <v>48</v>
      </c>
      <c r="C34" s="13"/>
      <c r="D34" s="101">
        <f>+D31+D32</f>
        <v>4083241.499999986</v>
      </c>
      <c r="E34" s="67">
        <f t="shared" si="1"/>
        <v>4083.241499999986</v>
      </c>
      <c r="F34" s="76">
        <f>+F31+F32</f>
        <v>2279.2000000000016</v>
      </c>
      <c r="G34" s="68">
        <f t="shared" si="0"/>
        <v>1804.0414999999844</v>
      </c>
    </row>
    <row r="35" spans="1:8" ht="18" customHeight="1" x14ac:dyDescent="0.2">
      <c r="A35" s="34"/>
      <c r="B35" s="102" t="s">
        <v>38</v>
      </c>
      <c r="C35" s="12"/>
      <c r="D35" s="103">
        <v>1179962.3120060507</v>
      </c>
      <c r="E35" s="67">
        <f t="shared" si="1"/>
        <v>1179.9623120060508</v>
      </c>
      <c r="F35" s="66">
        <v>247.4</v>
      </c>
      <c r="G35" s="68">
        <f t="shared" si="0"/>
        <v>932.56231200605077</v>
      </c>
    </row>
    <row r="36" spans="1:8" ht="22.5" hidden="1" customHeight="1" x14ac:dyDescent="0.2">
      <c r="A36" s="34"/>
      <c r="B36" s="87" t="s">
        <v>40</v>
      </c>
      <c r="C36" s="13"/>
      <c r="D36" s="104">
        <v>0</v>
      </c>
      <c r="E36" s="67">
        <f t="shared" si="1"/>
        <v>0</v>
      </c>
      <c r="F36" s="69"/>
      <c r="G36" s="68">
        <f t="shared" si="0"/>
        <v>0</v>
      </c>
    </row>
    <row r="37" spans="1:8" ht="20.25" customHeight="1" thickBot="1" x14ac:dyDescent="0.25">
      <c r="A37" s="34"/>
      <c r="B37" s="85" t="s">
        <v>49</v>
      </c>
      <c r="C37" s="13"/>
      <c r="D37" s="105">
        <f>+D34-D35</f>
        <v>2903279.1879939353</v>
      </c>
      <c r="E37" s="67">
        <f t="shared" si="1"/>
        <v>2903.2791879939355</v>
      </c>
      <c r="F37" s="78">
        <f>+F34-F35</f>
        <v>2031.8000000000015</v>
      </c>
      <c r="G37" s="68">
        <f t="shared" si="0"/>
        <v>871.47918799393392</v>
      </c>
      <c r="H37" s="113"/>
    </row>
    <row r="38" spans="1:8" ht="13.5" thickTop="1" x14ac:dyDescent="0.2">
      <c r="A38" s="34"/>
      <c r="B38" s="90"/>
      <c r="C38" s="14"/>
      <c r="D38" s="106"/>
      <c r="E38" s="74"/>
    </row>
    <row r="39" spans="1:8" x14ac:dyDescent="0.2">
      <c r="A39" s="34"/>
      <c r="B39" s="107"/>
      <c r="C39" s="36"/>
      <c r="D39" s="108"/>
      <c r="E39" s="74"/>
    </row>
    <row r="40" spans="1:8" x14ac:dyDescent="0.2">
      <c r="A40" s="34"/>
      <c r="B40" s="109"/>
      <c r="D40" s="97"/>
      <c r="E40" s="74"/>
    </row>
    <row r="41" spans="1:8" ht="19.5" customHeight="1" x14ac:dyDescent="0.2">
      <c r="A41" s="34"/>
      <c r="B41" s="109"/>
      <c r="D41" s="97"/>
      <c r="E41" s="74"/>
    </row>
    <row r="42" spans="1:8" ht="22.5" customHeight="1" x14ac:dyDescent="0.2">
      <c r="A42" s="34"/>
      <c r="B42" s="109"/>
      <c r="D42" s="97"/>
      <c r="E42" s="74"/>
    </row>
    <row r="43" spans="1:8" x14ac:dyDescent="0.2">
      <c r="A43" s="34"/>
      <c r="B43" s="109"/>
      <c r="D43" s="97"/>
      <c r="E43" s="74"/>
    </row>
    <row r="44" spans="1:8" x14ac:dyDescent="0.2">
      <c r="A44" s="34"/>
      <c r="B44" s="109"/>
      <c r="D44" s="97"/>
    </row>
    <row r="45" spans="1:8" x14ac:dyDescent="0.2">
      <c r="A45" s="34"/>
      <c r="B45" s="109"/>
      <c r="D45" s="97"/>
    </row>
    <row r="46" spans="1:8" x14ac:dyDescent="0.2">
      <c r="A46" s="34"/>
      <c r="B46" s="109"/>
      <c r="D46" s="97"/>
    </row>
    <row r="47" spans="1:8" x14ac:dyDescent="0.2">
      <c r="A47" s="34"/>
      <c r="B47" s="109"/>
      <c r="D47" s="97"/>
    </row>
    <row r="48" spans="1:8" x14ac:dyDescent="0.2">
      <c r="A48" s="34"/>
      <c r="B48" s="109"/>
      <c r="D48" s="97"/>
    </row>
    <row r="49" spans="1:20" ht="13.5" thickBot="1" x14ac:dyDescent="0.25">
      <c r="A49" s="35"/>
      <c r="B49" s="110"/>
      <c r="C49" s="111"/>
      <c r="D49" s="112"/>
    </row>
    <row r="50" spans="1:20" x14ac:dyDescent="0.2">
      <c r="D50" s="52"/>
    </row>
    <row r="51" spans="1:20" x14ac:dyDescent="0.2">
      <c r="D51" s="52">
        <f>+D3</f>
        <v>0</v>
      </c>
    </row>
    <row r="52" spans="1:20" x14ac:dyDescent="0.2">
      <c r="D52" s="70"/>
    </row>
    <row r="57" spans="1:20" x14ac:dyDescent="0.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5:20" x14ac:dyDescent="0.2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5:20" x14ac:dyDescent="0.2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</vt:lpstr>
      <vt:lpstr>ER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Gerber Antonio Romero Velasco </cp:lastModifiedBy>
  <cp:lastPrinted>2020-01-24T18:14:00Z</cp:lastPrinted>
  <dcterms:created xsi:type="dcterms:W3CDTF">2010-07-07T18:45:06Z</dcterms:created>
  <dcterms:modified xsi:type="dcterms:W3CDTF">2022-12-09T21:38:54Z</dcterms:modified>
</cp:coreProperties>
</file>