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2/11. Noviembre/"/>
    </mc:Choice>
  </mc:AlternateContent>
  <xr:revisionPtr revIDLastSave="433" documentId="13_ncr:1_{918CF8D4-7B9C-4523-9E48-4AC7EDD7BC25}" xr6:coauthVersionLast="47" xr6:coauthVersionMax="47" xr10:uidLastSave="{D20205F8-2183-4D36-B8ED-C765B51E8FC6}"/>
  <bookViews>
    <workbookView xWindow="-120" yWindow="-120" windowWidth="29040" windowHeight="15840" tabRatio="705" activeTab="1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Gral'!$A$1:$E$70</definedName>
    <definedName name="_xlnm.Print_Area" localSheetId="2">'Estado Resultados Acum'!$A$1:$D$52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5" l="1"/>
  <c r="E14" i="1"/>
  <c r="E28" i="1"/>
  <c r="E11" i="1"/>
  <c r="D44" i="1"/>
  <c r="E44" i="1" s="1"/>
  <c r="D52" i="1"/>
  <c r="D56" i="1" s="1"/>
  <c r="D13" i="5"/>
  <c r="G13" i="5" s="1"/>
  <c r="D20" i="6"/>
  <c r="D17" i="1"/>
  <c r="E17" i="1" s="1"/>
  <c r="D62" i="1"/>
  <c r="D61" i="1"/>
  <c r="D20" i="5"/>
  <c r="D60" i="1"/>
  <c r="D63" i="1" s="1"/>
  <c r="D66" i="1" s="1"/>
  <c r="D43" i="1"/>
  <c r="G12" i="5"/>
  <c r="D21" i="5" l="1"/>
  <c r="G17" i="5" l="1"/>
  <c r="G18" i="5"/>
  <c r="G19" i="5"/>
  <c r="G24" i="5"/>
  <c r="G29" i="5"/>
  <c r="G32" i="5"/>
  <c r="G33" i="5"/>
  <c r="G34" i="5"/>
  <c r="G35" i="5"/>
  <c r="G36" i="5"/>
  <c r="G37" i="5"/>
  <c r="G38" i="5"/>
  <c r="G11" i="5"/>
  <c r="E65" i="1"/>
  <c r="E62" i="1"/>
  <c r="E61" i="1"/>
  <c r="E60" i="1"/>
  <c r="E54" i="1"/>
  <c r="E51" i="1"/>
  <c r="E50" i="1"/>
  <c r="E49" i="1"/>
  <c r="E42" i="1"/>
  <c r="E41" i="1"/>
  <c r="E39" i="1"/>
  <c r="E37" i="1"/>
  <c r="E35" i="1"/>
  <c r="E31" i="1"/>
  <c r="E30" i="1"/>
  <c r="E29" i="1"/>
  <c r="E27" i="1"/>
  <c r="E22" i="1"/>
  <c r="E21" i="1"/>
  <c r="E20" i="1"/>
  <c r="E19" i="1"/>
  <c r="E16" i="1"/>
  <c r="E15" i="1"/>
  <c r="E13" i="1"/>
  <c r="E12" i="1"/>
  <c r="E10" i="1"/>
  <c r="E9" i="1"/>
  <c r="D23" i="1"/>
  <c r="E23" i="1" l="1"/>
  <c r="D24" i="1"/>
  <c r="D13" i="6"/>
  <c r="D21" i="6" s="1"/>
  <c r="D27" i="6" s="1"/>
  <c r="D32" i="6" s="1"/>
  <c r="D38" i="6" s="1"/>
  <c r="E43" i="1"/>
  <c r="D32" i="1"/>
  <c r="E32" i="1" s="1"/>
  <c r="G21" i="5" l="1"/>
  <c r="E24" i="1"/>
  <c r="D45" i="1"/>
  <c r="E45" i="1" s="1"/>
  <c r="E56" i="1"/>
  <c r="D46" i="6" l="1"/>
  <c r="D26" i="5"/>
  <c r="G26" i="5" s="1"/>
  <c r="E66" i="1"/>
  <c r="D31" i="5" l="1"/>
  <c r="D39" i="5" s="1"/>
  <c r="G31" i="5" l="1"/>
  <c r="E52" i="1"/>
  <c r="G39" i="5" l="1"/>
  <c r="E63" i="1"/>
</calcChain>
</file>

<file path=xl/sharedStrings.xml><?xml version="1.0" encoding="utf-8"?>
<sst xmlns="http://schemas.openxmlformats.org/spreadsheetml/2006/main" count="140" uniqueCount="95">
  <si>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</si>
  <si>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</si>
  <si>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</si>
  <si>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</si>
  <si>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</si>
  <si>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</si>
  <si>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</si>
  <si>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</si>
  <si>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</si>
  <si>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</si>
  <si>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</si>
  <si>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</si>
  <si>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</si>
  <si>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</si>
  <si>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</si>
  <si>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</si>
  <si>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</si>
  <si>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</si>
  <si>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</si>
  <si>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</si>
  <si>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</si>
  <si>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</si>
  <si>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</si>
  <si>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</si>
  <si>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</si>
  <si>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</si>
  <si>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</si>
  <si>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</si>
  <si>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</si>
  <si>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</si>
  <si>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</si>
  <si>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</si>
  <si>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</si>
  <si>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</si>
  <si>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</si>
  <si>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</si>
  <si>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</si>
  <si>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</si>
  <si>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</si>
  <si>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</si>
  <si>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</si>
  <si>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</si>
  <si>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</si>
  <si>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</si>
  <si>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</si>
  <si>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</si>
  <si>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</si>
  <si>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</si>
  <si>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</si>
  <si>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</si>
  <si>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</si>
  <si>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</si>
  <si>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</si>
  <si>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</si>
  <si>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</si>
  <si>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</si>
  <si>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</si>
  <si>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</si>
  <si>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</si>
  <si>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</si>
  <si>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</si>
  <si>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</si>
  <si>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</si>
  <si>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</si>
  <si>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</si>
  <si>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</si>
  <si>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</si>
  <si>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</si>
  <si>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</si>
  <si>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</si>
  <si>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</si>
  <si>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</si>
  <si>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</si>
  <si>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</si>
  <si>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</si>
  <si>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</si>
  <si>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</si>
  <si>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</si>
  <si>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</si>
  <si>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</si>
  <si>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</si>
  <si>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</si>
  <si>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</si>
  <si>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</si>
  <si>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</si>
  <si>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</si>
  <si>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</si>
  <si>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</si>
  <si>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</si>
  <si>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</si>
  <si>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</si>
  <si>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Balance General al 30 de noviembre de 2022</t>
  </si>
  <si>
    <t>Periodo del 1 al 30 de noviembre de 2022</t>
  </si>
  <si>
    <t>Periodo del 1 de enero al 30 de noviembre de 2022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</si>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</sst>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4"/>
  <sheetViews>
    <sheetView showGridLines="0" view="pageBreakPreview" topLeftCell="B48" zoomScale="106" zoomScaleNormal="100" zoomScaleSheetLayoutView="106" workbookViewId="0">
      <selection activeCell="E49" sqref="E49:E51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hidden="1" customWidth="1"/>
    <col min="5" max="5" width="14.42578125" customWidth="1"/>
  </cols>
  <sheetData>
    <row r="1" spans="1:5">
      <c r="B1" s="16" t="s">
        <v>0</v>
      </c>
      <c r="C1" s="16"/>
      <c r="D1" s="16"/>
      <c r="E1" s="16"/>
    </row>
    <row r="2" spans="1:5">
      <c r="B2" s="16" t="s">
        <v>25</v>
      </c>
      <c r="C2" s="16"/>
      <c r="D2" s="16"/>
      <c r="E2" s="16"/>
    </row>
    <row r="3" spans="1:5">
      <c r="B3" s="16" t="s">
        <v>36</v>
      </c>
      <c r="C3" s="16"/>
      <c r="D3" s="16"/>
      <c r="E3" s="16"/>
    </row>
    <row r="4" spans="1:5">
      <c r="B4" s="16" t="s">
        <v>91</v>
      </c>
      <c r="C4" s="16"/>
      <c r="D4" s="16"/>
      <c r="E4" s="16"/>
    </row>
    <row r="5" spans="1:5">
      <c r="B5" s="16" t="s">
        <v>94</v>
      </c>
      <c r="C5" s="16"/>
      <c r="D5" s="16"/>
      <c r="E5" s="16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128285.4</v>
      </c>
      <c r="E10" s="3">
        <f t="shared" ref="E10:E66" si="0">ROUND((D10/1000),2)</f>
        <v>128.29</v>
      </c>
    </row>
    <row r="11" spans="1:5" ht="12" customHeight="1">
      <c r="A11">
        <v>113</v>
      </c>
      <c r="B11" t="s">
        <v>22</v>
      </c>
      <c r="D11" s="3">
        <v>1900868.7</v>
      </c>
      <c r="E11" s="3">
        <f>ROUND((D11/1000),2)</f>
        <v>1900.87</v>
      </c>
    </row>
    <row r="12" spans="1:5" ht="12" customHeight="1">
      <c r="B12" t="s">
        <v>41</v>
      </c>
      <c r="D12" s="3">
        <v>276818.75</v>
      </c>
      <c r="E12" s="3">
        <f t="shared" si="0"/>
        <v>276.82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2075.1799999999998</v>
      </c>
      <c r="E14" s="3">
        <f>ROUND((D14/1000),2)-0.01</f>
        <v>2.0700000000000003</v>
      </c>
    </row>
    <row r="15" spans="1:5" ht="12" customHeight="1">
      <c r="A15">
        <v>118</v>
      </c>
      <c r="B15" t="s">
        <v>20</v>
      </c>
      <c r="D15" s="3">
        <v>32080.880000000001</v>
      </c>
      <c r="E15" s="3">
        <f t="shared" si="0"/>
        <v>32.08</v>
      </c>
    </row>
    <row r="16" spans="1:5" ht="11.25" customHeight="1">
      <c r="A16">
        <v>119</v>
      </c>
      <c r="B16" t="s">
        <v>19</v>
      </c>
      <c r="D16" s="4">
        <v>15293.58</v>
      </c>
      <c r="E16" s="4">
        <f t="shared" si="0"/>
        <v>15.29</v>
      </c>
    </row>
    <row r="17" spans="1:5" ht="15" customHeight="1">
      <c r="B17" s="1"/>
      <c r="C17" s="1"/>
      <c r="D17" s="8">
        <f>SUM(D9:D16)</f>
        <v>2355672.4899999998</v>
      </c>
      <c r="E17" s="8">
        <f>ROUND((D17/1000),2)</f>
        <v>2355.67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hidden="1" customHeight="1">
      <c r="A19">
        <v>120</v>
      </c>
      <c r="B19" t="s">
        <v>6</v>
      </c>
      <c r="D19" s="3">
        <v>0</v>
      </c>
      <c r="E19" s="3">
        <f t="shared" si="0"/>
        <v>0</v>
      </c>
    </row>
    <row r="20" spans="1:5" ht="12" customHeight="1">
      <c r="A20">
        <v>121</v>
      </c>
      <c r="B20" t="s">
        <v>7</v>
      </c>
      <c r="D20" s="3">
        <v>20147.8</v>
      </c>
      <c r="E20" s="3">
        <f t="shared" si="0"/>
        <v>20.149999999999999</v>
      </c>
    </row>
    <row r="21" spans="1:5" ht="12" hidden="1" customHeight="1">
      <c r="B21" t="s">
        <v>64</v>
      </c>
      <c r="C21" s="14"/>
      <c r="D21" s="3">
        <v>0</v>
      </c>
      <c r="E21" s="3">
        <f t="shared" si="0"/>
        <v>0</v>
      </c>
    </row>
    <row r="22" spans="1:5" ht="12" customHeight="1">
      <c r="A22">
        <v>125</v>
      </c>
      <c r="B22" t="s">
        <v>8</v>
      </c>
      <c r="D22" s="4">
        <v>781.64</v>
      </c>
      <c r="E22" s="4">
        <f t="shared" si="0"/>
        <v>0.78</v>
      </c>
    </row>
    <row r="23" spans="1:5" ht="13.5" customHeight="1">
      <c r="B23" s="1"/>
      <c r="C23" s="1"/>
      <c r="D23" s="8">
        <f>SUM(D19:D22)</f>
        <v>20929.439999999999</v>
      </c>
      <c r="E23" s="8">
        <f t="shared" si="0"/>
        <v>20.93</v>
      </c>
    </row>
    <row r="24" spans="1:5" ht="15" customHeight="1" thickBot="1">
      <c r="B24" s="1" t="s">
        <v>9</v>
      </c>
      <c r="C24" s="1"/>
      <c r="D24" s="7">
        <f>D17+D23</f>
        <v>2376601.9299999997</v>
      </c>
      <c r="E24" s="7">
        <f t="shared" si="0"/>
        <v>2376.6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hidden="1" customHeight="1">
      <c r="A27">
        <v>213</v>
      </c>
      <c r="B27" t="s">
        <v>63</v>
      </c>
      <c r="D27" s="3">
        <v>0</v>
      </c>
      <c r="E27" s="3">
        <f t="shared" si="0"/>
        <v>0</v>
      </c>
    </row>
    <row r="28" spans="1:5" ht="12" customHeight="1">
      <c r="B28" t="s">
        <v>18</v>
      </c>
      <c r="D28" s="3">
        <v>55164.97</v>
      </c>
      <c r="E28" s="3">
        <f>ROUND((D28/1000),2)+0.01</f>
        <v>55.169999999999995</v>
      </c>
    </row>
    <row r="29" spans="1:5" ht="12" hidden="1" customHeight="1">
      <c r="B29" t="s">
        <v>17</v>
      </c>
      <c r="D29" s="3">
        <v>0</v>
      </c>
      <c r="E29" s="3">
        <f t="shared" si="0"/>
        <v>0</v>
      </c>
    </row>
    <row r="30" spans="1:5" ht="12" customHeight="1">
      <c r="A30">
        <v>214</v>
      </c>
      <c r="B30" t="s">
        <v>43</v>
      </c>
      <c r="D30" s="3">
        <v>1588.46</v>
      </c>
      <c r="E30" s="3">
        <f t="shared" si="0"/>
        <v>1.59</v>
      </c>
    </row>
    <row r="31" spans="1:5" ht="12" hidden="1" customHeight="1">
      <c r="B31" t="s">
        <v>67</v>
      </c>
      <c r="D31" s="3">
        <v>0</v>
      </c>
      <c r="E31" s="3">
        <f t="shared" si="0"/>
        <v>0</v>
      </c>
    </row>
    <row r="32" spans="1:5" ht="13.5" customHeight="1">
      <c r="B32" s="1" t="s">
        <v>59</v>
      </c>
      <c r="C32" s="1"/>
      <c r="D32" s="8">
        <f>D27+D28+D29+D30+D31</f>
        <v>56753.43</v>
      </c>
      <c r="E32" s="8">
        <f>ROUND((D32/1000),2)+0.01</f>
        <v>56.76</v>
      </c>
    </row>
    <row r="33" spans="1:5" ht="12" customHeight="1">
      <c r="A33">
        <v>3</v>
      </c>
      <c r="B33" s="1" t="s">
        <v>12</v>
      </c>
      <c r="C33" s="1"/>
      <c r="D33" s="3"/>
      <c r="E33" s="3"/>
    </row>
    <row r="34" spans="1:5" ht="12" customHeight="1">
      <c r="A34">
        <v>31</v>
      </c>
      <c r="B34" s="1" t="s">
        <v>1</v>
      </c>
      <c r="C34" s="1"/>
      <c r="D34" s="3"/>
      <c r="E34" s="3"/>
    </row>
    <row r="35" spans="1:5" ht="12" customHeight="1">
      <c r="A35">
        <v>310</v>
      </c>
      <c r="B35" t="s">
        <v>13</v>
      </c>
      <c r="D35" s="3">
        <v>1300000</v>
      </c>
      <c r="E35" s="3">
        <f t="shared" si="0"/>
        <v>1300</v>
      </c>
    </row>
    <row r="36" spans="1:5" ht="12" customHeight="1">
      <c r="B36" s="1" t="s">
        <v>51</v>
      </c>
      <c r="C36" s="1"/>
      <c r="D36" s="3"/>
      <c r="E36" s="3"/>
    </row>
    <row r="37" spans="1:5" ht="12" customHeight="1">
      <c r="B37" t="s">
        <v>51</v>
      </c>
      <c r="D37" s="3">
        <v>187071.35999999999</v>
      </c>
      <c r="E37" s="3">
        <f t="shared" si="0"/>
        <v>187.07</v>
      </c>
    </row>
    <row r="38" spans="1:5" ht="12" customHeight="1">
      <c r="B38" s="1" t="s">
        <v>2</v>
      </c>
      <c r="C38" s="1"/>
      <c r="D38" s="3"/>
      <c r="E38" s="3"/>
    </row>
    <row r="39" spans="1:5" ht="12" customHeight="1">
      <c r="B39" t="s">
        <v>52</v>
      </c>
      <c r="D39" s="3">
        <v>11294.16</v>
      </c>
      <c r="E39" s="3">
        <f t="shared" si="0"/>
        <v>11.29</v>
      </c>
    </row>
    <row r="40" spans="1:5" ht="12" customHeight="1">
      <c r="A40">
        <v>34</v>
      </c>
      <c r="B40" s="1" t="s">
        <v>14</v>
      </c>
      <c r="C40" s="1"/>
      <c r="D40" s="3"/>
      <c r="E40" s="3"/>
    </row>
    <row r="41" spans="1:5" ht="12" customHeight="1">
      <c r="B41" t="s">
        <v>44</v>
      </c>
      <c r="D41" s="3">
        <v>306054.53999999998</v>
      </c>
      <c r="E41" s="3">
        <f t="shared" si="0"/>
        <v>306.05</v>
      </c>
    </row>
    <row r="42" spans="1:5" ht="12" customHeight="1">
      <c r="A42">
        <v>341</v>
      </c>
      <c r="B42" t="s">
        <v>15</v>
      </c>
      <c r="D42" s="4">
        <v>515428.44</v>
      </c>
      <c r="E42" s="4">
        <f t="shared" si="0"/>
        <v>515.42999999999995</v>
      </c>
    </row>
    <row r="43" spans="1:5" ht="13.5" customHeight="1">
      <c r="D43" s="3">
        <f>SUM(D41:D42)</f>
        <v>821482.98</v>
      </c>
      <c r="E43" s="3">
        <f t="shared" si="0"/>
        <v>821.48</v>
      </c>
    </row>
    <row r="44" spans="1:5" ht="13.5" customHeight="1">
      <c r="B44" s="1" t="s">
        <v>60</v>
      </c>
      <c r="C44" s="1"/>
      <c r="D44" s="6">
        <f>SUM(D35:D42)</f>
        <v>2319848.5</v>
      </c>
      <c r="E44" s="6">
        <f>ROUND((D44/1000),2)-0.01</f>
        <v>2319.8399999999997</v>
      </c>
    </row>
    <row r="45" spans="1:5" ht="15" customHeight="1" thickBot="1">
      <c r="B45" s="1" t="s">
        <v>16</v>
      </c>
      <c r="C45" s="1"/>
      <c r="D45" s="7">
        <f>D32+D44</f>
        <v>2376601.9300000002</v>
      </c>
      <c r="E45" s="7">
        <f t="shared" si="0"/>
        <v>2376.6</v>
      </c>
    </row>
    <row r="46" spans="1:5" ht="6.75" customHeight="1">
      <c r="B46" s="1"/>
      <c r="C46" s="1"/>
      <c r="D46" s="5"/>
      <c r="E46" s="5"/>
    </row>
    <row r="47" spans="1:5" ht="12" customHeight="1">
      <c r="B47" s="1" t="s">
        <v>53</v>
      </c>
      <c r="C47" s="1"/>
      <c r="D47" s="5"/>
      <c r="E47" s="5"/>
    </row>
    <row r="48" spans="1:5">
      <c r="B48" s="1" t="s">
        <v>54</v>
      </c>
      <c r="C48" s="1"/>
      <c r="D48" s="5"/>
      <c r="E48" s="5"/>
    </row>
    <row r="49" spans="2:5">
      <c r="B49" t="s">
        <v>78</v>
      </c>
      <c r="C49" s="1"/>
      <c r="D49" s="3">
        <v>13044.13</v>
      </c>
      <c r="E49" s="3">
        <f t="shared" si="0"/>
        <v>13.04</v>
      </c>
    </row>
    <row r="50" spans="2:5" hidden="1">
      <c r="B50" t="s">
        <v>61</v>
      </c>
      <c r="C50" s="1"/>
      <c r="D50" s="3">
        <v>0</v>
      </c>
      <c r="E50" s="3">
        <f t="shared" si="0"/>
        <v>0</v>
      </c>
    </row>
    <row r="51" spans="2:5">
      <c r="B51" t="s">
        <v>55</v>
      </c>
      <c r="D51" s="3">
        <v>202189628.56999999</v>
      </c>
      <c r="E51" s="3">
        <f t="shared" si="0"/>
        <v>202189.63</v>
      </c>
    </row>
    <row r="52" spans="2:5" ht="13.5" customHeight="1">
      <c r="B52" s="1"/>
      <c r="C52" s="1"/>
      <c r="D52" s="8">
        <f>SUM(D49:D51)</f>
        <v>202202672.69999999</v>
      </c>
      <c r="E52" s="8">
        <f t="shared" si="0"/>
        <v>202202.67</v>
      </c>
    </row>
    <row r="53" spans="2:5" ht="9.75" customHeight="1">
      <c r="B53" s="1" t="s">
        <v>72</v>
      </c>
      <c r="C53" s="1"/>
      <c r="D53" s="5"/>
      <c r="E53" s="5"/>
    </row>
    <row r="54" spans="2:5" ht="15" customHeight="1">
      <c r="B54" t="s">
        <v>89</v>
      </c>
      <c r="C54" s="1"/>
      <c r="D54" s="3">
        <v>240000</v>
      </c>
      <c r="E54" s="3">
        <f t="shared" si="0"/>
        <v>240</v>
      </c>
    </row>
    <row r="55" spans="2:5" ht="5.25" customHeight="1">
      <c r="C55" s="1"/>
      <c r="D55" s="3"/>
      <c r="E55" s="3"/>
    </row>
    <row r="56" spans="2:5" ht="14.25" customHeight="1">
      <c r="B56" s="1" t="s">
        <v>73</v>
      </c>
      <c r="C56" s="1"/>
      <c r="D56" s="8">
        <f>SUM(D52:D54)</f>
        <v>202442672.69999999</v>
      </c>
      <c r="E56" s="8">
        <f t="shared" si="0"/>
        <v>202442.67</v>
      </c>
    </row>
    <row r="57" spans="2:5" ht="13.5" customHeight="1">
      <c r="B57" s="1"/>
      <c r="C57" s="1"/>
      <c r="D57" s="5"/>
      <c r="E57" s="5"/>
    </row>
    <row r="58" spans="2:5" ht="12" customHeight="1">
      <c r="B58" s="1" t="s">
        <v>56</v>
      </c>
      <c r="C58" s="1"/>
    </row>
    <row r="59" spans="2:5" ht="12" customHeight="1">
      <c r="B59" s="1" t="s">
        <v>57</v>
      </c>
      <c r="C59" s="1"/>
      <c r="D59" s="3"/>
      <c r="E59" s="3"/>
    </row>
    <row r="60" spans="2:5">
      <c r="B60" t="s">
        <v>79</v>
      </c>
      <c r="C60" s="1"/>
      <c r="D60" s="3">
        <f>+D49</f>
        <v>13044.13</v>
      </c>
      <c r="E60" s="3">
        <f t="shared" si="0"/>
        <v>13.04</v>
      </c>
    </row>
    <row r="61" spans="2:5" hidden="1">
      <c r="B61" t="s">
        <v>62</v>
      </c>
      <c r="D61" s="3">
        <f>+D50</f>
        <v>0</v>
      </c>
      <c r="E61" s="3">
        <f t="shared" si="0"/>
        <v>0</v>
      </c>
    </row>
    <row r="62" spans="2:5">
      <c r="B62" t="s">
        <v>58</v>
      </c>
      <c r="D62" s="3">
        <f>D51</f>
        <v>202189628.56999999</v>
      </c>
      <c r="E62" s="3">
        <f t="shared" si="0"/>
        <v>202189.63</v>
      </c>
    </row>
    <row r="63" spans="2:5" ht="15" customHeight="1">
      <c r="B63" s="1"/>
      <c r="C63" s="1"/>
      <c r="D63" s="8">
        <f>SUM(D60:D62)</f>
        <v>202202672.69999999</v>
      </c>
      <c r="E63" s="8">
        <f t="shared" si="0"/>
        <v>202202.67</v>
      </c>
    </row>
    <row r="64" spans="2:5" ht="14.25" customHeight="1">
      <c r="B64" s="1" t="s">
        <v>75</v>
      </c>
      <c r="C64" s="1"/>
      <c r="D64" s="5"/>
      <c r="E64" s="5"/>
    </row>
    <row r="65" spans="2:5">
      <c r="B65" t="s">
        <v>90</v>
      </c>
      <c r="C65" s="1"/>
      <c r="D65" s="3">
        <v>240000</v>
      </c>
      <c r="E65" s="3">
        <f t="shared" si="0"/>
        <v>240</v>
      </c>
    </row>
    <row r="66" spans="2:5">
      <c r="B66" s="1" t="s">
        <v>74</v>
      </c>
      <c r="C66" s="1"/>
      <c r="D66" s="8">
        <f>SUM(D63:D65)</f>
        <v>202442672.69999999</v>
      </c>
      <c r="E66" s="8">
        <f t="shared" si="0"/>
        <v>202442.67</v>
      </c>
    </row>
    <row r="67" spans="2:5" ht="10.5" customHeight="1">
      <c r="D67" s="5"/>
    </row>
    <row r="68" spans="2:5" ht="18" customHeight="1"/>
    <row r="69" spans="2:5">
      <c r="B69" s="11" t="s">
        <v>66</v>
      </c>
      <c r="C69" t="s">
        <v>76</v>
      </c>
    </row>
    <row r="70" spans="2:5" ht="15" customHeight="1">
      <c r="B70" t="s">
        <v>65</v>
      </c>
      <c r="C70" s="17" t="s">
        <v>84</v>
      </c>
      <c r="D70" s="17"/>
      <c r="E70" s="17"/>
    </row>
    <row r="71" spans="2:5" ht="9" customHeight="1"/>
    <row r="72" spans="2:5" hidden="1">
      <c r="B72" t="s">
        <v>37</v>
      </c>
      <c r="C72" t="s">
        <v>39</v>
      </c>
    </row>
    <row r="73" spans="2:5" hidden="1">
      <c r="B73" t="s">
        <v>38</v>
      </c>
      <c r="C73" t="s">
        <v>40</v>
      </c>
    </row>
    <row r="74" spans="2:5" hidden="1"/>
  </sheetData>
  <mergeCells count="6">
    <mergeCell ref="C70:E70"/>
    <mergeCell ref="B5:E5"/>
    <mergeCell ref="B4:E4"/>
    <mergeCell ref="B3:E3"/>
    <mergeCell ref="B2:E2"/>
    <mergeCell ref="B1:E1"/>
  </mergeCells>
  <printOptions horizontalCentered="1"/>
  <pageMargins left="0.78740157480314965" right="0.78740157480314965" top="0.78740157480314965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1"/>
  <sheetViews>
    <sheetView showGridLines="0" tabSelected="1" view="pageBreakPreview" topLeftCell="B1" zoomScaleNormal="95" zoomScaleSheetLayoutView="100" workbookViewId="0">
      <selection activeCell="K29" sqref="K29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1.42578125" customWidth="1"/>
  </cols>
  <sheetData>
    <row r="2" spans="1:7">
      <c r="B2" s="16" t="s">
        <v>0</v>
      </c>
      <c r="C2" s="16"/>
      <c r="D2" s="16"/>
      <c r="E2" s="16"/>
      <c r="F2" s="16"/>
      <c r="G2" s="16"/>
    </row>
    <row r="3" spans="1:7">
      <c r="B3" s="16" t="s">
        <v>25</v>
      </c>
      <c r="C3" s="16"/>
      <c r="D3" s="16"/>
      <c r="E3" s="16"/>
      <c r="F3" s="16"/>
      <c r="G3" s="16"/>
    </row>
    <row r="4" spans="1:7">
      <c r="B4" s="16" t="s">
        <v>36</v>
      </c>
      <c r="C4" s="16"/>
      <c r="D4" s="16"/>
      <c r="E4" s="16"/>
      <c r="F4" s="16"/>
      <c r="G4" s="16"/>
    </row>
    <row r="5" spans="1:7">
      <c r="B5" s="16" t="s">
        <v>49</v>
      </c>
      <c r="C5" s="16"/>
      <c r="D5" s="16"/>
      <c r="E5" s="16"/>
      <c r="F5" s="16"/>
      <c r="G5" s="16"/>
    </row>
    <row r="6" spans="1:7">
      <c r="B6" s="16" t="s">
        <v>92</v>
      </c>
      <c r="C6" s="16"/>
      <c r="D6" s="16"/>
      <c r="E6" s="16"/>
      <c r="F6" s="16"/>
      <c r="G6" s="16"/>
    </row>
    <row r="7" spans="1:7">
      <c r="B7" s="16" t="s">
        <v>94</v>
      </c>
      <c r="C7" s="16"/>
      <c r="D7" s="16"/>
      <c r="E7" s="16"/>
      <c r="F7" s="16"/>
      <c r="G7" s="16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81318.679999999993</v>
      </c>
      <c r="E11" s="3"/>
      <c r="G11" s="3">
        <f>ROUND((D11/1000),2)</f>
        <v>81.319999999999993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81318.679999999993</v>
      </c>
      <c r="E13" s="3"/>
      <c r="G13" s="6">
        <f>ROUND((D13/1000),2)</f>
        <v>81.319999999999993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H39" si="0">ROUND((D17/1000),2)</f>
        <v>0</v>
      </c>
    </row>
    <row r="18" spans="1:7">
      <c r="A18">
        <v>411</v>
      </c>
      <c r="B18" t="s">
        <v>28</v>
      </c>
      <c r="D18" s="3">
        <v>58986.95</v>
      </c>
      <c r="E18" s="3"/>
      <c r="G18" s="3">
        <f t="shared" si="0"/>
        <v>58.99</v>
      </c>
    </row>
    <row r="19" spans="1:7">
      <c r="A19">
        <v>412</v>
      </c>
      <c r="B19" t="s">
        <v>29</v>
      </c>
      <c r="D19" s="4">
        <v>1792.22</v>
      </c>
      <c r="E19" s="3"/>
      <c r="G19" s="4">
        <f t="shared" si="0"/>
        <v>1.79</v>
      </c>
    </row>
    <row r="20" spans="1:7">
      <c r="D20" s="3">
        <f>SUM(D17:D19)</f>
        <v>60779.17</v>
      </c>
      <c r="E20" s="3"/>
      <c r="G20" s="3">
        <f>ROUND((D20/1000),2)</f>
        <v>60.78</v>
      </c>
    </row>
    <row r="21" spans="1:7" ht="15.75" thickBot="1">
      <c r="B21" s="1" t="s">
        <v>50</v>
      </c>
      <c r="C21" s="1"/>
      <c r="D21" s="7">
        <f>D13-D20</f>
        <v>20539.509999999995</v>
      </c>
      <c r="E21" s="5"/>
      <c r="G21" s="7">
        <f t="shared" si="0"/>
        <v>20.54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9450.34</v>
      </c>
      <c r="E24" s="3"/>
      <c r="G24" s="3">
        <f t="shared" si="0"/>
        <v>9.4499999999999993</v>
      </c>
    </row>
    <row r="25" spans="1:7" ht="11.25" customHeight="1">
      <c r="D25" s="3"/>
      <c r="E25" s="3"/>
      <c r="G25" s="3"/>
    </row>
    <row r="26" spans="1:7" ht="15.75" thickBot="1">
      <c r="B26" s="1" t="s">
        <v>83</v>
      </c>
      <c r="C26" s="1"/>
      <c r="D26" s="7">
        <f>D21+D24</f>
        <v>29989.849999999995</v>
      </c>
      <c r="E26" s="5"/>
      <c r="G26" s="7">
        <f t="shared" si="0"/>
        <v>29.99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178.2</v>
      </c>
      <c r="E29" s="3"/>
      <c r="G29" s="3">
        <f t="shared" si="0"/>
        <v>0.18</v>
      </c>
    </row>
    <row r="30" spans="1:7" ht="9" hidden="1" customHeight="1">
      <c r="D30" s="4"/>
      <c r="E30" s="3"/>
      <c r="G30" s="4"/>
    </row>
    <row r="31" spans="1:7" hidden="1">
      <c r="B31" s="1" t="s">
        <v>68</v>
      </c>
      <c r="D31" s="3">
        <f>D26-D29</f>
        <v>29811.649999999994</v>
      </c>
      <c r="E31" s="3"/>
      <c r="G31" s="3">
        <f t="shared" si="0"/>
        <v>29.81</v>
      </c>
    </row>
    <row r="32" spans="1:7" ht="9" hidden="1" customHeight="1">
      <c r="D32" s="3"/>
      <c r="E32" s="3"/>
      <c r="G32" s="3">
        <f t="shared" si="0"/>
        <v>0</v>
      </c>
    </row>
    <row r="33" spans="2:7" ht="15" hidden="1" customHeight="1">
      <c r="B33" s="1" t="s">
        <v>69</v>
      </c>
      <c r="D33" s="3"/>
      <c r="E33" s="3"/>
      <c r="G33" s="3">
        <f t="shared" si="0"/>
        <v>0</v>
      </c>
    </row>
    <row r="34" spans="2:7" ht="15" hidden="1" customHeight="1">
      <c r="B34" t="s">
        <v>69</v>
      </c>
      <c r="D34" s="3">
        <v>0</v>
      </c>
      <c r="E34" s="3"/>
      <c r="G34" s="3">
        <f t="shared" si="0"/>
        <v>0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77</v>
      </c>
      <c r="D36" s="3"/>
      <c r="E36" s="3"/>
      <c r="G36" s="3">
        <f t="shared" si="0"/>
        <v>0</v>
      </c>
    </row>
    <row r="37" spans="2:7" hidden="1">
      <c r="B37" t="s">
        <v>77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customHeight="1" thickBot="1">
      <c r="B39" s="1" t="s">
        <v>82</v>
      </c>
      <c r="D39" s="7">
        <f>D31+D34-D37</f>
        <v>29811.649999999994</v>
      </c>
      <c r="E39" s="5"/>
      <c r="G39" s="7">
        <f t="shared" si="0"/>
        <v>29.81</v>
      </c>
    </row>
    <row r="40" spans="2:7" ht="11.25" customHeight="1">
      <c r="B40" s="1"/>
      <c r="D40" s="3"/>
      <c r="E40" s="3"/>
    </row>
    <row r="46" spans="2:7">
      <c r="B46" t="s">
        <v>66</v>
      </c>
      <c r="C46" s="17" t="s">
        <v>76</v>
      </c>
      <c r="D46" s="17"/>
      <c r="E46" s="17"/>
      <c r="F46" s="17"/>
      <c r="G46" s="17"/>
    </row>
    <row r="47" spans="2:7">
      <c r="B47" t="s">
        <v>85</v>
      </c>
      <c r="C47" s="17" t="s">
        <v>84</v>
      </c>
      <c r="D47" s="17"/>
      <c r="E47" s="17"/>
      <c r="F47" s="17"/>
      <c r="G47" s="17"/>
    </row>
    <row r="50" spans="2:3" hidden="1">
      <c r="B50" t="s">
        <v>37</v>
      </c>
      <c r="C50" t="s">
        <v>39</v>
      </c>
    </row>
    <row r="51" spans="2:3" hidden="1">
      <c r="B51" t="s">
        <v>38</v>
      </c>
      <c r="C51" t="s">
        <v>40</v>
      </c>
    </row>
  </sheetData>
  <mergeCells count="8">
    <mergeCell ref="B2:G2"/>
    <mergeCell ref="C46:G46"/>
    <mergeCell ref="C47:G47"/>
    <mergeCell ref="B7:G7"/>
    <mergeCell ref="B6:G6"/>
    <mergeCell ref="B5:G5"/>
    <mergeCell ref="B3:G3"/>
    <mergeCell ref="B4:G4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" zoomScaleNormal="100" workbookViewId="0">
      <selection activeCell="B6" sqref="B6:D6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6" t="s">
        <v>0</v>
      </c>
      <c r="C2" s="16"/>
      <c r="D2" s="16"/>
    </row>
    <row r="3" spans="1:8">
      <c r="B3" s="16" t="s">
        <v>25</v>
      </c>
      <c r="C3" s="16"/>
      <c r="D3" s="16"/>
    </row>
    <row r="4" spans="1:8">
      <c r="B4" s="16" t="s">
        <v>36</v>
      </c>
      <c r="C4" s="16"/>
      <c r="D4" s="16"/>
    </row>
    <row r="5" spans="1:8">
      <c r="B5" s="16" t="s">
        <v>49</v>
      </c>
      <c r="C5" s="16"/>
      <c r="D5" s="16"/>
    </row>
    <row r="6" spans="1:8">
      <c r="B6" s="16" t="s">
        <v>93</v>
      </c>
      <c r="C6" s="16"/>
      <c r="D6" s="16"/>
    </row>
    <row r="7" spans="1:8">
      <c r="B7" s="16" t="s">
        <v>86</v>
      </c>
      <c r="C7" s="16"/>
      <c r="D7" s="16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1194935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5">
        <f>SUM(D11:D12)</f>
        <v>1194935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111888.75</v>
      </c>
    </row>
    <row r="18" spans="1:4">
      <c r="A18">
        <v>411</v>
      </c>
      <c r="B18" t="s">
        <v>28</v>
      </c>
      <c r="D18" s="3">
        <v>640808.85</v>
      </c>
    </row>
    <row r="19" spans="1:4">
      <c r="A19">
        <v>412</v>
      </c>
      <c r="B19" t="s">
        <v>29</v>
      </c>
      <c r="D19" s="4">
        <v>18890.78</v>
      </c>
    </row>
    <row r="20" spans="1:4">
      <c r="D20" s="3">
        <f>SUM(D17:D19)</f>
        <v>771588.38</v>
      </c>
    </row>
    <row r="21" spans="1:4" ht="15.75" thickBot="1">
      <c r="B21" s="1" t="s">
        <v>50</v>
      </c>
      <c r="C21" s="1"/>
      <c r="D21" s="7">
        <f>D13-D20</f>
        <v>423346.62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94250.96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80</v>
      </c>
      <c r="C27" s="1"/>
      <c r="D27" s="7">
        <f>D21+D24</f>
        <v>517597.58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70</v>
      </c>
    </row>
    <row r="30" spans="1:4" ht="15" hidden="1" customHeight="1">
      <c r="A30">
        <v>421</v>
      </c>
      <c r="B30" t="s">
        <v>70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71</v>
      </c>
      <c r="D32" s="7">
        <f>D27-D30</f>
        <v>517597.58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2169.14</v>
      </c>
    </row>
    <row r="36" spans="2:9" hidden="1">
      <c r="B36" t="s">
        <v>81</v>
      </c>
      <c r="D36" s="3">
        <v>0</v>
      </c>
    </row>
    <row r="37" spans="2:9" ht="8.25" hidden="1" customHeight="1"/>
    <row r="38" spans="2:9" ht="15.75" hidden="1" customHeight="1" thickBot="1">
      <c r="B38" s="1" t="s">
        <v>68</v>
      </c>
      <c r="D38" s="7">
        <f>D32-D35-D36</f>
        <v>515428.44</v>
      </c>
    </row>
    <row r="39" spans="2:9" ht="8.25" hidden="1" customHeight="1">
      <c r="B39" s="1"/>
    </row>
    <row r="40" spans="2:9" ht="15" hidden="1" customHeight="1">
      <c r="B40" s="1" t="s">
        <v>69</v>
      </c>
    </row>
    <row r="41" spans="2:9" ht="15" hidden="1" customHeight="1">
      <c r="B41" t="s">
        <v>69</v>
      </c>
      <c r="D41" s="3">
        <v>0</v>
      </c>
    </row>
    <row r="42" spans="2:9" ht="8.25" hidden="1" customHeight="1"/>
    <row r="43" spans="2:9" ht="12" hidden="1" customHeight="1">
      <c r="B43" s="1" t="s">
        <v>77</v>
      </c>
    </row>
    <row r="44" spans="2:9" ht="15" hidden="1" customHeight="1">
      <c r="B44" t="s">
        <v>77</v>
      </c>
      <c r="D44" s="12">
        <v>0</v>
      </c>
    </row>
    <row r="45" spans="2:9" ht="8.25" hidden="1" customHeight="1"/>
    <row r="46" spans="2:9" ht="15.75" thickBot="1">
      <c r="B46" s="1" t="s">
        <v>88</v>
      </c>
      <c r="D46" s="7">
        <f>D38+D41-D44</f>
        <v>515428.44</v>
      </c>
      <c r="E46" s="10"/>
    </row>
    <row r="51" spans="2:3">
      <c r="B51" t="s">
        <v>66</v>
      </c>
      <c r="C51" t="s">
        <v>76</v>
      </c>
    </row>
    <row r="52" spans="2:3">
      <c r="B52" t="s">
        <v>65</v>
      </c>
      <c r="C52" t="s">
        <v>87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2022-12-09T15:02:25Z</cp:lastPrinted>
  <dcterms:created xsi:type="dcterms:W3CDTF">2012-01-02T21:57:10Z</dcterms:created>
  <dcterms:modified xsi:type="dcterms:W3CDTF">2022-12-09T15:10:21Z</dcterms:modified>
</cp:coreProperties>
</file>