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EE09D34A-BEB7-4A54-AFCC-8D234E7E7CAD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Hoja2" sheetId="7" state="hidden" r:id="rId1"/>
    <sheet name="Para Firma" sheetId="8" r:id="rId2"/>
    <sheet name="Hoja3" sheetId="3" state="hidden" r:id="rId3"/>
    <sheet name="Hoja1" sheetId="4" state="hidden" r:id="rId4"/>
  </sheets>
  <externalReferences>
    <externalReference r:id="rId5"/>
    <externalReference r:id="rId6"/>
  </externalReferences>
  <definedNames>
    <definedName name="_xlnm.Print_Area" localSheetId="1">'Para Firma'!$B$3:$E$110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5" i="7"/>
  <c r="G4" i="7"/>
  <c r="E12" i="7"/>
  <c r="E9" i="7"/>
  <c r="E8" i="7"/>
  <c r="E5" i="7"/>
  <c r="E4" i="7"/>
  <c r="G10" i="7" l="1"/>
  <c r="G6" i="7"/>
  <c r="G14" i="7" l="1"/>
  <c r="G15" i="7" s="1"/>
  <c r="F13" i="7" l="1"/>
  <c r="E10" i="7" l="1"/>
  <c r="E6" i="7" l="1"/>
  <c r="E14" i="7" l="1"/>
  <c r="E15" i="7" s="1"/>
  <c r="D5" i="7" l="1"/>
  <c r="F5" i="7" s="1"/>
  <c r="D9" i="7" l="1"/>
  <c r="F9" i="7" s="1"/>
  <c r="D4" i="7"/>
  <c r="D8" i="7" l="1"/>
  <c r="D6" i="7"/>
  <c r="F4" i="7"/>
  <c r="F8" i="7"/>
  <c r="D10" i="7"/>
  <c r="D12" i="7" l="1"/>
  <c r="F12" i="7" s="1"/>
  <c r="F10" i="7"/>
  <c r="F6" i="7"/>
  <c r="D14" i="7" l="1"/>
  <c r="F14" i="7" l="1"/>
  <c r="D15" i="7"/>
  <c r="F15" i="7" s="1"/>
</calcChain>
</file>

<file path=xl/sharedStrings.xml><?xml version="1.0" encoding="utf-8"?>
<sst xmlns="http://schemas.openxmlformats.org/spreadsheetml/2006/main" count="217" uniqueCount="103">
  <si>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</si>
  <si>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</si>
  <si>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</si>
  <si>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</si>
  <si>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</si>
  <si>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</si>
  <si>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</si>
  <si>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</si>
  <si>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</si>
  <si>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</si>
  <si>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</si>
  <si>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</si>
  <si>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</si>
  <si>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</si>
  <si>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</si>
  <si>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</si>
  <si>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</si>
  <si>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</si>
  <si>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</si>
  <si>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</si>
  <si>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</si>
  <si>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</si>
  <si>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</si>
  <si>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</si>
  <si>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</si>
  <si>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</si>
  <si>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</si>
  <si>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</si>
  <si>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</si>
  <si>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</si>
  <si>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</si>
  <si>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</si>
  <si>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</si>
  <si>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</si>
  <si>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</si>
  <si>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</si>
  <si>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</si>
  <si>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</si>
  <si>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</si>
  <si>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</si>
  <si>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</si>
  <si>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</si>
  <si>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</si>
  <si>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</si>
  <si>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</si>
  <si>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</si>
  <si>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</si>
  <si>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</si>
  <si>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</si>
  <si>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</si>
  <si>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</si>
  <si>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</si>
  <si>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</si>
  <si>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</si>
  <si>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</si>
  <si>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</si>
  <si>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</si>
  <si>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</si>
  <si>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</si>
  <si>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</si>
  <si>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</si>
  <si>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</si>
  <si>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</si>
  <si>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</si>
  <si>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</si>
  <si>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31 de Diciembre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</si>
  <si>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</si>
  <si>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</si>
  <si>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</si>
  <si>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</si>
  <si>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</si>
  <si>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</si>
  <si>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</si>
  <si>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</si>
  <si>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</si>
  <si>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</si>
  <si>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</si>
  <si>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</si>
  <si>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</si>
  <si>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</si>
  <si>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</si>
  <si>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</si>
  <si>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</si>
  <si>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</si>
  <si>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</si>
  <si>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 xml:space="preserve">Activo </t>
  </si>
  <si>
    <t>Activo No corriente</t>
  </si>
  <si>
    <t>Pasivo No corriente</t>
  </si>
  <si>
    <t xml:space="preserve">Pasivo </t>
  </si>
  <si>
    <t xml:space="preserve">Patrimonio </t>
  </si>
  <si>
    <t xml:space="preserve">HT </t>
  </si>
  <si>
    <t>EF</t>
  </si>
  <si>
    <t>BG Conso</t>
  </si>
  <si>
    <t>Capital contiene</t>
  </si>
  <si>
    <t>SV07</t>
  </si>
  <si>
    <t>SV02</t>
  </si>
  <si>
    <t>GT09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</si>
  <si>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</si>
  <si>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</si>
  <si>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Al 30 de Septiembre</t>
  </si>
  <si>
    <t>Septiembre</t>
  </si>
  <si>
    <t>Por el período que terminó al 30 de Septiembre</t>
  </si>
  <si>
    <t>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</si>
</sst>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7" formatCode="_-&quot;$&quot;* #,##0_-;\-&quot;$&quot;* #,##0_-;_-&quot;$&quot;* &quot;-&quot;??_-;_-@_-"/>
    <numFmt numFmtId="168" formatCode="0.000%"/>
  </numFmts>
  <fonts count="2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8.5"/>
      <color rgb="FFFF0000"/>
      <name val="Arial"/>
      <family val="2"/>
    </font>
    <font>
      <sz val="8.5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5" fillId="0" borderId="0" xfId="0" applyFont="1"/>
    <xf numFmtId="167" fontId="0" fillId="0" borderId="0" xfId="6" applyNumberFormat="1" applyFont="1"/>
    <xf numFmtId="165" fontId="0" fillId="0" borderId="0" xfId="1" applyNumberFormat="1" applyFont="1"/>
    <xf numFmtId="167" fontId="15" fillId="0" borderId="0" xfId="6" applyNumberFormat="1" applyFont="1"/>
    <xf numFmtId="0" fontId="0" fillId="0" borderId="0" xfId="0" applyAlignment="1">
      <alignment horizontal="center" vertical="center"/>
    </xf>
    <xf numFmtId="3" fontId="1" fillId="0" borderId="0" xfId="0" applyNumberFormat="1" applyFont="1" applyFill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1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165" fontId="19" fillId="0" borderId="0" xfId="1" applyNumberFormat="1" applyFont="1" applyFill="1"/>
    <xf numFmtId="17" fontId="5" fillId="0" borderId="0" xfId="0" applyNumberFormat="1" applyFont="1" applyAlignment="1">
      <alignment horizontal="center"/>
    </xf>
    <xf numFmtId="16" fontId="19" fillId="0" borderId="0" xfId="0" applyNumberFormat="1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43" fontId="19" fillId="0" borderId="0" xfId="1" applyFont="1" applyFill="1"/>
    <xf numFmtId="165" fontId="19" fillId="0" borderId="0" xfId="0" applyNumberFormat="1" applyFont="1"/>
    <xf numFmtId="3" fontId="19" fillId="0" borderId="0" xfId="0" applyNumberFormat="1" applyFont="1"/>
    <xf numFmtId="4" fontId="19" fillId="0" borderId="0" xfId="0" applyNumberFormat="1" applyFont="1"/>
    <xf numFmtId="0" fontId="21" fillId="0" borderId="0" xfId="0" applyFont="1" applyAlignment="1">
      <alignment horizontal="justify" vertical="center" wrapText="1"/>
    </xf>
    <xf numFmtId="3" fontId="2" fillId="0" borderId="0" xfId="0" applyNumberFormat="1" applyFont="1" applyAlignment="1">
      <alignment horizontal="right" vertical="center" wrapText="1"/>
    </xf>
    <xf numFmtId="165" fontId="18" fillId="0" borderId="0" xfId="0" applyNumberFormat="1" applyFont="1"/>
    <xf numFmtId="43" fontId="19" fillId="0" borderId="0" xfId="0" applyNumberFormat="1" applyFont="1"/>
    <xf numFmtId="3" fontId="2" fillId="0" borderId="2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18" fillId="0" borderId="0" xfId="1" applyFont="1" applyFill="1"/>
    <xf numFmtId="43" fontId="23" fillId="0" borderId="0" xfId="1" applyFont="1" applyFill="1"/>
    <xf numFmtId="167" fontId="23" fillId="0" borderId="0" xfId="6" applyNumberFormat="1" applyFont="1" applyFill="1"/>
    <xf numFmtId="167" fontId="24" fillId="0" borderId="0" xfId="6" applyNumberFormat="1" applyFont="1" applyFill="1"/>
    <xf numFmtId="168" fontId="19" fillId="0" borderId="0" xfId="2" applyNumberFormat="1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25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1" applyNumberFormat="1" applyFont="1" applyFill="1"/>
    <xf numFmtId="164" fontId="5" fillId="0" borderId="1" xfId="1" applyNumberFormat="1" applyFont="1" applyFill="1" applyBorder="1"/>
    <xf numFmtId="164" fontId="8" fillId="0" borderId="3" xfId="1" applyNumberFormat="1" applyFont="1" applyFill="1" applyBorder="1"/>
    <xf numFmtId="43" fontId="10" fillId="0" borderId="0" xfId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/>
    </xf>
    <xf numFmtId="165" fontId="19" fillId="0" borderId="0" xfId="0" applyNumberFormat="1" applyFont="1" applyFill="1"/>
    <xf numFmtId="0" fontId="19" fillId="0" borderId="0" xfId="0" applyFont="1" applyFill="1"/>
    <xf numFmtId="165" fontId="18" fillId="0" borderId="0" xfId="0" applyNumberFormat="1" applyFont="1" applyFill="1"/>
  </cellXfs>
  <cellStyles count="7">
    <cellStyle name="Millares" xfId="1" builtinId="3"/>
    <cellStyle name="Moneda" xfId="6" builtinId="4"/>
    <cellStyle name="Normal" xfId="0" builtinId="0"/>
    <cellStyle name="Normal 10" xfId="3" xr:uid="{00000000-0005-0000-0000-000003000000}"/>
    <cellStyle name="Porcentaje" xfId="2" builtinId="5"/>
    <cellStyle name="Porcentaje 10" xfId="5" xr:uid="{00000000-0005-0000-0000-000005000000}"/>
    <cellStyle name="Porcentaje 2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HT%20-%20Informe%20auditor&#237;a%20SV%20Consolidado%20Ene%2021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BG%20Consolidado%20AM%20SV%2001-2021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Cuadres BG"/>
      <sheetName val="Patrimonio"/>
      <sheetName val="Flujo de Efectivo"/>
      <sheetName val="Notas"/>
      <sheetName val="Registros"/>
      <sheetName val="BT"/>
      <sheetName val="Anexos"/>
      <sheetName val="Mapeo PR"/>
      <sheetName val="Mapeo"/>
      <sheetName val="Hoja2"/>
      <sheetName val="Hoja1"/>
      <sheetName val="Balanzas"/>
    </sheetNames>
    <sheetDataSet>
      <sheetData sheetId="0"/>
      <sheetData sheetId="1">
        <row r="12">
          <cell r="M12">
            <v>7409838</v>
          </cell>
        </row>
        <row r="23">
          <cell r="M23">
            <v>429420151</v>
          </cell>
        </row>
        <row r="42">
          <cell r="M42">
            <v>512626992</v>
          </cell>
        </row>
        <row r="58">
          <cell r="M58">
            <v>153060837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75185480</v>
          </cell>
        </row>
        <row r="65">
          <cell r="M65">
            <v>0</v>
          </cell>
        </row>
        <row r="66">
          <cell r="M66">
            <v>7780990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35362519</v>
          </cell>
        </row>
        <row r="70">
          <cell r="M70">
            <v>0</v>
          </cell>
        </row>
        <row r="71">
          <cell r="M71">
            <v>0</v>
          </cell>
        </row>
        <row r="83">
          <cell r="M83">
            <v>670657318</v>
          </cell>
        </row>
      </sheetData>
      <sheetData sheetId="2"/>
      <sheetData sheetId="3"/>
      <sheetData sheetId="4"/>
      <sheetData sheetId="5"/>
      <sheetData sheetId="6"/>
      <sheetData sheetId="7">
        <row r="1503">
          <cell r="AF1503">
            <v>-19911782.57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BG Cognos"/>
      <sheetName val="Mapeo II"/>
      <sheetName val="Mapeo BG AM00"/>
      <sheetName val="Mapeo"/>
      <sheetName val="Mapeo AMCO BG "/>
      <sheetName val="SALDO FISCAL"/>
      <sheetName val="OtrosEDR"/>
      <sheetName val="Mes Actual BPC"/>
      <sheetName val="Mes Anterior SIN AJUSTES"/>
      <sheetName val="Ajustes"/>
      <sheetName val="Balanza Flujo"/>
      <sheetName val="Balanza EN CURSO"/>
      <sheetName val="Mes Actual PREV"/>
      <sheetName val="BG"/>
      <sheetName val="DET CPX contable"/>
      <sheetName val="BGconso"/>
      <sheetName val="FCF Ppto 5+7"/>
      <sheetName val="PT - WK"/>
      <sheetName val="Anexo WK"/>
      <sheetName val="Anexo CxC"/>
      <sheetName val="Anexo Inv"/>
      <sheetName val="KPI"/>
      <sheetName val="Intercompañias"/>
      <sheetName val="EMRF"/>
      <sheetName val="Pagos  a proveedores"/>
      <sheetName val="Ingreso diferido TELCO"/>
      <sheetName val="Gasto Incobrabilidad TELCO"/>
      <sheetName val="Antiguedad OPEN"/>
      <sheetName val="OEP"/>
      <sheetName val="COMBI FCF"/>
      <sheetName val="COMBI FCF Neto"/>
      <sheetName val="COMBI FCF Ajustes"/>
      <sheetName val="Integración ajustes"/>
      <sheetName val="FCF Graficos"/>
      <sheetName val="Ajustes AE"/>
      <sheetName val="NEWCO FCF"/>
      <sheetName val="FCF Ppto BASE"/>
      <sheetName val="TELCO FCF"/>
      <sheetName val="TELCO FCF Neto"/>
      <sheetName val="TELCO FCF Ajustes"/>
      <sheetName val="TELCO FCF Recla"/>
      <sheetName val="TELCO FCF Interco"/>
      <sheetName val="TELCO FCF Bruto"/>
      <sheetName val="NEWCO FCF Neto"/>
      <sheetName val="NEWCO FCF Ajustes"/>
      <sheetName val="NEWCO FCF Recla"/>
      <sheetName val="NEWCO FCF Interco"/>
      <sheetName val="NEWCO FCF Bru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5"/>
  <sheetViews>
    <sheetView showGridLines="0" workbookViewId="0">
      <selection activeCell="H12" sqref="H12"/>
    </sheetView>
  </sheetViews>
  <sheetFormatPr baseColWidth="10" defaultRowHeight="15" x14ac:dyDescent="0.25"/>
  <cols>
    <col min="3" max="3" width="23.28515625" customWidth="1"/>
    <col min="4" max="7" width="17.42578125" bestFit="1" customWidth="1"/>
  </cols>
  <sheetData>
    <row r="3" spans="3:7" x14ac:dyDescent="0.25">
      <c r="D3" s="38" t="s">
        <v>91</v>
      </c>
      <c r="E3" s="38" t="s">
        <v>90</v>
      </c>
      <c r="G3" s="38" t="s">
        <v>92</v>
      </c>
    </row>
    <row r="4" spans="3:7" x14ac:dyDescent="0.25">
      <c r="C4" t="s">
        <v>1</v>
      </c>
      <c r="D4" s="35" t="e">
        <f>+#REF!</f>
        <v>#REF!</v>
      </c>
      <c r="E4" s="35">
        <f>+[1]Carátulas!$M$23</f>
        <v>429420151</v>
      </c>
      <c r="F4" s="35" t="e">
        <f>+D4-E4</f>
        <v>#REF!</v>
      </c>
      <c r="G4" s="35" t="e">
        <f>+[2]BG!$E$37</f>
        <v>#REF!</v>
      </c>
    </row>
    <row r="5" spans="3:7" x14ac:dyDescent="0.25">
      <c r="C5" t="s">
        <v>86</v>
      </c>
      <c r="D5" s="35" t="e">
        <f>SUM(#REF!)</f>
        <v>#REF!</v>
      </c>
      <c r="E5" s="35">
        <f>+[1]Carátulas!$M$42</f>
        <v>512626992</v>
      </c>
      <c r="F5" s="35" t="e">
        <f t="shared" ref="F5:F15" si="0">+D5-E5</f>
        <v>#REF!</v>
      </c>
      <c r="G5" s="35" t="e">
        <f>SUM([2]BG!$E$63)</f>
        <v>#REF!</v>
      </c>
    </row>
    <row r="6" spans="3:7" x14ac:dyDescent="0.25">
      <c r="C6" s="34" t="s">
        <v>85</v>
      </c>
      <c r="D6" s="37" t="e">
        <f>+D4+D5</f>
        <v>#REF!</v>
      </c>
      <c r="E6" s="37">
        <f>+E4+E5</f>
        <v>942047143</v>
      </c>
      <c r="F6" s="37" t="e">
        <f t="shared" si="0"/>
        <v>#REF!</v>
      </c>
      <c r="G6" s="37" t="e">
        <f>+G4+G5</f>
        <v>#REF!</v>
      </c>
    </row>
    <row r="8" spans="3:7" x14ac:dyDescent="0.25">
      <c r="C8" t="s">
        <v>25</v>
      </c>
      <c r="D8" s="35" t="e">
        <f>+#REF!</f>
        <v>#REF!</v>
      </c>
      <c r="E8" s="35">
        <f>+[1]Carátulas!$M$58</f>
        <v>153060837</v>
      </c>
      <c r="F8" s="35" t="e">
        <f t="shared" si="0"/>
        <v>#REF!</v>
      </c>
      <c r="G8" s="35" t="e">
        <f>+[2]BG!$E$81</f>
        <v>#REF!</v>
      </c>
    </row>
    <row r="9" spans="3:7" x14ac:dyDescent="0.25">
      <c r="C9" t="s">
        <v>87</v>
      </c>
      <c r="D9" s="35" t="e">
        <f>SUM(#REF!)</f>
        <v>#REF!</v>
      </c>
      <c r="E9" s="35">
        <f>+SUM([1]Carátulas!$M$62:$M$71)</f>
        <v>118328989</v>
      </c>
      <c r="F9" s="35" t="e">
        <f t="shared" si="0"/>
        <v>#REF!</v>
      </c>
      <c r="G9" s="35" t="e">
        <f>+[2]BG!$E$91-[2]BG!$E$81</f>
        <v>#REF!</v>
      </c>
    </row>
    <row r="10" spans="3:7" x14ac:dyDescent="0.25">
      <c r="C10" s="34" t="s">
        <v>88</v>
      </c>
      <c r="D10" s="37" t="e">
        <f>SUM(D8:D9)</f>
        <v>#REF!</v>
      </c>
      <c r="E10" s="37">
        <f>SUM(E8:E9)</f>
        <v>271389826</v>
      </c>
      <c r="F10" s="37" t="e">
        <f t="shared" si="0"/>
        <v>#REF!</v>
      </c>
      <c r="G10" s="37" t="e">
        <f>SUM(G8:G9)</f>
        <v>#REF!</v>
      </c>
    </row>
    <row r="11" spans="3:7" x14ac:dyDescent="0.25">
      <c r="D11" s="35"/>
      <c r="E11" s="35"/>
      <c r="F11" s="35"/>
      <c r="G11" s="35"/>
    </row>
    <row r="12" spans="3:7" x14ac:dyDescent="0.25">
      <c r="C12" s="34" t="s">
        <v>89</v>
      </c>
      <c r="D12" s="37" t="e">
        <f>+#REF!</f>
        <v>#REF!</v>
      </c>
      <c r="E12" s="37">
        <f>+[1]Carátulas!$M$83</f>
        <v>670657318</v>
      </c>
      <c r="F12" s="37" t="e">
        <f t="shared" si="0"/>
        <v>#REF!</v>
      </c>
      <c r="G12" s="37" t="e">
        <f>+[2]BG!$E$105</f>
        <v>#REF!</v>
      </c>
    </row>
    <row r="13" spans="3:7" x14ac:dyDescent="0.25">
      <c r="C13" s="34"/>
      <c r="D13" s="37"/>
      <c r="E13" s="37"/>
      <c r="F13" s="37">
        <f t="shared" si="0"/>
        <v>0</v>
      </c>
      <c r="G13" s="37"/>
    </row>
    <row r="14" spans="3:7" x14ac:dyDescent="0.25">
      <c r="C14" s="34" t="s">
        <v>47</v>
      </c>
      <c r="D14" s="37" t="e">
        <f>+D10+D12</f>
        <v>#REF!</v>
      </c>
      <c r="E14" s="37">
        <f>+E10+E12</f>
        <v>942047144</v>
      </c>
      <c r="F14" s="37" t="e">
        <f t="shared" si="0"/>
        <v>#REF!</v>
      </c>
      <c r="G14" s="37" t="e">
        <f>+G10+G12</f>
        <v>#REF!</v>
      </c>
    </row>
    <row r="15" spans="3:7" x14ac:dyDescent="0.25">
      <c r="C15" s="8"/>
      <c r="D15" s="36" t="e">
        <f>+D6-D14</f>
        <v>#REF!</v>
      </c>
      <c r="E15" s="22">
        <f>+E6-E14</f>
        <v>-1</v>
      </c>
      <c r="F15" s="36" t="e">
        <f t="shared" si="0"/>
        <v>#REF!</v>
      </c>
      <c r="G15" s="22" t="e">
        <f>+G6-G14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6C57D-AE36-44E7-BF8E-AF93EEBBFBA0}">
  <dimension ref="B3:N110"/>
  <sheetViews>
    <sheetView showGridLines="0" tabSelected="1" zoomScaleNormal="100" workbookViewId="0">
      <selection activeCell="N13" sqref="N13"/>
    </sheetView>
  </sheetViews>
  <sheetFormatPr baseColWidth="10" defaultColWidth="9.140625" defaultRowHeight="14.25" x14ac:dyDescent="0.2"/>
  <cols>
    <col min="1" max="1" width="8.42578125" style="44" customWidth="1"/>
    <col min="2" max="2" width="47.140625" style="44" customWidth="1"/>
    <col min="3" max="3" width="1.85546875" style="44" bestFit="1" customWidth="1"/>
    <col min="4" max="4" width="14.140625" style="44" customWidth="1"/>
    <col min="5" max="5" width="10.5703125" style="44" customWidth="1"/>
    <col min="6" max="6" width="5.7109375" style="44" hidden="1" customWidth="1"/>
    <col min="7" max="7" width="1.85546875" style="44" customWidth="1"/>
    <col min="8" max="8" width="15" style="45" hidden="1" customWidth="1"/>
    <col min="9" max="9" width="15.140625" style="44" hidden="1" customWidth="1"/>
    <col min="10" max="10" width="2.140625" style="44" hidden="1" customWidth="1"/>
    <col min="11" max="11" width="10.5703125" style="44" bestFit="1" customWidth="1"/>
    <col min="12" max="12" width="17.28515625" style="46" bestFit="1" customWidth="1"/>
    <col min="13" max="13" width="11.7109375" style="44" bestFit="1" customWidth="1"/>
    <col min="14" max="14" width="15" style="44" bestFit="1" customWidth="1"/>
    <col min="15" max="16384" width="9.140625" style="44"/>
  </cols>
  <sheetData>
    <row r="3" spans="2:13" x14ac:dyDescent="0.2">
      <c r="B3" s="43" t="s">
        <v>61</v>
      </c>
    </row>
    <row r="4" spans="2:13" x14ac:dyDescent="0.2">
      <c r="B4" s="43" t="s">
        <v>62</v>
      </c>
    </row>
    <row r="5" spans="2:13" x14ac:dyDescent="0.2">
      <c r="B5" s="43" t="s">
        <v>63</v>
      </c>
    </row>
    <row r="6" spans="2:13" x14ac:dyDescent="0.2">
      <c r="B6" s="43" t="s">
        <v>99</v>
      </c>
    </row>
    <row r="8" spans="2:13" x14ac:dyDescent="0.2">
      <c r="D8" s="47" t="s">
        <v>100</v>
      </c>
      <c r="F8" s="48" t="s">
        <v>65</v>
      </c>
      <c r="H8" s="49"/>
      <c r="K8" s="50"/>
    </row>
    <row r="9" spans="2:13" x14ac:dyDescent="0.2">
      <c r="B9" s="1"/>
      <c r="C9" s="1"/>
      <c r="D9" s="16">
        <v>2022</v>
      </c>
      <c r="E9" s="1"/>
      <c r="F9" s="2">
        <v>2019</v>
      </c>
      <c r="H9" s="51"/>
    </row>
    <row r="10" spans="2:13" x14ac:dyDescent="0.2">
      <c r="B10" s="52" t="s">
        <v>0</v>
      </c>
      <c r="C10" s="4"/>
      <c r="D10" s="4"/>
      <c r="E10" s="4"/>
      <c r="F10" s="4"/>
      <c r="H10" s="53"/>
    </row>
    <row r="11" spans="2:13" x14ac:dyDescent="0.2">
      <c r="B11" s="52" t="s">
        <v>1</v>
      </c>
      <c r="C11" s="4"/>
      <c r="D11" s="4"/>
      <c r="E11" s="4"/>
      <c r="F11" s="4"/>
      <c r="H11" s="53"/>
    </row>
    <row r="12" spans="2:13" x14ac:dyDescent="0.2">
      <c r="B12" s="54" t="s">
        <v>2</v>
      </c>
      <c r="C12" s="4" t="s">
        <v>3</v>
      </c>
      <c r="D12" s="6">
        <v>5136179</v>
      </c>
      <c r="E12" s="4"/>
      <c r="F12" s="6">
        <v>5195322</v>
      </c>
      <c r="H12" s="55"/>
      <c r="I12" s="46"/>
      <c r="J12" s="56"/>
      <c r="K12" s="57"/>
    </row>
    <row r="13" spans="2:13" x14ac:dyDescent="0.2">
      <c r="B13" s="54" t="s">
        <v>4</v>
      </c>
      <c r="C13" s="4"/>
      <c r="D13" s="6">
        <v>43716663</v>
      </c>
      <c r="E13" s="4"/>
      <c r="F13" s="6">
        <v>52474588</v>
      </c>
      <c r="G13" s="58"/>
      <c r="H13" s="55"/>
      <c r="I13" s="46"/>
      <c r="J13" s="56"/>
      <c r="K13" s="57"/>
    </row>
    <row r="14" spans="2:13" x14ac:dyDescent="0.2">
      <c r="B14" s="54" t="s">
        <v>5</v>
      </c>
      <c r="C14" s="4"/>
      <c r="D14" s="6">
        <v>11310976</v>
      </c>
      <c r="E14" s="4"/>
      <c r="F14" s="6">
        <v>1203622</v>
      </c>
      <c r="G14" s="55"/>
      <c r="H14" s="55"/>
      <c r="I14" s="46"/>
      <c r="J14" s="56"/>
      <c r="K14" s="57"/>
      <c r="M14" s="59"/>
    </row>
    <row r="15" spans="2:13" x14ac:dyDescent="0.2">
      <c r="B15" s="54" t="s">
        <v>6</v>
      </c>
      <c r="C15" s="4"/>
      <c r="D15" s="6">
        <v>518189</v>
      </c>
      <c r="E15" s="4"/>
      <c r="F15" s="6">
        <v>6591858</v>
      </c>
      <c r="H15" s="55"/>
      <c r="I15" s="46"/>
      <c r="J15" s="56"/>
      <c r="K15" s="57"/>
    </row>
    <row r="16" spans="2:13" x14ac:dyDescent="0.2">
      <c r="B16" s="54" t="s">
        <v>7</v>
      </c>
      <c r="C16" s="4"/>
      <c r="D16" s="6">
        <v>3367588</v>
      </c>
      <c r="E16" s="4"/>
      <c r="F16" s="6">
        <v>1596132</v>
      </c>
      <c r="H16" s="55"/>
      <c r="I16" s="46"/>
      <c r="J16" s="56"/>
      <c r="K16" s="57"/>
    </row>
    <row r="17" spans="2:11" x14ac:dyDescent="0.2">
      <c r="B17" s="54" t="s">
        <v>8</v>
      </c>
      <c r="C17" s="4"/>
      <c r="D17" s="6">
        <v>6642798</v>
      </c>
      <c r="E17" s="4"/>
      <c r="F17" s="6">
        <v>68979</v>
      </c>
      <c r="H17" s="55"/>
      <c r="I17" s="46"/>
      <c r="J17" s="56"/>
      <c r="K17" s="57"/>
    </row>
    <row r="18" spans="2:11" x14ac:dyDescent="0.2">
      <c r="B18" s="54" t="s">
        <v>9</v>
      </c>
      <c r="C18" s="4"/>
      <c r="D18" s="6">
        <v>16876642</v>
      </c>
      <c r="E18" s="4"/>
      <c r="F18" s="6">
        <v>14745629</v>
      </c>
      <c r="H18" s="55"/>
      <c r="I18" s="46"/>
      <c r="J18" s="56"/>
      <c r="K18" s="57"/>
    </row>
    <row r="19" spans="2:11" x14ac:dyDescent="0.2">
      <c r="B19" s="54" t="s">
        <v>10</v>
      </c>
      <c r="C19" s="4"/>
      <c r="D19" s="6">
        <v>1963874</v>
      </c>
      <c r="E19" s="4"/>
      <c r="F19" s="6">
        <v>1779436</v>
      </c>
      <c r="H19" s="55"/>
      <c r="I19" s="46"/>
      <c r="J19" s="56"/>
      <c r="K19" s="57"/>
    </row>
    <row r="20" spans="2:11" x14ac:dyDescent="0.2">
      <c r="B20" s="54" t="s">
        <v>11</v>
      </c>
      <c r="C20" s="4"/>
      <c r="D20" s="6">
        <v>6045114</v>
      </c>
      <c r="E20" s="4"/>
      <c r="F20" s="6">
        <v>5811612</v>
      </c>
      <c r="H20" s="55"/>
      <c r="I20" s="46"/>
      <c r="J20" s="56"/>
      <c r="K20" s="57"/>
    </row>
    <row r="21" spans="2:11" ht="15" thickBot="1" x14ac:dyDescent="0.25">
      <c r="B21" s="54" t="s">
        <v>12</v>
      </c>
      <c r="C21" s="4"/>
      <c r="D21" s="7">
        <v>4562829.0920000002</v>
      </c>
      <c r="E21" s="4"/>
      <c r="F21" s="7">
        <v>4451899</v>
      </c>
      <c r="H21" s="55"/>
      <c r="I21" s="56"/>
      <c r="J21" s="56"/>
      <c r="K21" s="57"/>
    </row>
    <row r="22" spans="2:11" ht="15" x14ac:dyDescent="0.25">
      <c r="B22" s="60" t="s">
        <v>13</v>
      </c>
      <c r="C22" s="4"/>
      <c r="D22" s="61">
        <v>100140852.09200001</v>
      </c>
      <c r="E22" s="4"/>
      <c r="F22" s="6">
        <v>93919077</v>
      </c>
      <c r="H22" s="6"/>
      <c r="I22" s="46"/>
      <c r="J22" s="56"/>
      <c r="K22" s="62"/>
    </row>
    <row r="23" spans="2:11" x14ac:dyDescent="0.2">
      <c r="B23" s="54"/>
      <c r="C23" s="4"/>
      <c r="D23" s="4"/>
      <c r="E23" s="4"/>
      <c r="F23" s="4"/>
      <c r="H23" s="55"/>
      <c r="I23" s="46"/>
      <c r="J23" s="56"/>
    </row>
    <row r="24" spans="2:11" x14ac:dyDescent="0.2">
      <c r="B24" s="54" t="s">
        <v>14</v>
      </c>
      <c r="C24" s="4"/>
      <c r="D24" s="6">
        <v>375937831</v>
      </c>
      <c r="E24" s="4"/>
      <c r="F24" s="6">
        <v>336302292</v>
      </c>
      <c r="H24" s="55"/>
      <c r="I24" s="46"/>
      <c r="J24" s="56"/>
      <c r="K24" s="57"/>
    </row>
    <row r="25" spans="2:11" x14ac:dyDescent="0.2">
      <c r="B25" s="54" t="s">
        <v>15</v>
      </c>
      <c r="C25" s="4"/>
      <c r="D25" s="6">
        <v>36324994</v>
      </c>
      <c r="E25" s="4"/>
      <c r="F25" s="6">
        <v>17728310</v>
      </c>
      <c r="H25" s="55"/>
      <c r="I25" s="46"/>
      <c r="J25" s="56"/>
      <c r="K25" s="57"/>
    </row>
    <row r="26" spans="2:11" x14ac:dyDescent="0.2">
      <c r="B26" s="54" t="s">
        <v>16</v>
      </c>
      <c r="C26" s="4"/>
      <c r="D26" s="6">
        <v>111054626</v>
      </c>
      <c r="E26" s="4"/>
      <c r="F26" s="6">
        <v>89913951</v>
      </c>
      <c r="H26" s="55"/>
      <c r="I26" s="46"/>
      <c r="J26" s="56"/>
      <c r="K26" s="57"/>
    </row>
    <row r="27" spans="2:11" x14ac:dyDescent="0.2">
      <c r="B27" s="54" t="s">
        <v>17</v>
      </c>
      <c r="C27" s="4"/>
      <c r="D27" s="6">
        <v>958403</v>
      </c>
      <c r="E27" s="4"/>
      <c r="F27" s="6">
        <v>616558</v>
      </c>
      <c r="H27" s="6"/>
      <c r="I27" s="46"/>
      <c r="J27" s="56"/>
      <c r="K27" s="57"/>
    </row>
    <row r="28" spans="2:11" x14ac:dyDescent="0.2">
      <c r="B28" s="54" t="s">
        <v>18</v>
      </c>
      <c r="C28" s="4"/>
      <c r="D28" s="6">
        <v>10547611</v>
      </c>
      <c r="E28" s="4"/>
      <c r="F28" s="6">
        <v>5948197</v>
      </c>
      <c r="H28" s="6"/>
      <c r="I28" s="46"/>
      <c r="J28" s="56"/>
      <c r="K28" s="57"/>
    </row>
    <row r="29" spans="2:11" x14ac:dyDescent="0.2">
      <c r="B29" s="54" t="s">
        <v>5</v>
      </c>
      <c r="C29" s="4"/>
      <c r="D29" s="6">
        <v>0</v>
      </c>
      <c r="E29" s="4"/>
      <c r="F29" s="6">
        <v>3324706</v>
      </c>
      <c r="G29" s="58"/>
      <c r="H29" s="55"/>
      <c r="I29" s="46"/>
      <c r="J29" s="56"/>
      <c r="K29" s="57"/>
    </row>
    <row r="30" spans="2:11" x14ac:dyDescent="0.2">
      <c r="B30" s="54" t="s">
        <v>6</v>
      </c>
      <c r="C30" s="4"/>
      <c r="D30" s="6">
        <v>338697135</v>
      </c>
      <c r="E30" s="4"/>
      <c r="F30" s="6">
        <v>273393639</v>
      </c>
      <c r="G30" s="56"/>
      <c r="H30" s="55"/>
      <c r="I30" s="46"/>
      <c r="J30" s="56"/>
    </row>
    <row r="31" spans="2:11" x14ac:dyDescent="0.2">
      <c r="B31" s="54" t="s">
        <v>7</v>
      </c>
      <c r="C31" s="4"/>
      <c r="D31" s="6">
        <v>7699</v>
      </c>
      <c r="E31" s="4"/>
      <c r="F31" s="6">
        <v>134135</v>
      </c>
      <c r="G31" s="56"/>
      <c r="H31" s="55"/>
      <c r="I31" s="46"/>
      <c r="J31" s="56"/>
      <c r="K31" s="57"/>
    </row>
    <row r="32" spans="2:11" x14ac:dyDescent="0.2">
      <c r="B32" s="54" t="s">
        <v>19</v>
      </c>
      <c r="C32" s="4"/>
      <c r="D32" s="6">
        <v>126476</v>
      </c>
      <c r="E32" s="4"/>
      <c r="F32" s="6">
        <v>114403</v>
      </c>
      <c r="G32" s="56"/>
      <c r="H32" s="55"/>
      <c r="I32" s="46"/>
      <c r="J32" s="56"/>
      <c r="K32" s="57"/>
    </row>
    <row r="33" spans="2:11" x14ac:dyDescent="0.2">
      <c r="B33" s="54" t="s">
        <v>11</v>
      </c>
      <c r="C33" s="4"/>
      <c r="D33" s="6">
        <v>360583</v>
      </c>
      <c r="E33" s="4"/>
      <c r="F33" s="6">
        <v>468317</v>
      </c>
      <c r="H33" s="55"/>
      <c r="I33" s="46"/>
      <c r="J33" s="56"/>
      <c r="K33" s="57"/>
    </row>
    <row r="34" spans="2:11" x14ac:dyDescent="0.2">
      <c r="B34" s="54" t="s">
        <v>12</v>
      </c>
      <c r="C34" s="4"/>
      <c r="D34" s="6">
        <v>2940740.9079999998</v>
      </c>
      <c r="E34" s="4"/>
      <c r="F34" s="6">
        <v>3001310</v>
      </c>
      <c r="H34" s="55"/>
      <c r="I34" s="46"/>
      <c r="J34" s="56"/>
      <c r="K34" s="57"/>
    </row>
    <row r="35" spans="2:11" x14ac:dyDescent="0.2">
      <c r="B35" s="54" t="s">
        <v>20</v>
      </c>
      <c r="C35" s="4"/>
      <c r="D35" s="42">
        <v>973</v>
      </c>
      <c r="E35" s="4"/>
      <c r="F35" s="4">
        <v>973</v>
      </c>
      <c r="H35" s="4"/>
      <c r="I35" s="46"/>
      <c r="J35" s="56"/>
      <c r="K35" s="57"/>
    </row>
    <row r="36" spans="2:11" ht="15" thickBot="1" x14ac:dyDescent="0.25">
      <c r="B36" s="54" t="s">
        <v>22</v>
      </c>
      <c r="C36" s="4"/>
      <c r="D36" s="7">
        <v>74133807</v>
      </c>
      <c r="E36" s="4"/>
      <c r="F36" s="7">
        <v>40533727</v>
      </c>
      <c r="H36" s="4"/>
      <c r="I36" s="46"/>
      <c r="J36" s="56"/>
      <c r="K36" s="63"/>
    </row>
    <row r="37" spans="2:11" ht="15.75" thickBot="1" x14ac:dyDescent="0.3">
      <c r="B37" s="52" t="s">
        <v>23</v>
      </c>
      <c r="C37" s="4" t="s">
        <v>3</v>
      </c>
      <c r="D37" s="64">
        <v>1051231731</v>
      </c>
      <c r="E37" s="4"/>
      <c r="F37" s="10">
        <v>865399595</v>
      </c>
      <c r="H37" s="4"/>
      <c r="I37" s="46"/>
      <c r="J37" s="56"/>
      <c r="K37" s="62"/>
    </row>
    <row r="38" spans="2:11" ht="15" thickTop="1" x14ac:dyDescent="0.2">
      <c r="B38" s="52"/>
      <c r="C38" s="4"/>
      <c r="D38" s="4"/>
      <c r="E38" s="4"/>
      <c r="F38" s="4"/>
      <c r="H38" s="4"/>
      <c r="I38" s="46"/>
      <c r="J38" s="56"/>
    </row>
    <row r="39" spans="2:11" x14ac:dyDescent="0.2">
      <c r="B39" s="60" t="s">
        <v>24</v>
      </c>
      <c r="C39" s="4"/>
      <c r="D39" s="6"/>
      <c r="E39" s="4"/>
      <c r="F39" s="4"/>
      <c r="H39" s="4"/>
      <c r="I39" s="46"/>
      <c r="J39" s="56"/>
    </row>
    <row r="40" spans="2:11" x14ac:dyDescent="0.2">
      <c r="B40" s="60" t="s">
        <v>25</v>
      </c>
      <c r="C40" s="4"/>
      <c r="D40" s="4"/>
      <c r="E40" s="4"/>
      <c r="F40" s="4"/>
      <c r="H40" s="4"/>
      <c r="I40" s="46"/>
      <c r="J40" s="56"/>
    </row>
    <row r="41" spans="2:11" x14ac:dyDescent="0.2">
      <c r="B41" s="65" t="s">
        <v>26</v>
      </c>
      <c r="C41" s="4" t="s">
        <v>3</v>
      </c>
      <c r="D41" s="6">
        <v>57923502</v>
      </c>
      <c r="E41" s="4"/>
      <c r="F41" s="6">
        <v>64698007</v>
      </c>
      <c r="H41" s="4"/>
      <c r="I41" s="46"/>
      <c r="J41" s="56"/>
      <c r="K41" s="57"/>
    </row>
    <row r="42" spans="2:11" x14ac:dyDescent="0.2">
      <c r="B42" s="65" t="s">
        <v>27</v>
      </c>
      <c r="C42" s="4"/>
      <c r="D42" s="6">
        <v>26049494.809999999</v>
      </c>
      <c r="E42" s="4"/>
      <c r="F42" s="6">
        <v>11995920</v>
      </c>
      <c r="H42" s="4"/>
      <c r="I42" s="46"/>
      <c r="J42" s="56"/>
      <c r="K42" s="57"/>
    </row>
    <row r="43" spans="2:11" x14ac:dyDescent="0.2">
      <c r="B43" s="65" t="s">
        <v>28</v>
      </c>
      <c r="C43" s="4"/>
      <c r="D43" s="6">
        <v>2904377</v>
      </c>
      <c r="E43" s="4"/>
      <c r="F43" s="6">
        <v>7290062</v>
      </c>
      <c r="H43" s="4"/>
      <c r="I43" s="46"/>
      <c r="J43" s="56"/>
      <c r="K43" s="57"/>
    </row>
    <row r="44" spans="2:11" x14ac:dyDescent="0.2">
      <c r="B44" s="65" t="s">
        <v>29</v>
      </c>
      <c r="C44" s="4"/>
      <c r="D44" s="6">
        <v>10011376</v>
      </c>
      <c r="E44" s="4"/>
      <c r="F44" s="6">
        <v>8930143</v>
      </c>
      <c r="H44" s="4"/>
      <c r="I44" s="46"/>
      <c r="J44" s="56"/>
      <c r="K44" s="63"/>
    </row>
    <row r="45" spans="2:11" x14ac:dyDescent="0.2">
      <c r="B45" s="65" t="s">
        <v>30</v>
      </c>
      <c r="C45" s="4"/>
      <c r="D45" s="6">
        <v>18070935</v>
      </c>
      <c r="E45" s="4"/>
      <c r="F45" s="6">
        <v>25705734</v>
      </c>
      <c r="H45" s="4"/>
      <c r="I45" s="46"/>
      <c r="J45" s="56"/>
      <c r="K45" s="57"/>
    </row>
    <row r="46" spans="2:11" x14ac:dyDescent="0.2">
      <c r="B46" s="65" t="s">
        <v>31</v>
      </c>
      <c r="C46" s="4"/>
      <c r="D46" s="6">
        <v>6802136</v>
      </c>
      <c r="E46" s="4"/>
      <c r="F46" s="6">
        <v>6178486</v>
      </c>
      <c r="H46" s="4"/>
      <c r="I46" s="46"/>
      <c r="J46" s="56"/>
      <c r="K46" s="57"/>
    </row>
    <row r="47" spans="2:11" x14ac:dyDescent="0.2">
      <c r="B47" s="54" t="s">
        <v>32</v>
      </c>
      <c r="C47" s="4"/>
      <c r="D47" s="6">
        <v>5739778.7999999998</v>
      </c>
      <c r="E47" s="4"/>
      <c r="F47" s="6">
        <v>1236977</v>
      </c>
      <c r="H47" s="4"/>
      <c r="I47" s="46"/>
      <c r="J47" s="56"/>
      <c r="K47" s="57"/>
    </row>
    <row r="48" spans="2:11" ht="15" thickBot="1" x14ac:dyDescent="0.25">
      <c r="B48" s="54" t="s">
        <v>33</v>
      </c>
      <c r="C48" s="4"/>
      <c r="D48" s="7">
        <v>30719235</v>
      </c>
      <c r="E48" s="4"/>
      <c r="F48" s="9">
        <v>9030393</v>
      </c>
      <c r="H48" s="4"/>
      <c r="I48" s="46"/>
      <c r="J48" s="56"/>
      <c r="K48" s="57"/>
    </row>
    <row r="49" spans="2:14" ht="15" x14ac:dyDescent="0.25">
      <c r="B49" s="60" t="s">
        <v>34</v>
      </c>
      <c r="C49" s="4"/>
      <c r="D49" s="61">
        <v>158220834.61000001</v>
      </c>
      <c r="E49" s="4"/>
      <c r="F49" s="6">
        <v>135065722</v>
      </c>
      <c r="H49" s="4"/>
      <c r="I49" s="46"/>
      <c r="J49" s="56"/>
      <c r="K49" s="62"/>
    </row>
    <row r="50" spans="2:14" x14ac:dyDescent="0.2">
      <c r="B50" s="65"/>
      <c r="C50" s="4"/>
      <c r="D50" s="4"/>
      <c r="E50" s="4"/>
      <c r="F50" s="4"/>
      <c r="H50" s="4"/>
      <c r="I50" s="46"/>
      <c r="J50" s="56"/>
    </row>
    <row r="51" spans="2:14" x14ac:dyDescent="0.2">
      <c r="B51" s="54" t="s">
        <v>35</v>
      </c>
      <c r="C51" s="4"/>
      <c r="D51" s="6">
        <v>59074863</v>
      </c>
      <c r="E51" s="4"/>
      <c r="F51" s="6">
        <v>57393228</v>
      </c>
      <c r="H51" s="4"/>
      <c r="I51" s="46"/>
      <c r="J51" s="56"/>
      <c r="K51" s="57"/>
    </row>
    <row r="52" spans="2:14" x14ac:dyDescent="0.2">
      <c r="B52" s="54" t="s">
        <v>32</v>
      </c>
      <c r="C52" s="4"/>
      <c r="D52" s="6">
        <v>3861476.3900000015</v>
      </c>
      <c r="E52" s="4"/>
      <c r="F52" s="6">
        <v>31780409</v>
      </c>
      <c r="H52" s="4"/>
      <c r="I52" s="46"/>
      <c r="J52" s="56"/>
      <c r="K52" s="57"/>
    </row>
    <row r="53" spans="2:14" x14ac:dyDescent="0.2">
      <c r="B53" s="65" t="s">
        <v>83</v>
      </c>
      <c r="C53" s="4"/>
      <c r="D53" s="6">
        <v>0</v>
      </c>
      <c r="E53" s="4"/>
      <c r="F53" s="6">
        <v>6262661</v>
      </c>
      <c r="H53" s="4"/>
      <c r="I53" s="46"/>
      <c r="J53" s="56"/>
      <c r="K53" s="57"/>
    </row>
    <row r="54" spans="2:14" x14ac:dyDescent="0.2">
      <c r="B54" s="65" t="s">
        <v>37</v>
      </c>
      <c r="C54" s="4"/>
      <c r="D54" s="6">
        <v>65070327</v>
      </c>
      <c r="E54" s="4"/>
      <c r="F54" s="6">
        <v>32199774</v>
      </c>
      <c r="H54" s="4"/>
      <c r="I54" s="46"/>
      <c r="J54" s="56"/>
      <c r="K54" s="57"/>
    </row>
    <row r="55" spans="2:14" ht="15" thickBot="1" x14ac:dyDescent="0.25">
      <c r="B55" s="65" t="s">
        <v>84</v>
      </c>
      <c r="C55" s="4"/>
      <c r="D55" s="7">
        <v>8798586</v>
      </c>
      <c r="E55" s="4"/>
      <c r="F55" s="7"/>
      <c r="H55" s="4"/>
      <c r="I55" s="46"/>
      <c r="J55" s="56"/>
      <c r="K55" s="57"/>
    </row>
    <row r="56" spans="2:14" ht="15.75" thickBot="1" x14ac:dyDescent="0.3">
      <c r="B56" s="60" t="s">
        <v>38</v>
      </c>
      <c r="C56" s="4"/>
      <c r="D56" s="66">
        <v>295026087</v>
      </c>
      <c r="E56" s="4"/>
      <c r="F56" s="7">
        <v>262701794</v>
      </c>
      <c r="H56" s="4"/>
      <c r="I56" s="46"/>
      <c r="J56" s="56"/>
      <c r="K56" s="62"/>
    </row>
    <row r="57" spans="2:14" x14ac:dyDescent="0.2">
      <c r="B57" s="60"/>
      <c r="C57" s="4"/>
      <c r="D57" s="4"/>
      <c r="E57" s="4"/>
      <c r="F57" s="4"/>
      <c r="H57" s="4"/>
      <c r="I57" s="46"/>
      <c r="J57" s="56"/>
    </row>
    <row r="58" spans="2:14" x14ac:dyDescent="0.2">
      <c r="B58" s="60" t="s">
        <v>39</v>
      </c>
      <c r="C58" s="4"/>
      <c r="D58" s="4"/>
      <c r="E58" s="4"/>
      <c r="F58" s="4"/>
      <c r="H58" s="4"/>
      <c r="I58" s="46"/>
      <c r="J58" s="56"/>
    </row>
    <row r="59" spans="2:14" ht="15" x14ac:dyDescent="0.25">
      <c r="B59" s="65" t="s">
        <v>40</v>
      </c>
      <c r="C59" s="4"/>
      <c r="D59" s="39">
        <v>322841400</v>
      </c>
      <c r="E59" s="4"/>
      <c r="F59" s="6">
        <v>322841400</v>
      </c>
      <c r="H59" s="4" t="s">
        <v>93</v>
      </c>
      <c r="I59" s="46">
        <v>322841400</v>
      </c>
      <c r="J59" s="67" t="s">
        <v>95</v>
      </c>
      <c r="L59" s="24"/>
      <c r="M59" s="56"/>
    </row>
    <row r="60" spans="2:14" ht="15" x14ac:dyDescent="0.25">
      <c r="B60" s="65" t="s">
        <v>41</v>
      </c>
      <c r="C60" s="4"/>
      <c r="D60" s="39">
        <v>103844660</v>
      </c>
      <c r="E60" s="4"/>
      <c r="F60" s="6">
        <v>94235643</v>
      </c>
      <c r="H60" s="4"/>
      <c r="I60" s="46">
        <v>10435810</v>
      </c>
      <c r="J60" s="67" t="s">
        <v>94</v>
      </c>
      <c r="K60" s="81"/>
      <c r="L60" s="82"/>
      <c r="M60" s="80"/>
      <c r="N60" s="82"/>
    </row>
    <row r="61" spans="2:14" x14ac:dyDescent="0.2">
      <c r="B61" s="65" t="s">
        <v>42</v>
      </c>
      <c r="C61" s="4"/>
      <c r="D61" s="39">
        <v>329145943</v>
      </c>
      <c r="E61" s="4"/>
      <c r="F61" s="6">
        <v>184740889</v>
      </c>
      <c r="H61" s="4"/>
      <c r="I61" s="46">
        <v>333277210</v>
      </c>
      <c r="J61" s="56"/>
      <c r="K61" s="83"/>
      <c r="L61" s="83"/>
      <c r="M61" s="84"/>
      <c r="N61" s="83"/>
    </row>
    <row r="62" spans="2:14" ht="15.75" thickBot="1" x14ac:dyDescent="0.3">
      <c r="B62" s="65" t="s">
        <v>43</v>
      </c>
      <c r="C62" s="4"/>
      <c r="D62" s="7">
        <v>484024</v>
      </c>
      <c r="E62" s="4"/>
      <c r="F62" s="12">
        <v>858237</v>
      </c>
      <c r="H62" s="4"/>
      <c r="I62" s="46">
        <v>8130998.7029831</v>
      </c>
      <c r="J62" s="67" t="s">
        <v>96</v>
      </c>
      <c r="K62" s="85"/>
      <c r="M62" s="86"/>
      <c r="N62" s="86"/>
    </row>
    <row r="63" spans="2:14" ht="15" x14ac:dyDescent="0.25">
      <c r="B63" s="65" t="s">
        <v>44</v>
      </c>
      <c r="C63" s="4"/>
      <c r="D63" s="6">
        <v>756316027</v>
      </c>
      <c r="E63" s="4"/>
      <c r="F63" s="6">
        <v>602676169</v>
      </c>
      <c r="H63" s="4"/>
      <c r="I63" s="46">
        <v>325146211.29701692</v>
      </c>
      <c r="J63" s="56"/>
      <c r="K63" s="87"/>
      <c r="M63" s="86"/>
      <c r="N63" s="86"/>
    </row>
    <row r="64" spans="2:14" ht="15" thickBot="1" x14ac:dyDescent="0.25">
      <c r="B64" s="65" t="s">
        <v>45</v>
      </c>
      <c r="C64" s="4"/>
      <c r="D64" s="7">
        <v>-110383</v>
      </c>
      <c r="E64" s="4"/>
      <c r="F64" s="40">
        <v>21632</v>
      </c>
      <c r="H64" s="4"/>
      <c r="I64" s="46"/>
      <c r="J64" s="56"/>
      <c r="K64" s="85"/>
      <c r="M64" s="86"/>
      <c r="N64" s="86"/>
    </row>
    <row r="65" spans="2:11" ht="15.75" thickBot="1" x14ac:dyDescent="0.3">
      <c r="B65" s="60" t="s">
        <v>46</v>
      </c>
      <c r="C65" s="4"/>
      <c r="D65" s="7">
        <v>756205644</v>
      </c>
      <c r="E65" s="4"/>
      <c r="F65" s="7">
        <v>602697801</v>
      </c>
      <c r="H65" s="4"/>
      <c r="I65" s="46"/>
      <c r="J65" s="56"/>
      <c r="K65" s="62"/>
    </row>
    <row r="66" spans="2:11" ht="15" thickBot="1" x14ac:dyDescent="0.25">
      <c r="B66" s="60" t="s">
        <v>47</v>
      </c>
      <c r="C66" s="4" t="s">
        <v>3</v>
      </c>
      <c r="D66" s="64">
        <v>1051231731</v>
      </c>
      <c r="E66" s="4"/>
      <c r="F66" s="13">
        <v>865399595</v>
      </c>
      <c r="H66" s="4"/>
      <c r="I66" s="46"/>
      <c r="J66" s="56"/>
    </row>
    <row r="67" spans="2:11" ht="15" thickTop="1" x14ac:dyDescent="0.2">
      <c r="D67" s="68">
        <v>0</v>
      </c>
      <c r="F67" s="56">
        <v>0</v>
      </c>
      <c r="H67" s="4"/>
      <c r="J67" s="56"/>
    </row>
    <row r="68" spans="2:11" x14ac:dyDescent="0.2">
      <c r="D68" s="69">
        <v>0</v>
      </c>
      <c r="J68" s="56"/>
    </row>
    <row r="69" spans="2:11" x14ac:dyDescent="0.2">
      <c r="D69" s="70"/>
      <c r="F69" s="71">
        <v>0</v>
      </c>
    </row>
    <row r="70" spans="2:11" x14ac:dyDescent="0.2">
      <c r="B70" s="72" t="s">
        <v>97</v>
      </c>
      <c r="C70" s="73"/>
      <c r="D70" s="73"/>
      <c r="E70" s="73"/>
      <c r="H70" s="74"/>
    </row>
    <row r="71" spans="2:11" x14ac:dyDescent="0.2">
      <c r="B71" s="72" t="s">
        <v>98</v>
      </c>
      <c r="C71" s="73"/>
      <c r="D71" s="73"/>
      <c r="E71" s="73"/>
      <c r="H71" s="74"/>
    </row>
    <row r="75" spans="2:11" x14ac:dyDescent="0.2">
      <c r="B75" s="75" t="s">
        <v>61</v>
      </c>
    </row>
    <row r="76" spans="2:11" x14ac:dyDescent="0.2">
      <c r="B76" s="75" t="s">
        <v>62</v>
      </c>
    </row>
    <row r="77" spans="2:11" x14ac:dyDescent="0.2">
      <c r="B77" s="75" t="s">
        <v>64</v>
      </c>
    </row>
    <row r="78" spans="2:11" x14ac:dyDescent="0.2">
      <c r="B78" s="75" t="s">
        <v>101</v>
      </c>
    </row>
    <row r="82" spans="2:4" x14ac:dyDescent="0.2">
      <c r="D82" s="76" t="s">
        <v>102</v>
      </c>
    </row>
    <row r="83" spans="2:4" x14ac:dyDescent="0.2">
      <c r="B83" s="14"/>
      <c r="C83" s="15"/>
      <c r="D83" s="16">
        <v>2022</v>
      </c>
    </row>
    <row r="84" spans="2:4" x14ac:dyDescent="0.2">
      <c r="B84" s="18"/>
      <c r="C84" s="19"/>
      <c r="D84" s="19"/>
    </row>
    <row r="85" spans="2:4" x14ac:dyDescent="0.2">
      <c r="B85" s="14" t="s">
        <v>48</v>
      </c>
      <c r="C85" s="15" t="s">
        <v>3</v>
      </c>
      <c r="D85" s="77">
        <v>376825915</v>
      </c>
    </row>
    <row r="86" spans="2:4" ht="15" thickBot="1" x14ac:dyDescent="0.25">
      <c r="B86" s="14" t="s">
        <v>49</v>
      </c>
      <c r="C86" s="15"/>
      <c r="D86" s="78">
        <v>-190926456</v>
      </c>
    </row>
    <row r="87" spans="2:4" x14ac:dyDescent="0.2">
      <c r="B87" s="20" t="s">
        <v>50</v>
      </c>
      <c r="C87" s="15"/>
      <c r="D87" s="77">
        <v>185899459</v>
      </c>
    </row>
    <row r="88" spans="2:4" x14ac:dyDescent="0.2">
      <c r="B88" s="14"/>
      <c r="C88" s="15"/>
      <c r="D88" s="77"/>
    </row>
    <row r="89" spans="2:4" x14ac:dyDescent="0.2">
      <c r="B89" s="14" t="s">
        <v>51</v>
      </c>
      <c r="C89" s="15"/>
      <c r="D89" s="77">
        <v>-48285829</v>
      </c>
    </row>
    <row r="90" spans="2:4" ht="26.25" thickBot="1" x14ac:dyDescent="0.25">
      <c r="B90" s="14" t="s">
        <v>52</v>
      </c>
      <c r="C90" s="15"/>
      <c r="D90" s="78">
        <v>-70171828</v>
      </c>
    </row>
    <row r="91" spans="2:4" x14ac:dyDescent="0.2">
      <c r="B91" s="20" t="s">
        <v>53</v>
      </c>
      <c r="C91" s="15"/>
      <c r="D91" s="77">
        <v>67441802</v>
      </c>
    </row>
    <row r="92" spans="2:4" x14ac:dyDescent="0.2">
      <c r="B92" s="20"/>
      <c r="C92" s="15"/>
      <c r="D92" s="77"/>
    </row>
    <row r="93" spans="2:4" x14ac:dyDescent="0.2">
      <c r="B93" s="14" t="s">
        <v>54</v>
      </c>
      <c r="C93" s="15"/>
      <c r="D93" s="77">
        <v>4429207</v>
      </c>
    </row>
    <row r="94" spans="2:4" x14ac:dyDescent="0.2">
      <c r="B94" s="14" t="s">
        <v>55</v>
      </c>
      <c r="C94" s="15"/>
      <c r="D94" s="77">
        <v>-2044057</v>
      </c>
    </row>
    <row r="95" spans="2:4" x14ac:dyDescent="0.2">
      <c r="B95" s="14" t="s">
        <v>56</v>
      </c>
      <c r="C95" s="15"/>
      <c r="D95" s="77">
        <v>-19297</v>
      </c>
    </row>
    <row r="96" spans="2:4" ht="15" thickBot="1" x14ac:dyDescent="0.25">
      <c r="B96" s="14" t="s">
        <v>57</v>
      </c>
      <c r="C96" s="15"/>
      <c r="D96" s="78">
        <v>8662246</v>
      </c>
    </row>
    <row r="97" spans="2:4" x14ac:dyDescent="0.2">
      <c r="B97" s="20" t="s">
        <v>58</v>
      </c>
      <c r="C97" s="15"/>
      <c r="D97" s="77">
        <v>78469901</v>
      </c>
    </row>
    <row r="98" spans="2:4" x14ac:dyDescent="0.2">
      <c r="B98" s="14"/>
      <c r="C98" s="21"/>
      <c r="D98" s="77"/>
    </row>
    <row r="99" spans="2:4" ht="15" thickBot="1" x14ac:dyDescent="0.25">
      <c r="B99" s="14" t="s">
        <v>59</v>
      </c>
      <c r="C99" s="21"/>
      <c r="D99" s="78">
        <v>-18381004</v>
      </c>
    </row>
    <row r="100" spans="2:4" ht="15" thickBot="1" x14ac:dyDescent="0.25">
      <c r="B100" s="20" t="s">
        <v>60</v>
      </c>
      <c r="C100" s="15" t="s">
        <v>3</v>
      </c>
      <c r="D100" s="79">
        <v>60088897</v>
      </c>
    </row>
    <row r="101" spans="2:4" ht="15" thickTop="1" x14ac:dyDescent="0.2">
      <c r="B101" s="20"/>
      <c r="C101" s="15"/>
      <c r="D101" s="77"/>
    </row>
    <row r="102" spans="2:4" x14ac:dyDescent="0.2">
      <c r="B102" s="20"/>
      <c r="C102" s="15"/>
      <c r="D102" s="77"/>
    </row>
    <row r="103" spans="2:4" x14ac:dyDescent="0.2">
      <c r="B103" s="20"/>
      <c r="C103" s="15"/>
      <c r="D103" s="77"/>
    </row>
    <row r="104" spans="2:4" x14ac:dyDescent="0.2">
      <c r="B104" s="20"/>
      <c r="C104" s="15"/>
      <c r="D104" s="77"/>
    </row>
    <row r="105" spans="2:4" x14ac:dyDescent="0.2">
      <c r="B105" s="20"/>
      <c r="C105" s="15"/>
      <c r="D105" s="27"/>
    </row>
    <row r="106" spans="2:4" x14ac:dyDescent="0.2">
      <c r="B106" s="20"/>
      <c r="C106" s="15"/>
      <c r="D106" s="41"/>
    </row>
    <row r="107" spans="2:4" x14ac:dyDescent="0.2">
      <c r="B107" s="72" t="s">
        <v>97</v>
      </c>
      <c r="C107" s="73"/>
      <c r="D107" s="73"/>
    </row>
    <row r="108" spans="2:4" x14ac:dyDescent="0.2">
      <c r="B108" s="72" t="s">
        <v>98</v>
      </c>
      <c r="C108" s="73"/>
      <c r="D108" s="73"/>
    </row>
    <row r="109" spans="2:4" x14ac:dyDescent="0.2">
      <c r="B109" s="72"/>
      <c r="C109" s="72"/>
      <c r="D109" s="72"/>
    </row>
    <row r="110" spans="2:4" x14ac:dyDescent="0.2">
      <c r="B110" s="72"/>
      <c r="C110" s="72"/>
      <c r="D110" s="72"/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73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workbookViewId="0">
      <selection activeCell="D6" sqref="D6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3" t="s">
        <v>66</v>
      </c>
      <c r="C1" s="1"/>
      <c r="D1" s="2" t="s">
        <v>67</v>
      </c>
      <c r="E1" s="1"/>
      <c r="F1" s="2">
        <v>2018</v>
      </c>
    </row>
    <row r="2" spans="1:6" x14ac:dyDescent="0.25">
      <c r="A2" s="3" t="s">
        <v>0</v>
      </c>
      <c r="B2" s="23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3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3"/>
      <c r="C30" s="4"/>
      <c r="D30" s="4"/>
      <c r="E30" s="4"/>
      <c r="F30" s="4"/>
    </row>
    <row r="31" spans="1:6" x14ac:dyDescent="0.25">
      <c r="A31" s="8" t="s">
        <v>24</v>
      </c>
      <c r="B31" s="23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3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4" t="s">
        <v>66</v>
      </c>
      <c r="C61" s="15"/>
      <c r="D61" s="16" t="s">
        <v>67</v>
      </c>
      <c r="E61" s="17"/>
      <c r="F61" s="16">
        <v>2018</v>
      </c>
    </row>
    <row r="62" spans="1:6" x14ac:dyDescent="0.25">
      <c r="A62" s="18"/>
      <c r="B62" s="25"/>
      <c r="C62" s="19"/>
      <c r="D62" s="19"/>
      <c r="E62" s="19"/>
      <c r="F62" s="19"/>
    </row>
    <row r="63" spans="1:6" x14ac:dyDescent="0.25">
      <c r="A63" s="14" t="s">
        <v>48</v>
      </c>
      <c r="B63" s="26">
        <v>25</v>
      </c>
      <c r="C63" s="15" t="s">
        <v>3</v>
      </c>
      <c r="D63" s="27">
        <v>400791074</v>
      </c>
      <c r="E63" s="15" t="s">
        <v>3</v>
      </c>
      <c r="F63" s="27">
        <v>386428686</v>
      </c>
    </row>
    <row r="64" spans="1:6" ht="15.75" thickBot="1" x14ac:dyDescent="0.3">
      <c r="A64" s="14" t="s">
        <v>49</v>
      </c>
      <c r="B64" s="26">
        <v>27</v>
      </c>
      <c r="C64" s="15"/>
      <c r="D64" s="28">
        <v>-158563906</v>
      </c>
      <c r="E64" s="15"/>
      <c r="F64" s="28">
        <v>-161274703</v>
      </c>
    </row>
    <row r="65" spans="1:6" x14ac:dyDescent="0.25">
      <c r="A65" s="20" t="s">
        <v>50</v>
      </c>
      <c r="B65" s="26"/>
      <c r="C65" s="15"/>
      <c r="D65" s="27">
        <v>242227168</v>
      </c>
      <c r="E65" s="15"/>
      <c r="F65" s="27">
        <v>225153983</v>
      </c>
    </row>
    <row r="66" spans="1:6" x14ac:dyDescent="0.25">
      <c r="A66" s="14"/>
      <c r="B66" s="26"/>
      <c r="C66" s="15"/>
      <c r="D66" s="15"/>
      <c r="E66" s="15"/>
      <c r="F66" s="15"/>
    </row>
    <row r="67" spans="1:6" x14ac:dyDescent="0.25">
      <c r="A67" s="14" t="s">
        <v>51</v>
      </c>
      <c r="B67" s="26">
        <v>28</v>
      </c>
      <c r="C67" s="15"/>
      <c r="D67" s="27">
        <v>-87283244</v>
      </c>
      <c r="E67" s="14"/>
      <c r="F67" s="27">
        <v>-87635056</v>
      </c>
    </row>
    <row r="68" spans="1:6" ht="23.25" thickBot="1" x14ac:dyDescent="0.3">
      <c r="A68" s="14" t="s">
        <v>52</v>
      </c>
      <c r="B68" s="26" t="s">
        <v>68</v>
      </c>
      <c r="C68" s="15"/>
      <c r="D68" s="28">
        <v>-77069324</v>
      </c>
      <c r="E68" s="15"/>
      <c r="F68" s="28">
        <v>-74085865</v>
      </c>
    </row>
    <row r="69" spans="1:6" x14ac:dyDescent="0.25">
      <c r="A69" s="20" t="s">
        <v>53</v>
      </c>
      <c r="B69" s="26"/>
      <c r="C69" s="15"/>
      <c r="D69" s="27">
        <v>77874600</v>
      </c>
      <c r="E69" s="15"/>
      <c r="F69" s="27">
        <v>63433062</v>
      </c>
    </row>
    <row r="70" spans="1:6" x14ac:dyDescent="0.25">
      <c r="A70" s="20"/>
      <c r="B70" s="26"/>
      <c r="C70" s="15"/>
      <c r="D70" s="15"/>
      <c r="E70" s="15"/>
      <c r="F70" s="15"/>
    </row>
    <row r="71" spans="1:6" x14ac:dyDescent="0.25">
      <c r="A71" s="14" t="s">
        <v>54</v>
      </c>
      <c r="B71" s="26">
        <v>30</v>
      </c>
      <c r="C71" s="15"/>
      <c r="D71" s="27">
        <v>15299114</v>
      </c>
      <c r="E71" s="15"/>
      <c r="F71" s="27">
        <v>13610435</v>
      </c>
    </row>
    <row r="72" spans="1:6" x14ac:dyDescent="0.25">
      <c r="A72" s="14" t="s">
        <v>55</v>
      </c>
      <c r="B72" s="26">
        <v>31</v>
      </c>
      <c r="C72" s="15"/>
      <c r="D72" s="27">
        <v>-3569651</v>
      </c>
      <c r="E72" s="15"/>
      <c r="F72" s="27">
        <v>-240046</v>
      </c>
    </row>
    <row r="73" spans="1:6" x14ac:dyDescent="0.25">
      <c r="A73" s="14" t="s">
        <v>56</v>
      </c>
      <c r="B73" s="26">
        <v>32</v>
      </c>
      <c r="C73" s="15"/>
      <c r="D73" s="27">
        <v>-83172</v>
      </c>
      <c r="E73" s="15"/>
      <c r="F73" s="27">
        <v>-165537</v>
      </c>
    </row>
    <row r="74" spans="1:6" ht="15.75" thickBot="1" x14ac:dyDescent="0.3">
      <c r="A74" s="14" t="s">
        <v>57</v>
      </c>
      <c r="B74" s="26">
        <v>29</v>
      </c>
      <c r="C74" s="15"/>
      <c r="D74" s="28">
        <v>12564002</v>
      </c>
      <c r="E74" s="15"/>
      <c r="F74" s="28">
        <v>8811039</v>
      </c>
    </row>
    <row r="75" spans="1:6" x14ac:dyDescent="0.25">
      <c r="A75" s="20" t="s">
        <v>58</v>
      </c>
      <c r="B75" s="26"/>
      <c r="C75" s="15"/>
      <c r="D75" s="27">
        <v>102084893</v>
      </c>
      <c r="E75" s="15"/>
      <c r="F75" s="27">
        <v>85448953</v>
      </c>
    </row>
    <row r="76" spans="1:6" x14ac:dyDescent="0.25">
      <c r="A76" s="14"/>
      <c r="B76" s="26"/>
      <c r="C76" s="21"/>
      <c r="D76" s="15"/>
      <c r="E76" s="15"/>
      <c r="F76" s="15"/>
    </row>
    <row r="77" spans="1:6" ht="15.75" thickBot="1" x14ac:dyDescent="0.3">
      <c r="A77" s="14" t="s">
        <v>59</v>
      </c>
      <c r="B77" s="26">
        <v>24</v>
      </c>
      <c r="C77" s="21"/>
      <c r="D77" s="28">
        <v>-36749532</v>
      </c>
      <c r="E77" s="14"/>
      <c r="F77" s="28">
        <v>-35215760</v>
      </c>
    </row>
    <row r="78" spans="1:6" x14ac:dyDescent="0.25">
      <c r="A78" s="20" t="s">
        <v>60</v>
      </c>
      <c r="B78" s="26"/>
      <c r="C78" s="15" t="s">
        <v>3</v>
      </c>
      <c r="D78" s="27">
        <v>65335361</v>
      </c>
      <c r="E78" s="17" t="s">
        <v>3</v>
      </c>
      <c r="F78" s="27">
        <v>50233193</v>
      </c>
    </row>
    <row r="79" spans="1:6" x14ac:dyDescent="0.25">
      <c r="A79" s="20"/>
      <c r="B79" s="26"/>
      <c r="C79" s="15"/>
      <c r="D79" s="15"/>
      <c r="E79" s="15"/>
      <c r="F79" s="15"/>
    </row>
    <row r="80" spans="1:6" x14ac:dyDescent="0.25">
      <c r="A80" s="20" t="s">
        <v>69</v>
      </c>
      <c r="B80" s="26"/>
      <c r="C80" s="15"/>
      <c r="D80" s="15"/>
      <c r="E80" s="15"/>
      <c r="F80" s="15"/>
    </row>
    <row r="81" spans="1:6" ht="25.5" x14ac:dyDescent="0.25">
      <c r="A81" s="29" t="s">
        <v>70</v>
      </c>
      <c r="B81" s="26"/>
      <c r="C81" s="15"/>
      <c r="D81" s="15"/>
      <c r="E81" s="17"/>
      <c r="F81" s="15"/>
    </row>
    <row r="82" spans="1:6" x14ac:dyDescent="0.25">
      <c r="A82" s="14" t="s">
        <v>71</v>
      </c>
      <c r="B82" s="26">
        <v>22</v>
      </c>
      <c r="C82" s="15"/>
      <c r="D82" s="27">
        <v>-48972</v>
      </c>
      <c r="E82" s="17"/>
      <c r="F82" s="27">
        <v>407734</v>
      </c>
    </row>
    <row r="83" spans="1:6" ht="15.75" thickBot="1" x14ac:dyDescent="0.3">
      <c r="A83" s="14" t="s">
        <v>72</v>
      </c>
      <c r="B83" s="26">
        <v>24</v>
      </c>
      <c r="C83" s="15"/>
      <c r="D83" s="28">
        <v>14692</v>
      </c>
      <c r="E83" s="15"/>
      <c r="F83" s="28">
        <v>-122320</v>
      </c>
    </row>
    <row r="84" spans="1:6" x14ac:dyDescent="0.25">
      <c r="A84" s="14"/>
      <c r="B84" s="26"/>
      <c r="C84" s="15"/>
      <c r="D84" s="27">
        <v>-34280</v>
      </c>
      <c r="E84" s="15"/>
      <c r="F84" s="27">
        <v>285414</v>
      </c>
    </row>
    <row r="85" spans="1:6" ht="25.5" x14ac:dyDescent="0.25">
      <c r="A85" s="30" t="s">
        <v>73</v>
      </c>
      <c r="B85" s="26"/>
      <c r="C85" s="15"/>
      <c r="D85" s="15"/>
      <c r="E85" s="15"/>
      <c r="F85" s="15"/>
    </row>
    <row r="86" spans="1:6" ht="15.75" thickBot="1" x14ac:dyDescent="0.3">
      <c r="A86" s="14" t="s">
        <v>74</v>
      </c>
      <c r="B86" s="26"/>
      <c r="C86" s="15"/>
      <c r="D86" s="28">
        <v>207379</v>
      </c>
      <c r="E86" s="15"/>
      <c r="F86" s="27">
        <v>-2369927</v>
      </c>
    </row>
    <row r="87" spans="1:6" ht="15.75" thickBot="1" x14ac:dyDescent="0.3">
      <c r="A87" s="31" t="s">
        <v>75</v>
      </c>
      <c r="B87" s="26"/>
      <c r="C87" s="15" t="s">
        <v>3</v>
      </c>
      <c r="D87" s="32">
        <v>65508460</v>
      </c>
      <c r="E87" s="15" t="s">
        <v>3</v>
      </c>
      <c r="F87" s="33">
        <v>48148680</v>
      </c>
    </row>
    <row r="88" spans="1:6" ht="15.75" thickTop="1" x14ac:dyDescent="0.25">
      <c r="A88" s="14"/>
      <c r="B88" s="26"/>
      <c r="C88" s="15"/>
      <c r="D88" s="15"/>
      <c r="E88" s="15"/>
      <c r="F88" s="15"/>
    </row>
    <row r="89" spans="1:6" x14ac:dyDescent="0.25">
      <c r="A89" s="20" t="s">
        <v>76</v>
      </c>
      <c r="B89" s="26"/>
      <c r="C89" s="15"/>
      <c r="D89" s="15"/>
      <c r="E89" s="15"/>
      <c r="F89" s="15"/>
    </row>
    <row r="90" spans="1:6" x14ac:dyDescent="0.25">
      <c r="A90" s="14" t="s">
        <v>77</v>
      </c>
      <c r="B90" s="26"/>
      <c r="C90" s="15" t="s">
        <v>3</v>
      </c>
      <c r="D90" s="27">
        <v>65319653</v>
      </c>
      <c r="E90" s="15" t="s">
        <v>3</v>
      </c>
      <c r="F90" s="27">
        <v>50170258</v>
      </c>
    </row>
    <row r="91" spans="1:6" ht="15.75" thickBot="1" x14ac:dyDescent="0.3">
      <c r="A91" s="14" t="s">
        <v>78</v>
      </c>
      <c r="B91" s="26"/>
      <c r="C91" s="15"/>
      <c r="D91" s="28">
        <v>15708</v>
      </c>
      <c r="E91" s="15"/>
      <c r="F91" s="28">
        <v>62935</v>
      </c>
    </row>
    <row r="92" spans="1:6" ht="15.75" thickBot="1" x14ac:dyDescent="0.3">
      <c r="A92" s="20" t="s">
        <v>79</v>
      </c>
      <c r="B92" s="26"/>
      <c r="C92" s="15" t="s">
        <v>3</v>
      </c>
      <c r="D92" s="32">
        <v>65335361</v>
      </c>
      <c r="E92" s="15" t="s">
        <v>3</v>
      </c>
      <c r="F92" s="32">
        <v>50233193</v>
      </c>
    </row>
    <row r="93" spans="1:6" ht="15.75" thickTop="1" x14ac:dyDescent="0.25">
      <c r="A93" s="14"/>
      <c r="B93" s="26"/>
      <c r="C93" s="15"/>
      <c r="D93" s="15"/>
      <c r="E93" s="15"/>
      <c r="F93" s="15"/>
    </row>
    <row r="94" spans="1:6" x14ac:dyDescent="0.25">
      <c r="A94" s="14"/>
      <c r="B94" s="26"/>
      <c r="C94" s="15"/>
      <c r="D94" s="15"/>
      <c r="E94" s="15"/>
      <c r="F94" s="15"/>
    </row>
    <row r="95" spans="1:6" x14ac:dyDescent="0.25">
      <c r="A95" s="20" t="s">
        <v>80</v>
      </c>
      <c r="B95" s="26"/>
      <c r="C95" s="15"/>
      <c r="D95" s="15"/>
      <c r="E95" s="15"/>
      <c r="F95" s="15"/>
    </row>
    <row r="96" spans="1:6" x14ac:dyDescent="0.25">
      <c r="A96" s="14" t="s">
        <v>77</v>
      </c>
      <c r="B96" s="26"/>
      <c r="C96" s="15" t="s">
        <v>3</v>
      </c>
      <c r="D96" s="27">
        <v>65493369</v>
      </c>
      <c r="E96" s="15" t="s">
        <v>3</v>
      </c>
      <c r="F96" s="27">
        <v>48080780</v>
      </c>
    </row>
    <row r="97" spans="1:6" ht="15.75" thickBot="1" x14ac:dyDescent="0.3">
      <c r="A97" s="14" t="s">
        <v>78</v>
      </c>
      <c r="B97" s="26"/>
      <c r="C97" s="15"/>
      <c r="D97" s="28">
        <v>15091</v>
      </c>
      <c r="E97" s="15"/>
      <c r="F97" s="28">
        <v>67900</v>
      </c>
    </row>
    <row r="98" spans="1:6" ht="15.75" thickBot="1" x14ac:dyDescent="0.3">
      <c r="A98" s="20" t="s">
        <v>75</v>
      </c>
      <c r="B98" s="26"/>
      <c r="C98" s="15" t="s">
        <v>3</v>
      </c>
      <c r="D98" s="32">
        <v>65508460</v>
      </c>
      <c r="E98" s="15" t="s">
        <v>3</v>
      </c>
      <c r="F98" s="32">
        <v>48148680</v>
      </c>
    </row>
    <row r="99" spans="1:6" ht="15.75" thickTop="1" x14ac:dyDescent="0.25">
      <c r="A99" s="14"/>
      <c r="B99" s="26"/>
      <c r="C99" s="15"/>
      <c r="D99" s="15"/>
      <c r="E99" s="15"/>
      <c r="F99" s="15"/>
    </row>
    <row r="100" spans="1:6" x14ac:dyDescent="0.25">
      <c r="A100" s="14" t="s">
        <v>81</v>
      </c>
      <c r="B100" s="26"/>
      <c r="C100" s="15"/>
      <c r="D100" s="27">
        <v>23060100</v>
      </c>
      <c r="E100" s="15"/>
      <c r="F100" s="27">
        <v>23060100</v>
      </c>
    </row>
    <row r="101" spans="1:6" ht="25.5" x14ac:dyDescent="0.25">
      <c r="A101" s="14" t="s">
        <v>82</v>
      </c>
      <c r="B101" s="26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Hoja2</vt:lpstr>
      <vt:lpstr>Para Firma</vt:lpstr>
      <vt:lpstr>Hoja3</vt:lpstr>
      <vt:lpstr>Hoja1</vt:lpstr>
      <vt:lpstr>'Para Firma'!Área_de_impresión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2022-11-18T20:57:25Z</dcterms:modified>
</cp:coreProperties>
</file>