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2\ESTADOS FINANCIEROS BVES\Octubre\"/>
    </mc:Choice>
  </mc:AlternateContent>
  <bookViews>
    <workbookView xWindow="0" yWindow="0" windowWidth="20490" windowHeight="6810"/>
  </bookViews>
  <sheets>
    <sheet name="EF BCU INDIVIDUALES" sheetId="2" r:id="rId1"/>
  </sheets>
  <definedNames>
    <definedName name="Abrm">#REF!</definedName>
    <definedName name="Agisto_men">#REF!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B18" i="2" l="1"/>
  <c r="C69" i="2" l="1"/>
  <c r="C73" i="2" s="1"/>
  <c r="C77" i="2" s="1"/>
  <c r="C80" i="2" s="1"/>
  <c r="C31" i="2" s="1"/>
  <c r="C27" i="2"/>
  <c r="C18" i="2"/>
  <c r="C33" i="2" l="1"/>
  <c r="C34" i="2" s="1"/>
  <c r="E34" i="2" s="1"/>
  <c r="E80" i="2" l="1"/>
  <c r="B27" i="2" l="1"/>
  <c r="B69" i="2"/>
  <c r="B73" i="2" s="1"/>
  <c r="B77" i="2" s="1"/>
  <c r="B80" i="2" s="1"/>
  <c r="B31" i="2" l="1"/>
  <c r="B33" i="2" s="1"/>
  <c r="B34" i="2" s="1"/>
  <c r="D34" i="2" s="1"/>
  <c r="D80" i="2" l="1"/>
</calcChain>
</file>

<file path=xl/sharedStrings.xml><?xml version="1.0" encoding="utf-8"?>
<sst xmlns="http://schemas.openxmlformats.org/spreadsheetml/2006/main" count="68" uniqueCount="57">
  <si>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</si>
  <si>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</si>
  <si>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</si>
  <si>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</si>
  <si>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</si>
  <si>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</si>
  <si>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</si>
  <si>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</si>
  <si>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</si>
  <si>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</si>
  <si>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</si>
  <si>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</si>
  <si>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</si>
  <si>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</si>
  <si>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</si>
  <si>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</si>
  <si>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</si>
  <si>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</si>
  <si>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</si>
  <si>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</si>
  <si>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</si>
  <si>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</si>
  <si>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</si>
  <si>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</si>
  <si>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</si>
  <si>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</si>
  <si>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</si>
  <si>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</si>
  <si>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</si>
  <si>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</si>
  <si>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</si>
  <si>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</si>
  <si>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</si>
  <si>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</si>
  <si>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</si>
  <si>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</si>
  <si>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</si>
  <si>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</si>
  <si>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</si>
  <si>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</si>
  <si>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</si>
  <si>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</si>
  <si>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</si>
  <si>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</si>
  <si>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</si>
  <si>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Utilidad del presente ejercicio</t>
  </si>
  <si>
    <t>Utilidad antes de Impuesto</t>
  </si>
  <si>
    <t>Utilidad Neta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</si>
  <si>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</si>
  <si>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</si>
  <si>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José Eduardo Luna Roshardt</t>
  </si>
  <si>
    <t xml:space="preserve">          Representante Legal</t>
  </si>
  <si>
    <t xml:space="preserve">    Gerardo Emilio Kuri Nosthas</t>
  </si>
  <si>
    <t xml:space="preserve">    Director de Finanzas</t>
  </si>
  <si>
    <t>Utilidad de Operación</t>
  </si>
  <si>
    <t>BALANCE GENERAL AL 31 DE OCTUBRE DE 2022 y 2021</t>
  </si>
  <si>
    <t>Estados de Resultados del 1 de enero al 31 de Octubre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</si>
</sst>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  <numFmt numFmtId="166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</cellStyleXfs>
  <cellXfs count="30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5" fontId="19" fillId="0" borderId="13" xfId="42" applyNumberFormat="1" applyFont="1" applyFill="1" applyBorder="1" applyAlignment="1" applyProtection="1">
      <alignment horizontal="right" vertical="center"/>
    </xf>
    <xf numFmtId="43" fontId="22" fillId="0" borderId="0" xfId="0" applyNumberFormat="1" applyFont="1"/>
    <xf numFmtId="165" fontId="18" fillId="0" borderId="10" xfId="43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8" fillId="0" borderId="13" xfId="42" applyNumberFormat="1" applyFont="1" applyFill="1" applyBorder="1" applyAlignment="1" applyProtection="1">
      <alignment horizontal="right" vertical="center"/>
    </xf>
    <xf numFmtId="165" fontId="18" fillId="0" borderId="13" xfId="0" applyNumberFormat="1" applyFont="1" applyFill="1" applyBorder="1" applyAlignment="1" applyProtection="1">
      <alignment horizontal="right" vertical="center"/>
    </xf>
    <xf numFmtId="165" fontId="18" fillId="0" borderId="14" xfId="0" applyNumberFormat="1" applyFont="1" applyFill="1" applyBorder="1" applyAlignment="1" applyProtection="1">
      <alignment horizontal="right" vertical="center"/>
    </xf>
    <xf numFmtId="165" fontId="19" fillId="0" borderId="16" xfId="43" applyNumberFormat="1" applyFont="1" applyFill="1" applyBorder="1" applyAlignment="1" applyProtection="1">
      <alignment horizontal="right" vertical="center"/>
    </xf>
    <xf numFmtId="165" fontId="18" fillId="0" borderId="10" xfId="0" applyNumberFormat="1" applyFont="1" applyFill="1" applyBorder="1" applyAlignment="1" applyProtection="1">
      <alignment horizontal="right" vertical="center"/>
    </xf>
    <xf numFmtId="166" fontId="18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left"/>
    </xf>
    <xf numFmtId="43" fontId="0" fillId="33" borderId="0" xfId="0" applyNumberFormat="1" applyFill="1" applyAlignment="1">
      <alignment horizontal="center"/>
    </xf>
    <xf numFmtId="166" fontId="22" fillId="0" borderId="0" xfId="0" applyNumberFormat="1" applyFont="1"/>
    <xf numFmtId="43" fontId="0" fillId="33" borderId="0" xfId="0" applyNumberFormat="1" applyFill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rmal 3" xfId="49"/>
    <cellStyle name="Normal 4" xfId="47"/>
    <cellStyle name="Notas" xfId="15" builtinId="10" customBuiltin="1"/>
    <cellStyle name="Porcentaje 2" xfId="48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2314575</xdr:colOff>
      <xdr:row>2</xdr:row>
      <xdr:rowOff>163607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314575" cy="544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76200</xdr:rowOff>
    </xdr:from>
    <xdr:to>
      <xdr:col>0</xdr:col>
      <xdr:colOff>2314575</xdr:colOff>
      <xdr:row>55</xdr:row>
      <xdr:rowOff>163606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981950"/>
          <a:ext cx="2314575" cy="544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94"/>
  <sheetViews>
    <sheetView tabSelected="1" topLeftCell="A42" workbookViewId="0">
      <selection activeCell="E55" sqref="E55"/>
    </sheetView>
  </sheetViews>
  <sheetFormatPr baseColWidth="10" defaultColWidth="9.140625" defaultRowHeight="15" x14ac:dyDescent="0.25"/>
  <cols>
    <col min="1" max="1" width="48.7109375" customWidth="1"/>
    <col min="2" max="3" width="17.28515625" customWidth="1"/>
    <col min="4" max="4" width="13.28515625" bestFit="1" customWidth="1"/>
    <col min="5" max="5" width="11.5703125" bestFit="1" customWidth="1"/>
  </cols>
  <sheetData>
    <row r="1" spans="1:4" x14ac:dyDescent="0.25">
      <c r="A1" s="7"/>
      <c r="B1" s="7"/>
      <c r="C1" s="7"/>
    </row>
    <row r="2" spans="1:4" x14ac:dyDescent="0.25">
      <c r="A2" s="7"/>
      <c r="B2" s="7"/>
      <c r="C2" s="7"/>
    </row>
    <row r="3" spans="1:4" x14ac:dyDescent="0.25">
      <c r="A3" s="7"/>
      <c r="B3" s="7"/>
      <c r="C3" s="7"/>
    </row>
    <row r="4" spans="1:4" ht="15.75" x14ac:dyDescent="0.25">
      <c r="A4" s="8" t="s">
        <v>43</v>
      </c>
      <c r="B4" s="9"/>
      <c r="C4" s="9"/>
    </row>
    <row r="5" spans="1:4" ht="15.75" x14ac:dyDescent="0.25">
      <c r="A5" s="8" t="s">
        <v>55</v>
      </c>
      <c r="B5" s="9"/>
      <c r="C5" s="9"/>
    </row>
    <row r="6" spans="1:4" ht="15.75" x14ac:dyDescent="0.25">
      <c r="A6" s="8" t="s">
        <v>0</v>
      </c>
      <c r="B6" s="9"/>
      <c r="C6" s="9"/>
    </row>
    <row r="7" spans="1:4" x14ac:dyDescent="0.25">
      <c r="A7" s="1"/>
      <c r="B7" s="2">
        <v>2022</v>
      </c>
      <c r="C7" s="2">
        <v>2021</v>
      </c>
    </row>
    <row r="8" spans="1:4" x14ac:dyDescent="0.25">
      <c r="A8" s="1" t="s">
        <v>2</v>
      </c>
      <c r="B8" s="17">
        <v>576120.1</v>
      </c>
      <c r="C8" s="17">
        <v>609991.69999999995</v>
      </c>
      <c r="D8" s="5"/>
    </row>
    <row r="9" spans="1:4" x14ac:dyDescent="0.25">
      <c r="A9" s="1" t="s">
        <v>40</v>
      </c>
      <c r="B9" s="17">
        <v>8615.6</v>
      </c>
      <c r="C9" s="17">
        <v>0</v>
      </c>
      <c r="D9" s="5"/>
    </row>
    <row r="10" spans="1:4" x14ac:dyDescent="0.25">
      <c r="A10" s="1" t="s">
        <v>38</v>
      </c>
      <c r="B10" s="17">
        <v>470501.5</v>
      </c>
      <c r="C10" s="17">
        <v>416533.3</v>
      </c>
      <c r="D10" s="5"/>
    </row>
    <row r="11" spans="1:4" x14ac:dyDescent="0.25">
      <c r="A11" s="1" t="s">
        <v>4</v>
      </c>
      <c r="B11" s="17">
        <v>2654951.6</v>
      </c>
      <c r="C11" s="17">
        <v>2449211.9</v>
      </c>
      <c r="D11" s="5"/>
    </row>
    <row r="12" spans="1:4" x14ac:dyDescent="0.25">
      <c r="A12" s="1" t="s">
        <v>37</v>
      </c>
      <c r="B12" s="17">
        <v>720.2</v>
      </c>
      <c r="C12" s="17">
        <v>996.4</v>
      </c>
      <c r="D12" s="5"/>
    </row>
    <row r="13" spans="1:4" x14ac:dyDescent="0.25">
      <c r="A13" s="1" t="s">
        <v>5</v>
      </c>
      <c r="B13" s="17">
        <v>31735.1</v>
      </c>
      <c r="C13" s="17">
        <v>31538.2</v>
      </c>
      <c r="D13" s="5"/>
    </row>
    <row r="14" spans="1:4" x14ac:dyDescent="0.25">
      <c r="A14" s="1" t="s">
        <v>6</v>
      </c>
      <c r="B14" s="17">
        <v>67858.2</v>
      </c>
      <c r="C14" s="17">
        <v>74351.200000000012</v>
      </c>
      <c r="D14" s="5"/>
    </row>
    <row r="15" spans="1:4" ht="15.75" thickBot="1" x14ac:dyDescent="0.3">
      <c r="A15" s="1" t="s">
        <v>7</v>
      </c>
      <c r="B15" s="17">
        <v>109481.60000000001</v>
      </c>
      <c r="C15" s="17">
        <v>113633.4</v>
      </c>
      <c r="D15" s="5"/>
    </row>
    <row r="16" spans="1:4" ht="15.75" hidden="1" thickBot="1" x14ac:dyDescent="0.3">
      <c r="A16" s="1" t="s">
        <v>8</v>
      </c>
      <c r="B16" s="24"/>
      <c r="C16" s="24"/>
      <c r="D16" s="5"/>
    </row>
    <row r="17" spans="1:5" ht="15.75" hidden="1" thickBot="1" x14ac:dyDescent="0.3">
      <c r="A17" s="10" t="s">
        <v>9</v>
      </c>
      <c r="B17" s="21"/>
      <c r="C17" s="21"/>
      <c r="D17" s="5"/>
    </row>
    <row r="18" spans="1:5" ht="15.75" thickBot="1" x14ac:dyDescent="0.3">
      <c r="A18" s="12" t="s">
        <v>10</v>
      </c>
      <c r="B18" s="23">
        <f>SUM(B8:B17)</f>
        <v>3919983.9000000004</v>
      </c>
      <c r="C18" s="23">
        <f>SUM(C8:C17)</f>
        <v>3696256.1</v>
      </c>
      <c r="D18" s="5"/>
    </row>
    <row r="19" spans="1:5" x14ac:dyDescent="0.25">
      <c r="A19" s="11" t="s">
        <v>41</v>
      </c>
      <c r="B19" s="19">
        <v>2927892.3</v>
      </c>
      <c r="C19" s="19">
        <v>2789035.2</v>
      </c>
      <c r="D19" s="5"/>
    </row>
    <row r="20" spans="1:5" x14ac:dyDescent="0.25">
      <c r="A20" s="1" t="s">
        <v>35</v>
      </c>
      <c r="B20" s="17">
        <v>23688.3</v>
      </c>
      <c r="C20" s="17">
        <v>152.5</v>
      </c>
      <c r="D20" s="5"/>
    </row>
    <row r="21" spans="1:5" x14ac:dyDescent="0.25">
      <c r="A21" s="1" t="s">
        <v>11</v>
      </c>
      <c r="B21" s="17">
        <v>267536.90000000002</v>
      </c>
      <c r="C21" s="17">
        <v>212708.3</v>
      </c>
      <c r="D21" s="5"/>
    </row>
    <row r="22" spans="1:5" hidden="1" x14ac:dyDescent="0.25">
      <c r="A22" s="1" t="s">
        <v>3</v>
      </c>
      <c r="B22" s="17">
        <v>160385.15294999999</v>
      </c>
      <c r="C22" s="17">
        <v>0</v>
      </c>
      <c r="D22" s="5"/>
    </row>
    <row r="23" spans="1:5" x14ac:dyDescent="0.25">
      <c r="A23" s="1" t="s">
        <v>12</v>
      </c>
      <c r="B23" s="17">
        <v>0</v>
      </c>
      <c r="C23" s="17">
        <v>152831.9</v>
      </c>
      <c r="D23" s="5"/>
    </row>
    <row r="24" spans="1:5" x14ac:dyDescent="0.25">
      <c r="A24" s="1" t="s">
        <v>6</v>
      </c>
      <c r="B24" s="17">
        <v>24986.400000000001</v>
      </c>
      <c r="C24" s="17">
        <v>31739.200000000001</v>
      </c>
      <c r="D24" s="5"/>
    </row>
    <row r="25" spans="1:5" ht="15.75" thickBot="1" x14ac:dyDescent="0.3">
      <c r="A25" s="1" t="s">
        <v>13</v>
      </c>
      <c r="B25" s="17">
        <v>96857.5</v>
      </c>
      <c r="C25" s="17">
        <v>92093.7</v>
      </c>
      <c r="D25" s="5"/>
    </row>
    <row r="26" spans="1:5" ht="15.75" hidden="1" thickBot="1" x14ac:dyDescent="0.3">
      <c r="A26" s="10" t="s">
        <v>14</v>
      </c>
      <c r="B26" s="21">
        <v>87799.5</v>
      </c>
      <c r="C26" s="21"/>
      <c r="D26" s="5"/>
    </row>
    <row r="27" spans="1:5" ht="15.75" thickBot="1" x14ac:dyDescent="0.3">
      <c r="A27" s="12" t="s">
        <v>15</v>
      </c>
      <c r="B27" s="23">
        <f>SUM(B19:B25)</f>
        <v>3501346.5529499995</v>
      </c>
      <c r="C27" s="18">
        <f>SUM(C19:C25)</f>
        <v>3278560.8000000003</v>
      </c>
      <c r="D27" s="5"/>
    </row>
    <row r="28" spans="1:5" x14ac:dyDescent="0.25">
      <c r="A28" s="11" t="s">
        <v>16</v>
      </c>
      <c r="B28" s="19">
        <v>204701.8</v>
      </c>
      <c r="C28" s="19">
        <v>204701.8</v>
      </c>
      <c r="D28" s="5"/>
    </row>
    <row r="29" spans="1:5" hidden="1" x14ac:dyDescent="0.25">
      <c r="A29" s="1" t="s">
        <v>17</v>
      </c>
      <c r="B29" s="24"/>
      <c r="C29" s="24"/>
      <c r="D29" s="5"/>
    </row>
    <row r="30" spans="1:5" x14ac:dyDescent="0.25">
      <c r="A30" s="1" t="s">
        <v>18</v>
      </c>
      <c r="B30" s="17">
        <v>170550.3</v>
      </c>
      <c r="C30" s="17">
        <v>177766.3</v>
      </c>
      <c r="D30" s="5"/>
      <c r="E30" s="5"/>
    </row>
    <row r="31" spans="1:5" ht="15.75" thickBot="1" x14ac:dyDescent="0.3">
      <c r="A31" s="1" t="s">
        <v>45</v>
      </c>
      <c r="B31" s="17">
        <f>B80</f>
        <v>43385.199999999961</v>
      </c>
      <c r="C31" s="25">
        <f>+C80</f>
        <v>35227.199999999983</v>
      </c>
      <c r="D31" s="5"/>
    </row>
    <row r="32" spans="1:5" ht="15.75" hidden="1" thickBot="1" x14ac:dyDescent="0.3">
      <c r="A32" s="10" t="s">
        <v>9</v>
      </c>
      <c r="B32" s="21"/>
      <c r="C32" s="21"/>
      <c r="D32" s="5"/>
    </row>
    <row r="33" spans="1:884" ht="15.75" thickBot="1" x14ac:dyDescent="0.3">
      <c r="A33" s="12" t="s">
        <v>19</v>
      </c>
      <c r="B33" s="23">
        <f>SUM(B28:B31)</f>
        <v>418637.29999999993</v>
      </c>
      <c r="C33" s="18">
        <f>SUM(C28:C32)</f>
        <v>417695.29999999993</v>
      </c>
      <c r="D33" s="5"/>
    </row>
    <row r="34" spans="1:884" ht="15.75" thickBot="1" x14ac:dyDescent="0.3">
      <c r="A34" s="12" t="s">
        <v>20</v>
      </c>
      <c r="B34" s="23">
        <f>B33+B27</f>
        <v>3919983.8529499993</v>
      </c>
      <c r="C34" s="18">
        <f>C27+C33</f>
        <v>3696256.1</v>
      </c>
      <c r="D34" s="28">
        <f>B34-B18</f>
        <v>-4.7050001099705696E-2</v>
      </c>
      <c r="E34" s="15">
        <f>C34-C18</f>
        <v>0</v>
      </c>
    </row>
    <row r="35" spans="1:884" s="7" customFormat="1" x14ac:dyDescent="0.25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25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25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25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25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25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25">
      <c r="A41" s="26" t="s">
        <v>50</v>
      </c>
      <c r="B41" s="29" t="s">
        <v>52</v>
      </c>
      <c r="C41" s="2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25">
      <c r="A42" s="26" t="s">
        <v>51</v>
      </c>
      <c r="B42" s="29" t="s">
        <v>53</v>
      </c>
      <c r="C42" s="2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25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25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25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25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25">
      <c r="A47" s="29" t="s">
        <v>48</v>
      </c>
      <c r="B47" s="29"/>
      <c r="C47" s="29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x14ac:dyDescent="0.25">
      <c r="A48" s="29" t="s">
        <v>49</v>
      </c>
      <c r="B48" s="29"/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x14ac:dyDescent="0.25">
      <c r="A49" s="27"/>
      <c r="B49" s="27"/>
      <c r="C49" s="2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x14ac:dyDescent="0.25">
      <c r="A50" s="27"/>
      <c r="B50" s="27"/>
      <c r="C50" s="2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x14ac:dyDescent="0.25">
      <c r="A51" s="27"/>
      <c r="B51" s="27"/>
      <c r="C51" s="2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s="7" customFormat="1" x14ac:dyDescent="0.25">
      <c r="A52" s="27"/>
      <c r="B52" s="27"/>
      <c r="C52" s="2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</row>
    <row r="53" spans="1:884" s="7" customFormat="1" x14ac:dyDescent="0.25">
      <c r="A53" s="27"/>
      <c r="B53" s="27"/>
      <c r="C53" s="2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  <c r="ABM53" s="5"/>
      <c r="ABN53" s="5"/>
      <c r="ABO53" s="5"/>
      <c r="ABP53" s="5"/>
      <c r="ABQ53" s="5"/>
      <c r="ABR53" s="5"/>
      <c r="ABS53" s="5"/>
      <c r="ABT53" s="5"/>
      <c r="ABU53" s="5"/>
      <c r="ABV53" s="5"/>
      <c r="ABW53" s="5"/>
      <c r="ABX53" s="5"/>
      <c r="ABY53" s="5"/>
      <c r="ABZ53" s="5"/>
      <c r="ACA53" s="5"/>
      <c r="ACB53" s="5"/>
      <c r="ACC53" s="5"/>
      <c r="ACD53" s="5"/>
      <c r="ACE53" s="5"/>
      <c r="ACF53" s="5"/>
      <c r="ACG53" s="5"/>
      <c r="ACH53" s="5"/>
      <c r="ACI53" s="5"/>
      <c r="ACJ53" s="5"/>
      <c r="ACK53" s="5"/>
      <c r="ACL53" s="5"/>
      <c r="ACM53" s="5"/>
      <c r="ACN53" s="5"/>
      <c r="ACO53" s="5"/>
      <c r="ACP53" s="5"/>
      <c r="ACQ53" s="5"/>
      <c r="ACR53" s="5"/>
      <c r="ACS53" s="5"/>
      <c r="ACT53" s="5"/>
      <c r="ACU53" s="5"/>
      <c r="ACV53" s="5"/>
      <c r="ACW53" s="5"/>
      <c r="ACX53" s="5"/>
      <c r="ACY53" s="5"/>
      <c r="ACZ53" s="5"/>
      <c r="ADA53" s="5"/>
      <c r="ADB53" s="5"/>
      <c r="ADC53" s="5"/>
      <c r="ADD53" s="5"/>
      <c r="ADE53" s="5"/>
      <c r="ADF53" s="5"/>
      <c r="ADG53" s="5"/>
      <c r="ADH53" s="5"/>
      <c r="ADI53" s="5"/>
      <c r="ADJ53" s="5"/>
      <c r="ADK53" s="5"/>
      <c r="ADL53" s="5"/>
      <c r="ADM53" s="5"/>
      <c r="ADN53" s="5"/>
      <c r="ADO53" s="5"/>
      <c r="ADP53" s="5"/>
      <c r="ADQ53" s="5"/>
      <c r="ADR53" s="5"/>
      <c r="ADS53" s="5"/>
      <c r="ADT53" s="5"/>
      <c r="ADU53" s="5"/>
      <c r="ADV53" s="5"/>
      <c r="ADW53" s="5"/>
      <c r="ADX53" s="5"/>
      <c r="ADY53" s="5"/>
      <c r="ADZ53" s="5"/>
      <c r="AEA53" s="5"/>
      <c r="AEB53" s="5"/>
      <c r="AEC53" s="5"/>
      <c r="AED53" s="5"/>
      <c r="AEE53" s="5"/>
      <c r="AEF53" s="5"/>
      <c r="AEG53" s="5"/>
      <c r="AEH53" s="5"/>
      <c r="AEI53" s="5"/>
      <c r="AEJ53" s="5"/>
      <c r="AEK53" s="5"/>
      <c r="AEL53" s="5"/>
      <c r="AEM53" s="5"/>
      <c r="AEN53" s="5"/>
      <c r="AEO53" s="5"/>
      <c r="AEP53" s="5"/>
      <c r="AEQ53" s="5"/>
      <c r="AER53" s="5"/>
      <c r="AES53" s="5"/>
      <c r="AET53" s="5"/>
      <c r="AEU53" s="5"/>
      <c r="AEV53" s="5"/>
      <c r="AEW53" s="5"/>
      <c r="AEX53" s="5"/>
      <c r="AEY53" s="5"/>
      <c r="AEZ53" s="5"/>
      <c r="AFA53" s="5"/>
      <c r="AFB53" s="5"/>
      <c r="AFC53" s="5"/>
      <c r="AFD53" s="5"/>
      <c r="AFE53" s="5"/>
      <c r="AFF53" s="5"/>
      <c r="AFG53" s="5"/>
      <c r="AFH53" s="5"/>
      <c r="AFI53" s="5"/>
      <c r="AFJ53" s="5"/>
      <c r="AFK53" s="5"/>
      <c r="AFL53" s="5"/>
      <c r="AFM53" s="5"/>
      <c r="AFN53" s="5"/>
      <c r="AFO53" s="5"/>
      <c r="AFP53" s="5"/>
      <c r="AFQ53" s="5"/>
      <c r="AFR53" s="5"/>
      <c r="AFS53" s="5"/>
      <c r="AFT53" s="5"/>
      <c r="AFU53" s="5"/>
      <c r="AFV53" s="5"/>
      <c r="AFW53" s="5"/>
      <c r="AFX53" s="5"/>
      <c r="AFY53" s="5"/>
      <c r="AFZ53" s="5"/>
      <c r="AGA53" s="5"/>
      <c r="AGB53" s="5"/>
      <c r="AGC53" s="5"/>
      <c r="AGD53" s="5"/>
      <c r="AGE53" s="5"/>
      <c r="AGF53" s="5"/>
      <c r="AGG53" s="5"/>
      <c r="AGH53" s="5"/>
      <c r="AGI53" s="5"/>
      <c r="AGJ53" s="5"/>
      <c r="AGK53" s="5"/>
      <c r="AGL53" s="5"/>
      <c r="AGM53" s="5"/>
      <c r="AGN53" s="5"/>
      <c r="AGO53" s="5"/>
      <c r="AGP53" s="5"/>
      <c r="AGQ53" s="5"/>
      <c r="AGR53" s="5"/>
      <c r="AGS53" s="5"/>
      <c r="AGT53" s="5"/>
      <c r="AGU53" s="5"/>
      <c r="AGV53" s="5"/>
      <c r="AGW53" s="5"/>
      <c r="AGX53" s="5"/>
      <c r="AGY53" s="5"/>
      <c r="AGZ53" s="5"/>
    </row>
    <row r="54" spans="1:884" s="7" customFormat="1" ht="21" customHeight="1" x14ac:dyDescent="0.25">
      <c r="A54" s="6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</row>
    <row r="55" spans="1:884" s="7" customFormat="1" x14ac:dyDescent="0.25">
      <c r="A55" s="6"/>
      <c r="B55" s="6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</row>
    <row r="56" spans="1:884" s="7" customFormat="1" x14ac:dyDescent="0.25">
      <c r="A56" s="6"/>
      <c r="B56" s="6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</row>
    <row r="57" spans="1:884" ht="15.75" x14ac:dyDescent="0.25">
      <c r="A57" s="8" t="s">
        <v>43</v>
      </c>
      <c r="B57" s="9"/>
      <c r="C57" s="9"/>
      <c r="D57" s="5"/>
    </row>
    <row r="58" spans="1:884" ht="15.75" x14ac:dyDescent="0.25">
      <c r="A58" s="8" t="s">
        <v>56</v>
      </c>
      <c r="B58" s="9"/>
      <c r="C58" s="9"/>
      <c r="D58" s="5"/>
    </row>
    <row r="59" spans="1:884" ht="15.75" x14ac:dyDescent="0.25">
      <c r="A59" s="8" t="s">
        <v>0</v>
      </c>
      <c r="B59" s="9"/>
      <c r="C59" s="9"/>
      <c r="D59" s="5"/>
    </row>
    <row r="60" spans="1:884" x14ac:dyDescent="0.25">
      <c r="A60" s="1" t="s">
        <v>1</v>
      </c>
      <c r="B60" s="2">
        <v>2022</v>
      </c>
      <c r="C60" s="2">
        <v>2021</v>
      </c>
      <c r="D60" s="5"/>
    </row>
    <row r="61" spans="1:884" x14ac:dyDescent="0.25">
      <c r="A61" s="1" t="s">
        <v>21</v>
      </c>
      <c r="B61" s="16">
        <v>200108.3</v>
      </c>
      <c r="C61" s="16">
        <v>188670.7</v>
      </c>
      <c r="D61" s="5"/>
    </row>
    <row r="62" spans="1:884" x14ac:dyDescent="0.25">
      <c r="A62" s="1" t="s">
        <v>42</v>
      </c>
      <c r="B62" s="17">
        <v>5676.4</v>
      </c>
      <c r="C62" s="17">
        <v>5307.9</v>
      </c>
      <c r="D62" s="5"/>
    </row>
    <row r="63" spans="1:884" x14ac:dyDescent="0.25">
      <c r="A63" s="1" t="s">
        <v>22</v>
      </c>
      <c r="B63" s="17">
        <v>26106.400000000001</v>
      </c>
      <c r="C63" s="17">
        <v>22133.8</v>
      </c>
      <c r="D63" s="5"/>
    </row>
    <row r="64" spans="1:884" x14ac:dyDescent="0.25">
      <c r="A64" s="1" t="s">
        <v>36</v>
      </c>
      <c r="B64" s="17">
        <v>3320.4</v>
      </c>
      <c r="C64" s="17">
        <v>1683.4</v>
      </c>
      <c r="D64" s="5"/>
    </row>
    <row r="65" spans="1:5" x14ac:dyDescent="0.25">
      <c r="A65" s="1" t="s">
        <v>23</v>
      </c>
      <c r="B65" s="17">
        <v>1332.5</v>
      </c>
      <c r="C65" s="17">
        <v>972.2</v>
      </c>
      <c r="D65" s="5"/>
    </row>
    <row r="66" spans="1:5" x14ac:dyDescent="0.25">
      <c r="A66" s="1" t="s">
        <v>24</v>
      </c>
      <c r="B66" s="17">
        <v>15709.1</v>
      </c>
      <c r="C66" s="17">
        <v>13882.3</v>
      </c>
      <c r="D66" s="5"/>
    </row>
    <row r="67" spans="1:5" x14ac:dyDescent="0.25">
      <c r="A67" s="3" t="s">
        <v>25</v>
      </c>
      <c r="B67" s="4">
        <v>69445.2</v>
      </c>
      <c r="C67" s="4">
        <v>64499.8</v>
      </c>
      <c r="D67" s="5"/>
    </row>
    <row r="68" spans="1:5" ht="15.75" thickBot="1" x14ac:dyDescent="0.3">
      <c r="A68" s="13" t="s">
        <v>26</v>
      </c>
      <c r="B68" s="14">
        <v>42876.5</v>
      </c>
      <c r="C68" s="14">
        <v>56256.7</v>
      </c>
      <c r="D68" s="5"/>
    </row>
    <row r="69" spans="1:5" ht="15.75" thickBot="1" x14ac:dyDescent="0.3">
      <c r="A69" s="12" t="s">
        <v>27</v>
      </c>
      <c r="B69" s="23">
        <f>SUM(B61:B66)-B67-B68</f>
        <v>139931.39999999997</v>
      </c>
      <c r="C69" s="18">
        <f>SUM(C61:C66)-C67-C68</f>
        <v>111893.8</v>
      </c>
      <c r="D69" s="5"/>
    </row>
    <row r="70" spans="1:5" x14ac:dyDescent="0.25">
      <c r="A70" s="11" t="s">
        <v>28</v>
      </c>
      <c r="B70" s="19">
        <v>53568.7</v>
      </c>
      <c r="C70" s="19">
        <v>48602.8</v>
      </c>
      <c r="D70" s="5"/>
    </row>
    <row r="71" spans="1:5" x14ac:dyDescent="0.25">
      <c r="A71" s="1" t="s">
        <v>29</v>
      </c>
      <c r="B71" s="17">
        <v>37690.300000000003</v>
      </c>
      <c r="C71" s="17">
        <v>33201.4</v>
      </c>
      <c r="D71" s="5"/>
    </row>
    <row r="72" spans="1:5" ht="15.75" thickBot="1" x14ac:dyDescent="0.3">
      <c r="A72" s="10" t="s">
        <v>30</v>
      </c>
      <c r="B72" s="20">
        <v>12895.1</v>
      </c>
      <c r="C72" s="20">
        <v>12958.8</v>
      </c>
      <c r="D72" s="5"/>
    </row>
    <row r="73" spans="1:5" ht="15.75" thickBot="1" x14ac:dyDescent="0.3">
      <c r="A73" s="12" t="s">
        <v>54</v>
      </c>
      <c r="B73" s="23">
        <f>B69-SUM(B70:B72)</f>
        <v>35777.299999999959</v>
      </c>
      <c r="C73" s="18">
        <f>C69-SUM(C70:C72)</f>
        <v>17130.799999999988</v>
      </c>
      <c r="D73" s="5"/>
    </row>
    <row r="74" spans="1:5" x14ac:dyDescent="0.25">
      <c r="A74" s="11" t="s">
        <v>31</v>
      </c>
      <c r="B74" s="19">
        <v>27867</v>
      </c>
      <c r="C74" s="19">
        <v>34284.5</v>
      </c>
      <c r="D74" s="5"/>
    </row>
    <row r="75" spans="1:5" ht="15.75" thickBot="1" x14ac:dyDescent="0.3">
      <c r="A75" s="1" t="s">
        <v>32</v>
      </c>
      <c r="B75" s="4">
        <v>-1632.6</v>
      </c>
      <c r="C75" s="4">
        <v>-1424.9</v>
      </c>
      <c r="D75" s="5"/>
    </row>
    <row r="76" spans="1:5" ht="15.75" hidden="1" thickBot="1" x14ac:dyDescent="0.3">
      <c r="A76" s="10" t="s">
        <v>33</v>
      </c>
      <c r="B76" s="21"/>
      <c r="C76" s="21"/>
      <c r="D76" s="5"/>
    </row>
    <row r="77" spans="1:5" ht="15.75" thickBot="1" x14ac:dyDescent="0.3">
      <c r="A77" s="12" t="s">
        <v>46</v>
      </c>
      <c r="B77" s="23">
        <f>SUM(B73:B75)</f>
        <v>62011.699999999961</v>
      </c>
      <c r="C77" s="18">
        <f>SUM(C73:C75)</f>
        <v>49990.399999999987</v>
      </c>
      <c r="D77" s="5"/>
    </row>
    <row r="78" spans="1:5" hidden="1" x14ac:dyDescent="0.25">
      <c r="A78" s="11" t="s">
        <v>34</v>
      </c>
      <c r="B78" s="22"/>
      <c r="C78" s="22"/>
      <c r="D78" s="5"/>
    </row>
    <row r="79" spans="1:5" ht="15.75" thickBot="1" x14ac:dyDescent="0.3">
      <c r="A79" s="10" t="s">
        <v>39</v>
      </c>
      <c r="B79" s="14">
        <v>-18626.5</v>
      </c>
      <c r="C79" s="14">
        <v>-14763.2</v>
      </c>
      <c r="D79" s="5"/>
    </row>
    <row r="80" spans="1:5" ht="15.75" thickBot="1" x14ac:dyDescent="0.3">
      <c r="A80" s="12" t="s">
        <v>47</v>
      </c>
      <c r="B80" s="23">
        <f>SUM(B77:B79)</f>
        <v>43385.199999999961</v>
      </c>
      <c r="C80" s="18">
        <f>SUM(C77:C79)</f>
        <v>35227.199999999983</v>
      </c>
      <c r="D80" s="15">
        <f>B80-B31</f>
        <v>0</v>
      </c>
      <c r="E80" s="15">
        <f>C80-C31</f>
        <v>0</v>
      </c>
    </row>
    <row r="81" spans="1:3" x14ac:dyDescent="0.25">
      <c r="A81" s="6" t="s">
        <v>44</v>
      </c>
      <c r="B81" s="6"/>
      <c r="C81" s="6"/>
    </row>
    <row r="82" spans="1:3" x14ac:dyDescent="0.25">
      <c r="A82" s="6"/>
      <c r="B82" s="6"/>
      <c r="C82" s="6"/>
    </row>
    <row r="83" spans="1:3" x14ac:dyDescent="0.25">
      <c r="A83" s="6"/>
      <c r="B83" s="6"/>
      <c r="C83" s="6"/>
    </row>
    <row r="84" spans="1:3" x14ac:dyDescent="0.25">
      <c r="A84" s="6"/>
      <c r="B84" s="6"/>
      <c r="C84" s="6"/>
    </row>
    <row r="85" spans="1:3" x14ac:dyDescent="0.25">
      <c r="A85" s="6"/>
      <c r="B85" s="6"/>
      <c r="C85" s="6"/>
    </row>
    <row r="86" spans="1:3" x14ac:dyDescent="0.25">
      <c r="A86" s="6"/>
      <c r="B86" s="6"/>
      <c r="C86" s="6"/>
    </row>
    <row r="87" spans="1:3" x14ac:dyDescent="0.25">
      <c r="A87" s="26" t="s">
        <v>50</v>
      </c>
      <c r="B87" s="29" t="s">
        <v>52</v>
      </c>
      <c r="C87" s="29"/>
    </row>
    <row r="88" spans="1:3" x14ac:dyDescent="0.25">
      <c r="A88" s="26" t="s">
        <v>51</v>
      </c>
      <c r="B88" s="29" t="s">
        <v>53</v>
      </c>
      <c r="C88" s="29"/>
    </row>
    <row r="89" spans="1:3" x14ac:dyDescent="0.25">
      <c r="A89" s="6"/>
      <c r="B89" s="6"/>
      <c r="C89" s="6"/>
    </row>
    <row r="90" spans="1:3" x14ac:dyDescent="0.25">
      <c r="A90" s="6"/>
      <c r="B90" s="6"/>
      <c r="C90" s="6"/>
    </row>
    <row r="91" spans="1:3" x14ac:dyDescent="0.25">
      <c r="A91" s="6"/>
      <c r="B91" s="6"/>
      <c r="C91" s="6"/>
    </row>
    <row r="92" spans="1:3" x14ac:dyDescent="0.25">
      <c r="A92" s="6"/>
      <c r="B92" s="6"/>
      <c r="C92" s="6"/>
    </row>
    <row r="93" spans="1:3" x14ac:dyDescent="0.25">
      <c r="A93" s="29" t="s">
        <v>48</v>
      </c>
      <c r="B93" s="29"/>
      <c r="C93" s="29"/>
    </row>
    <row r="94" spans="1:3" x14ac:dyDescent="0.25">
      <c r="A94" s="29" t="s">
        <v>49</v>
      </c>
      <c r="B94" s="29"/>
      <c r="C94" s="29"/>
    </row>
  </sheetData>
  <mergeCells count="8">
    <mergeCell ref="A93:C93"/>
    <mergeCell ref="A94:C94"/>
    <mergeCell ref="A47:C47"/>
    <mergeCell ref="A48:C48"/>
    <mergeCell ref="B41:C41"/>
    <mergeCell ref="B42:C42"/>
    <mergeCell ref="B87:C87"/>
    <mergeCell ref="B88:C88"/>
  </mergeCells>
  <printOptions horizontalCentered="1"/>
  <pageMargins left="0.78740157480314965" right="0" top="1.181102362204724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BCU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2022-11-09T17:47:28Z</cp:lastPrinted>
  <dcterms:created xsi:type="dcterms:W3CDTF">2017-01-11T17:17:53Z</dcterms:created>
  <dcterms:modified xsi:type="dcterms:W3CDTF">2022-11-09T17:47:31Z</dcterms:modified>
</cp:coreProperties>
</file>